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G189" i="24"/>
  <c r="J189" i="24"/>
  <c r="H189" i="24" s="1"/>
  <c r="C189" i="24"/>
  <c r="F189" i="24"/>
  <c r="E189" i="24"/>
  <c r="P189" i="4"/>
  <c r="F189" i="4"/>
  <c r="J189" i="4"/>
  <c r="G189" i="4"/>
  <c r="C189" i="4"/>
  <c r="E189" i="23"/>
  <c r="D189" i="23"/>
  <c r="C189" i="23"/>
  <c r="E189" i="5"/>
  <c r="D189" i="5"/>
  <c r="C189" i="5"/>
  <c r="D189" i="24" l="1"/>
  <c r="N189" i="4"/>
  <c r="H189" i="4"/>
  <c r="D189" i="4"/>
  <c r="E189" i="4"/>
  <c r="P188" i="24"/>
  <c r="N188" i="24" s="1"/>
  <c r="J188" i="24"/>
  <c r="E188" i="24"/>
  <c r="G188" i="24"/>
  <c r="C188" i="24"/>
  <c r="P188" i="4"/>
  <c r="N188" i="4" s="1"/>
  <c r="J188" i="4"/>
  <c r="E188" i="4"/>
  <c r="G188" i="4"/>
  <c r="C188" i="4"/>
  <c r="D188" i="23"/>
  <c r="E188" i="23"/>
  <c r="C188" i="23"/>
  <c r="E188" i="5"/>
  <c r="D188" i="5"/>
  <c r="C188" i="5"/>
  <c r="H188" i="24" l="1"/>
  <c r="D188" i="24"/>
  <c r="F188" i="24"/>
  <c r="H188" i="4"/>
  <c r="D188" i="4"/>
  <c r="F188" i="4"/>
  <c r="P187" i="24"/>
  <c r="N187" i="24" s="1"/>
  <c r="E187" i="24"/>
  <c r="J187" i="24"/>
  <c r="H187" i="24" s="1"/>
  <c r="G187" i="24"/>
  <c r="F187" i="24"/>
  <c r="C187" i="24"/>
  <c r="P187" i="4"/>
  <c r="F187" i="4"/>
  <c r="J187" i="4"/>
  <c r="G187" i="4"/>
  <c r="C187" i="4"/>
  <c r="E187" i="23"/>
  <c r="D187" i="23"/>
  <c r="C187" i="23"/>
  <c r="C187" i="5"/>
  <c r="E187" i="5"/>
  <c r="D187" i="5"/>
  <c r="D187" i="24" l="1"/>
  <c r="N187" i="4"/>
  <c r="H187" i="4"/>
  <c r="D187" i="4"/>
  <c r="E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G185" i="24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4" l="1"/>
  <c r="D185" i="4" s="1"/>
  <c r="P185" i="24"/>
  <c r="N185" i="24" s="1"/>
  <c r="J185" i="24"/>
  <c r="H185" i="24" s="1"/>
  <c r="D185" i="24"/>
  <c r="F185" i="2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H185" i="4" l="1"/>
  <c r="E184" i="4"/>
  <c r="J184" i="24"/>
  <c r="D184" i="24" s="1"/>
  <c r="H184" i="24"/>
  <c r="F184" i="24"/>
  <c r="D184" i="4"/>
  <c r="H184" i="4"/>
  <c r="F184" i="4"/>
  <c r="P183" i="24"/>
  <c r="N183" i="24" s="1"/>
  <c r="C183" i="24"/>
  <c r="E183" i="24"/>
  <c r="P183" i="4"/>
  <c r="N183" i="4" s="1"/>
  <c r="G183" i="4"/>
  <c r="C183" i="4"/>
  <c r="E183" i="4"/>
  <c r="E183" i="23"/>
  <c r="D183" i="23"/>
  <c r="C183" i="23"/>
  <c r="E183" i="5"/>
  <c r="D183" i="5"/>
  <c r="C183" i="5"/>
  <c r="J183" i="24" l="1"/>
  <c r="J183" i="4"/>
  <c r="D183" i="4" s="1"/>
  <c r="G183" i="24"/>
  <c r="D183" i="24"/>
  <c r="H183" i="24"/>
  <c r="F183" i="24"/>
  <c r="H183" i="4"/>
  <c r="F183" i="4"/>
  <c r="P182" i="24"/>
  <c r="J182" i="24"/>
  <c r="H182" i="24" s="1"/>
  <c r="G182" i="24"/>
  <c r="E182" i="24"/>
  <c r="C182" i="24"/>
  <c r="P182" i="4"/>
  <c r="N182" i="4" s="1"/>
  <c r="F182" i="4"/>
  <c r="G182" i="4"/>
  <c r="C182" i="4"/>
  <c r="D182" i="23"/>
  <c r="C182" i="23"/>
  <c r="E182" i="5"/>
  <c r="D182" i="5"/>
  <c r="C182" i="5"/>
  <c r="E182" i="23" l="1"/>
  <c r="E182" i="4"/>
  <c r="J182" i="4"/>
  <c r="H182" i="4" s="1"/>
  <c r="N182" i="24"/>
  <c r="F182" i="24"/>
  <c r="D182" i="24"/>
  <c r="D182" i="4" l="1"/>
  <c r="G181" i="24"/>
  <c r="F181" i="24"/>
  <c r="E181" i="24"/>
  <c r="C181" i="24"/>
  <c r="G181" i="4"/>
  <c r="F181" i="4"/>
  <c r="E181" i="4"/>
  <c r="C181" i="4"/>
  <c r="E181" i="23"/>
  <c r="D181" i="23"/>
  <c r="C181" i="23"/>
  <c r="E181" i="5"/>
  <c r="D181" i="5"/>
  <c r="C181" i="5"/>
  <c r="J181" i="4" l="1"/>
  <c r="H181" i="4" s="1"/>
  <c r="P181" i="24"/>
  <c r="N181" i="24" s="1"/>
  <c r="P181" i="4"/>
  <c r="N181" i="4" s="1"/>
  <c r="J181" i="24"/>
  <c r="D181" i="4" l="1"/>
  <c r="D181" i="24"/>
  <c r="H181" i="24"/>
  <c r="P180" i="24"/>
  <c r="N180" i="24" s="1"/>
  <c r="E180" i="24"/>
  <c r="J180" i="24"/>
  <c r="H180" i="24" s="1"/>
  <c r="G180" i="24"/>
  <c r="F180" i="24"/>
  <c r="C180" i="24"/>
  <c r="P180" i="4"/>
  <c r="N180" i="4" s="1"/>
  <c r="E180" i="4"/>
  <c r="J180" i="4"/>
  <c r="H180" i="4" s="1"/>
  <c r="G180" i="4"/>
  <c r="F180" i="4"/>
  <c r="C180" i="4"/>
  <c r="E180" i="23"/>
  <c r="D180" i="23"/>
  <c r="C180" i="23"/>
  <c r="E180" i="5"/>
  <c r="D180" i="5"/>
  <c r="C180" i="5"/>
  <c r="D180" i="24" l="1"/>
  <c r="D180" i="4"/>
  <c r="P179" i="24"/>
  <c r="J179" i="24"/>
  <c r="G179" i="24"/>
  <c r="F179" i="24"/>
  <c r="C179" i="24"/>
  <c r="P179" i="4"/>
  <c r="N179" i="4" s="1"/>
  <c r="J179" i="4"/>
  <c r="E179" i="4"/>
  <c r="G179" i="4"/>
  <c r="F179" i="4"/>
  <c r="C179" i="4"/>
  <c r="E179" i="23"/>
  <c r="D179" i="23"/>
  <c r="C179" i="23"/>
  <c r="E179" i="5"/>
  <c r="D179" i="5"/>
  <c r="C179" i="5"/>
  <c r="H179" i="24" l="1"/>
  <c r="D179" i="24"/>
  <c r="N179" i="24"/>
  <c r="E179" i="24"/>
  <c r="H179" i="4"/>
  <c r="D179" i="4"/>
  <c r="P178" i="24"/>
  <c r="N178" i="24" s="1"/>
  <c r="F178" i="24"/>
  <c r="G178" i="24"/>
  <c r="E178" i="24"/>
  <c r="C178" i="24"/>
  <c r="P178" i="4"/>
  <c r="N178" i="4" s="1"/>
  <c r="J178" i="4"/>
  <c r="E178" i="4"/>
  <c r="G178" i="4"/>
  <c r="C178" i="4"/>
  <c r="E178" i="23"/>
  <c r="D178" i="23"/>
  <c r="C178" i="23"/>
  <c r="E178" i="5"/>
  <c r="D178" i="5"/>
  <c r="C178" i="5"/>
  <c r="J178" i="24" l="1"/>
  <c r="H178" i="4"/>
  <c r="D178" i="4"/>
  <c r="F178" i="4"/>
  <c r="P177" i="24"/>
  <c r="N177" i="24" s="1"/>
  <c r="G177" i="24"/>
  <c r="J177" i="24"/>
  <c r="C177" i="24"/>
  <c r="E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H178" i="24" l="1"/>
  <c r="D178" i="24"/>
  <c r="H177" i="24"/>
  <c r="D177" i="24"/>
  <c r="F177" i="24"/>
  <c r="H177" i="4"/>
  <c r="D177" i="4"/>
  <c r="P176" i="24"/>
  <c r="F176" i="24"/>
  <c r="J176" i="24"/>
  <c r="G176" i="24"/>
  <c r="C176" i="24"/>
  <c r="P176" i="4"/>
  <c r="N176" i="4" s="1"/>
  <c r="G176" i="4"/>
  <c r="F176" i="4"/>
  <c r="C176" i="4"/>
  <c r="E176" i="4"/>
  <c r="E176" i="23"/>
  <c r="D176" i="23"/>
  <c r="C176" i="23"/>
  <c r="E176" i="5"/>
  <c r="D176" i="5"/>
  <c r="C176" i="5"/>
  <c r="N176" i="24" l="1"/>
  <c r="H176" i="24"/>
  <c r="D176" i="24"/>
  <c r="E176" i="24"/>
  <c r="J176" i="4"/>
  <c r="P175" i="24"/>
  <c r="N175" i="24" s="1"/>
  <c r="J175" i="24"/>
  <c r="G175" i="24"/>
  <c r="E175" i="24"/>
  <c r="C175" i="24"/>
  <c r="P175" i="4"/>
  <c r="N175" i="4" s="1"/>
  <c r="J175" i="4"/>
  <c r="H175" i="4" s="1"/>
  <c r="G175" i="4"/>
  <c r="F175" i="4"/>
  <c r="E175" i="4"/>
  <c r="C175" i="4"/>
  <c r="E175" i="23"/>
  <c r="D175" i="23"/>
  <c r="C175" i="23"/>
  <c r="E175" i="5"/>
  <c r="D175" i="5"/>
  <c r="C175" i="5"/>
  <c r="D176" i="4" l="1"/>
  <c r="H176" i="4"/>
  <c r="H175" i="24"/>
  <c r="D175" i="24"/>
  <c r="F175" i="24"/>
  <c r="D175" i="4"/>
  <c r="G174" i="24"/>
  <c r="E174" i="24"/>
  <c r="C174" i="24"/>
  <c r="F174" i="24"/>
  <c r="C174" i="4"/>
  <c r="F174" i="4"/>
  <c r="J174" i="4"/>
  <c r="H174" i="4" s="1"/>
  <c r="G174" i="4"/>
  <c r="E174" i="4"/>
  <c r="C174" i="23"/>
  <c r="D174" i="23"/>
  <c r="E174" i="5"/>
  <c r="D174" i="5"/>
  <c r="C174" i="5"/>
  <c r="P174" i="4" l="1"/>
  <c r="N174" i="4" s="1"/>
  <c r="J174" i="24"/>
  <c r="H174" i="24" s="1"/>
  <c r="E174" i="23"/>
  <c r="P174" i="24"/>
  <c r="N174" i="24" s="1"/>
  <c r="D174" i="4"/>
  <c r="P173" i="24"/>
  <c r="N173" i="24" s="1"/>
  <c r="J173" i="24"/>
  <c r="G173" i="24"/>
  <c r="F173" i="24"/>
  <c r="C173" i="24"/>
  <c r="G173" i="4"/>
  <c r="C173" i="4"/>
  <c r="E173" i="23"/>
  <c r="D173" i="23"/>
  <c r="C173" i="23"/>
  <c r="E173" i="5"/>
  <c r="D173" i="5"/>
  <c r="C173" i="5"/>
  <c r="E173" i="4" l="1"/>
  <c r="F173" i="4"/>
  <c r="E173" i="24"/>
  <c r="D174" i="24"/>
  <c r="H173" i="24"/>
  <c r="D173" i="24"/>
  <c r="P173" i="4"/>
  <c r="N173" i="4" s="1"/>
  <c r="J173" i="4"/>
  <c r="G172" i="24"/>
  <c r="P172" i="24"/>
  <c r="F172" i="24"/>
  <c r="J172" i="24"/>
  <c r="C172" i="24"/>
  <c r="G172" i="4"/>
  <c r="J172" i="4"/>
  <c r="E172" i="4"/>
  <c r="C172" i="4"/>
  <c r="E172" i="23"/>
  <c r="D172" i="23"/>
  <c r="C172" i="23"/>
  <c r="E172" i="5"/>
  <c r="D172" i="5"/>
  <c r="C172" i="5"/>
  <c r="P172" i="4" l="1"/>
  <c r="N172" i="4" s="1"/>
  <c r="D173" i="4"/>
  <c r="H173" i="4"/>
  <c r="N172" i="24"/>
  <c r="D172" i="24"/>
  <c r="H172" i="24"/>
  <c r="E172" i="24"/>
  <c r="H172" i="4"/>
  <c r="D172" i="4"/>
  <c r="F172" i="4"/>
  <c r="F171" i="24"/>
  <c r="J171" i="24"/>
  <c r="C171" i="24"/>
  <c r="G171" i="24"/>
  <c r="E171" i="4"/>
  <c r="J171" i="4"/>
  <c r="H171" i="4" s="1"/>
  <c r="G171" i="4"/>
  <c r="F171" i="4"/>
  <c r="C171" i="4"/>
  <c r="E171" i="23"/>
  <c r="D171" i="23"/>
  <c r="C171" i="23"/>
  <c r="E171" i="5"/>
  <c r="D171" i="5"/>
  <c r="C171" i="5"/>
  <c r="P171" i="4" l="1"/>
  <c r="N171" i="4" s="1"/>
  <c r="P171" i="24"/>
  <c r="D171" i="24" s="1"/>
  <c r="H171" i="24"/>
  <c r="E171" i="24"/>
  <c r="D171" i="4"/>
  <c r="F170" i="24"/>
  <c r="G170" i="24"/>
  <c r="C170" i="24"/>
  <c r="P170" i="4"/>
  <c r="N170" i="4" s="1"/>
  <c r="G170" i="4"/>
  <c r="E170" i="4"/>
  <c r="F170" i="4"/>
  <c r="D170" i="23"/>
  <c r="C170" i="23"/>
  <c r="E170" i="23"/>
  <c r="E170" i="5"/>
  <c r="D170" i="5"/>
  <c r="C170" i="5"/>
  <c r="P170" i="24" l="1"/>
  <c r="N170" i="24" s="1"/>
  <c r="N171" i="24"/>
  <c r="J170" i="24"/>
  <c r="H170" i="24" s="1"/>
  <c r="E170" i="24"/>
  <c r="J170" i="4"/>
  <c r="D170" i="4" s="1"/>
  <c r="C170" i="4"/>
  <c r="P169" i="24"/>
  <c r="N169" i="24" s="1"/>
  <c r="G169" i="24"/>
  <c r="E169" i="24"/>
  <c r="C169" i="24"/>
  <c r="G169" i="4"/>
  <c r="E169" i="4"/>
  <c r="F169" i="4"/>
  <c r="E169" i="23"/>
  <c r="D169" i="23"/>
  <c r="C169" i="23"/>
  <c r="E169" i="5"/>
  <c r="D169" i="5"/>
  <c r="C169" i="5"/>
  <c r="D170" i="24" l="1"/>
  <c r="J169" i="24"/>
  <c r="D169" i="24" s="1"/>
  <c r="P169" i="4"/>
  <c r="N169" i="4" s="1"/>
  <c r="H170" i="4"/>
  <c r="F169" i="24"/>
  <c r="J169" i="4"/>
  <c r="C169" i="4"/>
  <c r="G168" i="24"/>
  <c r="F168" i="24"/>
  <c r="C168" i="24"/>
  <c r="F168" i="4"/>
  <c r="J168" i="4"/>
  <c r="C168" i="4"/>
  <c r="G168" i="4"/>
  <c r="E168" i="23"/>
  <c r="D168" i="23"/>
  <c r="C168" i="23"/>
  <c r="E168" i="5"/>
  <c r="D168" i="5"/>
  <c r="C168" i="5"/>
  <c r="D169" i="4" l="1"/>
  <c r="H169" i="24"/>
  <c r="P168" i="4"/>
  <c r="D168" i="4" s="1"/>
  <c r="J168" i="24"/>
  <c r="H168" i="24" s="1"/>
  <c r="H169" i="4"/>
  <c r="P168" i="24"/>
  <c r="N168" i="24" s="1"/>
  <c r="E168" i="24"/>
  <c r="H168" i="4"/>
  <c r="E168" i="4"/>
  <c r="E167" i="24"/>
  <c r="G167" i="24"/>
  <c r="F167" i="24"/>
  <c r="C167" i="24"/>
  <c r="P167" i="4"/>
  <c r="N167" i="4" s="1"/>
  <c r="F167" i="4"/>
  <c r="E167" i="4"/>
  <c r="C167" i="4"/>
  <c r="G167" i="4"/>
  <c r="D167" i="23"/>
  <c r="E167" i="23"/>
  <c r="C167" i="23"/>
  <c r="E167" i="5"/>
  <c r="D167" i="5"/>
  <c r="C167" i="5"/>
  <c r="N168" i="4" l="1"/>
  <c r="P167" i="24"/>
  <c r="N167" i="24" s="1"/>
  <c r="J167" i="4"/>
  <c r="H167" i="4" s="1"/>
  <c r="J167" i="24"/>
  <c r="H167" i="24" s="1"/>
  <c r="D168" i="24"/>
  <c r="J166" i="24"/>
  <c r="G166" i="24"/>
  <c r="F166" i="24"/>
  <c r="C166" i="24"/>
  <c r="F166" i="4"/>
  <c r="J166" i="4"/>
  <c r="C166" i="4"/>
  <c r="D166" i="23"/>
  <c r="E166" i="23"/>
  <c r="C166" i="23"/>
  <c r="D166" i="5"/>
  <c r="E166" i="5"/>
  <c r="C166" i="5"/>
  <c r="D167" i="4" l="1"/>
  <c r="P166" i="4"/>
  <c r="N166" i="4" s="1"/>
  <c r="P166" i="24"/>
  <c r="N166" i="24" s="1"/>
  <c r="D167" i="24"/>
  <c r="H166" i="24"/>
  <c r="E166" i="24"/>
  <c r="H166" i="4"/>
  <c r="G166" i="4"/>
  <c r="E166" i="4"/>
  <c r="P165" i="24"/>
  <c r="N165" i="24" s="1"/>
  <c r="J165" i="24"/>
  <c r="E165" i="24"/>
  <c r="C165" i="24"/>
  <c r="P165" i="4"/>
  <c r="N165" i="4" s="1"/>
  <c r="F165" i="4"/>
  <c r="E165" i="4"/>
  <c r="G165" i="4"/>
  <c r="C165" i="4"/>
  <c r="E165" i="23"/>
  <c r="D165" i="23"/>
  <c r="C165" i="23"/>
  <c r="E165" i="5"/>
  <c r="D165" i="5"/>
  <c r="C165" i="5"/>
  <c r="D166" i="24" l="1"/>
  <c r="D166" i="4"/>
  <c r="J165" i="4"/>
  <c r="H165" i="4" s="1"/>
  <c r="G165" i="24"/>
  <c r="H165" i="24"/>
  <c r="D165" i="24"/>
  <c r="F165" i="24"/>
  <c r="P164" i="24"/>
  <c r="N164" i="24" s="1"/>
  <c r="G164" i="24"/>
  <c r="J164" i="24"/>
  <c r="C164" i="24"/>
  <c r="P164" i="4"/>
  <c r="N164" i="4" s="1"/>
  <c r="G164" i="4"/>
  <c r="E164" i="4"/>
  <c r="C164" i="4"/>
  <c r="D164" i="23"/>
  <c r="C164" i="23"/>
  <c r="E164" i="23"/>
  <c r="D164" i="5"/>
  <c r="C164" i="5"/>
  <c r="E164" i="5"/>
  <c r="D165" i="4" l="1"/>
  <c r="J164" i="4"/>
  <c r="H164" i="4" s="1"/>
  <c r="E164" i="24"/>
  <c r="H164" i="24"/>
  <c r="D164" i="24"/>
  <c r="F164" i="24"/>
  <c r="F164" i="4"/>
  <c r="G163" i="24"/>
  <c r="P163" i="24"/>
  <c r="N163" i="24" s="1"/>
  <c r="J163" i="24"/>
  <c r="C163" i="24"/>
  <c r="E163" i="24"/>
  <c r="P163" i="4"/>
  <c r="N163" i="4" s="1"/>
  <c r="G163" i="4"/>
  <c r="E163" i="4"/>
  <c r="C163" i="4"/>
  <c r="D163" i="23"/>
  <c r="E163" i="23"/>
  <c r="C163" i="23"/>
  <c r="C163" i="5"/>
  <c r="E163" i="5"/>
  <c r="D163" i="5"/>
  <c r="D164" i="4" l="1"/>
  <c r="J163" i="4"/>
  <c r="D163" i="4" s="1"/>
  <c r="H163" i="24"/>
  <c r="D163" i="24"/>
  <c r="F163" i="24"/>
  <c r="F163" i="4"/>
  <c r="P162" i="24"/>
  <c r="N162" i="24" s="1"/>
  <c r="F162" i="24"/>
  <c r="E162" i="24"/>
  <c r="C162" i="24"/>
  <c r="G162" i="24"/>
  <c r="G162" i="4"/>
  <c r="P162" i="4"/>
  <c r="C162" i="4"/>
  <c r="D162" i="23"/>
  <c r="E162" i="23"/>
  <c r="C162" i="23"/>
  <c r="E162" i="5"/>
  <c r="D162" i="5"/>
  <c r="C162" i="5"/>
  <c r="H163" i="4" l="1"/>
  <c r="J162" i="4"/>
  <c r="D162" i="4" s="1"/>
  <c r="F162" i="4"/>
  <c r="J162" i="24"/>
  <c r="H162" i="24" s="1"/>
  <c r="N162" i="4"/>
  <c r="E162" i="4"/>
  <c r="P161" i="24"/>
  <c r="N161" i="24" s="1"/>
  <c r="J161" i="24"/>
  <c r="E161" i="24"/>
  <c r="C161" i="24"/>
  <c r="G161" i="4"/>
  <c r="F161" i="4"/>
  <c r="C161" i="4"/>
  <c r="D161" i="23"/>
  <c r="E161" i="23"/>
  <c r="C161" i="23"/>
  <c r="E161" i="5"/>
  <c r="D161" i="5"/>
  <c r="C161" i="5"/>
  <c r="H162" i="4" l="1"/>
  <c r="E161" i="4"/>
  <c r="G161" i="24"/>
  <c r="D162" i="24"/>
  <c r="D161" i="24"/>
  <c r="H161" i="24"/>
  <c r="F161" i="24"/>
  <c r="J161" i="4"/>
  <c r="P161" i="4"/>
  <c r="N161" i="4" s="1"/>
  <c r="G160" i="24"/>
  <c r="P160" i="24"/>
  <c r="N160" i="24" s="1"/>
  <c r="J160" i="24"/>
  <c r="C160" i="24"/>
  <c r="E160" i="24"/>
  <c r="P160" i="4"/>
  <c r="F160" i="4"/>
  <c r="E160" i="4"/>
  <c r="J160" i="4"/>
  <c r="H160" i="4" s="1"/>
  <c r="G160" i="4"/>
  <c r="C160" i="4"/>
  <c r="E160" i="23"/>
  <c r="D160" i="23"/>
  <c r="C160" i="23"/>
  <c r="D160" i="5"/>
  <c r="C160" i="5"/>
  <c r="N160" i="4" l="1"/>
  <c r="E160" i="5"/>
  <c r="H161" i="4"/>
  <c r="D161" i="4"/>
  <c r="H160" i="24"/>
  <c r="D160" i="24"/>
  <c r="F160" i="24"/>
  <c r="D160" i="4"/>
  <c r="P159" i="24"/>
  <c r="N159" i="24" s="1"/>
  <c r="J159" i="24"/>
  <c r="E159" i="24"/>
  <c r="C159" i="24"/>
  <c r="G159" i="4"/>
  <c r="J159" i="4"/>
  <c r="C159" i="4"/>
  <c r="E159" i="4"/>
  <c r="E159" i="23"/>
  <c r="D159" i="23"/>
  <c r="C159" i="23"/>
  <c r="E159" i="5"/>
  <c r="D159" i="5"/>
  <c r="C159" i="5"/>
  <c r="P159" i="4" l="1"/>
  <c r="N159" i="4" s="1"/>
  <c r="G159" i="24"/>
  <c r="D159" i="24"/>
  <c r="H159" i="24"/>
  <c r="F159" i="24"/>
  <c r="H159" i="4"/>
  <c r="F159" i="4"/>
  <c r="G158" i="24"/>
  <c r="E158" i="24"/>
  <c r="C158" i="24"/>
  <c r="G158" i="4"/>
  <c r="P158" i="4"/>
  <c r="N158" i="4" s="1"/>
  <c r="E158" i="4"/>
  <c r="C158" i="4"/>
  <c r="E158" i="23"/>
  <c r="D158" i="23"/>
  <c r="C158" i="23"/>
  <c r="E158" i="5"/>
  <c r="D158" i="5"/>
  <c r="C158" i="5"/>
  <c r="D159" i="4" l="1"/>
  <c r="J158" i="4"/>
  <c r="D158" i="4" s="1"/>
  <c r="P158" i="24"/>
  <c r="N158" i="24" s="1"/>
  <c r="J158" i="24"/>
  <c r="D158" i="24" s="1"/>
  <c r="F158" i="24"/>
  <c r="F158" i="4"/>
  <c r="P157" i="24"/>
  <c r="N157" i="24" s="1"/>
  <c r="E157" i="24"/>
  <c r="G157" i="24"/>
  <c r="C157" i="24"/>
  <c r="P157" i="4"/>
  <c r="N157" i="4" s="1"/>
  <c r="G157" i="4"/>
  <c r="F157" i="4"/>
  <c r="E157" i="4"/>
  <c r="C157" i="4"/>
  <c r="E157" i="23"/>
  <c r="D157" i="23"/>
  <c r="C157" i="23"/>
  <c r="E157" i="5"/>
  <c r="D157" i="5"/>
  <c r="C157" i="5"/>
  <c r="H158" i="24" l="1"/>
  <c r="H158" i="4"/>
  <c r="J157" i="24"/>
  <c r="H157" i="24" s="1"/>
  <c r="F157" i="24"/>
  <c r="J157" i="4"/>
  <c r="P156" i="24"/>
  <c r="F156" i="24"/>
  <c r="E156" i="24"/>
  <c r="J156" i="24"/>
  <c r="H156" i="24" s="1"/>
  <c r="G156" i="24"/>
  <c r="C156" i="24"/>
  <c r="G156" i="4"/>
  <c r="E156" i="4"/>
  <c r="C156" i="4"/>
  <c r="F156" i="4"/>
  <c r="E156" i="23"/>
  <c r="D156" i="23"/>
  <c r="C156" i="23"/>
  <c r="E156" i="5"/>
  <c r="D156" i="5"/>
  <c r="C156" i="5"/>
  <c r="D157" i="24" l="1"/>
  <c r="P156" i="4"/>
  <c r="N156" i="4" s="1"/>
  <c r="N156" i="24"/>
  <c r="J156" i="4"/>
  <c r="H156" i="4" s="1"/>
  <c r="D157" i="4"/>
  <c r="H157" i="4"/>
  <c r="D156" i="24"/>
  <c r="P155" i="24"/>
  <c r="N155" i="24" s="1"/>
  <c r="C155" i="24"/>
  <c r="G155" i="24"/>
  <c r="E155" i="24"/>
  <c r="P155" i="4"/>
  <c r="N155" i="4" s="1"/>
  <c r="C155" i="4"/>
  <c r="E155" i="4"/>
  <c r="E155" i="23"/>
  <c r="D155" i="23"/>
  <c r="C155" i="23"/>
  <c r="E155" i="5"/>
  <c r="D155" i="5"/>
  <c r="C155" i="5"/>
  <c r="D156" i="4" l="1"/>
  <c r="J155" i="4"/>
  <c r="H155" i="4" s="1"/>
  <c r="G155" i="4"/>
  <c r="J155" i="24"/>
  <c r="D155" i="24" s="1"/>
  <c r="F155" i="24"/>
  <c r="F155" i="4"/>
  <c r="P154" i="24"/>
  <c r="N154" i="24" s="1"/>
  <c r="E154" i="24"/>
  <c r="C154" i="24"/>
  <c r="G154" i="4"/>
  <c r="E154" i="4"/>
  <c r="C154" i="4"/>
  <c r="E154" i="23"/>
  <c r="D154" i="23"/>
  <c r="C154" i="23"/>
  <c r="E154" i="5"/>
  <c r="D154" i="5"/>
  <c r="C154" i="5"/>
  <c r="D155" i="4" l="1"/>
  <c r="H155" i="24"/>
  <c r="P154" i="4"/>
  <c r="N154" i="4" s="1"/>
  <c r="J154" i="24"/>
  <c r="H154" i="24" s="1"/>
  <c r="F154" i="4"/>
  <c r="G154" i="24"/>
  <c r="F154" i="24"/>
  <c r="J154" i="4"/>
  <c r="G153" i="24"/>
  <c r="F153" i="24"/>
  <c r="E153" i="24"/>
  <c r="C153" i="24"/>
  <c r="P153" i="4"/>
  <c r="N153" i="4" s="1"/>
  <c r="F153" i="4"/>
  <c r="E153" i="4"/>
  <c r="G153" i="4"/>
  <c r="C153" i="4"/>
  <c r="E153" i="23"/>
  <c r="D153" i="23"/>
  <c r="C153" i="23"/>
  <c r="E153" i="5"/>
  <c r="D153" i="5"/>
  <c r="C153" i="5"/>
  <c r="D154" i="24" l="1"/>
  <c r="J153" i="24"/>
  <c r="H153" i="24" s="1"/>
  <c r="J153" i="4"/>
  <c r="H153" i="4" s="1"/>
  <c r="P153" i="24"/>
  <c r="N153" i="24" s="1"/>
  <c r="D154" i="4"/>
  <c r="H154" i="4"/>
  <c r="F152" i="24"/>
  <c r="G152" i="24"/>
  <c r="C152" i="24"/>
  <c r="P152" i="4"/>
  <c r="N152" i="4" s="1"/>
  <c r="J152" i="4"/>
  <c r="G152" i="4"/>
  <c r="E152" i="4"/>
  <c r="C152" i="4"/>
  <c r="D152" i="23"/>
  <c r="C152" i="23"/>
  <c r="E152" i="5"/>
  <c r="C152" i="5"/>
  <c r="D153" i="4" l="1"/>
  <c r="P152" i="24"/>
  <c r="N152" i="24" s="1"/>
  <c r="E152" i="23"/>
  <c r="D153" i="24"/>
  <c r="D152" i="5"/>
  <c r="J152" i="24"/>
  <c r="D152" i="24" s="1"/>
  <c r="E152" i="24"/>
  <c r="H152" i="4"/>
  <c r="D152" i="4"/>
  <c r="F152" i="4"/>
  <c r="P151" i="24"/>
  <c r="F151" i="24"/>
  <c r="G151" i="24"/>
  <c r="C151" i="24"/>
  <c r="P151" i="4"/>
  <c r="N151" i="4" s="1"/>
  <c r="G151" i="4"/>
  <c r="F151" i="4"/>
  <c r="E151" i="4"/>
  <c r="C151" i="4"/>
  <c r="E151" i="23"/>
  <c r="D151" i="23"/>
  <c r="C151" i="23"/>
  <c r="D151" i="5"/>
  <c r="C151" i="5"/>
  <c r="E151" i="5"/>
  <c r="H152" i="24" l="1"/>
  <c r="J151" i="4"/>
  <c r="H151" i="4" s="1"/>
  <c r="J151" i="24"/>
  <c r="H151" i="24" s="1"/>
  <c r="N151" i="24"/>
  <c r="E151" i="24"/>
  <c r="P150" i="24"/>
  <c r="N150" i="24" s="1"/>
  <c r="J150" i="24"/>
  <c r="H150" i="24" s="1"/>
  <c r="E150" i="24"/>
  <c r="C150" i="24"/>
  <c r="F150" i="24"/>
  <c r="F150" i="4"/>
  <c r="G150" i="4"/>
  <c r="C150" i="4"/>
  <c r="E150" i="23"/>
  <c r="D150" i="23"/>
  <c r="C150" i="23"/>
  <c r="E150" i="5"/>
  <c r="D150" i="5"/>
  <c r="C150" i="5"/>
  <c r="D151" i="24" l="1"/>
  <c r="D151" i="4"/>
  <c r="P150" i="4"/>
  <c r="N150" i="4" s="1"/>
  <c r="G150" i="24"/>
  <c r="J150" i="4"/>
  <c r="H150" i="4" s="1"/>
  <c r="D150" i="24"/>
  <c r="E150" i="4"/>
  <c r="J149" i="24"/>
  <c r="H149" i="24" s="1"/>
  <c r="E149" i="24"/>
  <c r="C149" i="24"/>
  <c r="F149" i="24"/>
  <c r="J149" i="4"/>
  <c r="H149" i="4" s="1"/>
  <c r="E149" i="4"/>
  <c r="C149" i="4"/>
  <c r="E149" i="23"/>
  <c r="C149" i="23"/>
  <c r="C149" i="5"/>
  <c r="D150" i="4" l="1"/>
  <c r="G149" i="24"/>
  <c r="D149" i="23"/>
  <c r="E149" i="5"/>
  <c r="G149" i="4"/>
  <c r="D149" i="5"/>
  <c r="P149" i="4"/>
  <c r="N149" i="4" s="1"/>
  <c r="P149" i="24"/>
  <c r="N149" i="24" s="1"/>
  <c r="F149" i="4"/>
  <c r="P148" i="24"/>
  <c r="N148" i="24" s="1"/>
  <c r="G148" i="24"/>
  <c r="J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D149" i="4" l="1"/>
  <c r="D149" i="24"/>
  <c r="J148" i="4"/>
  <c r="D148" i="4" s="1"/>
  <c r="E148" i="24"/>
  <c r="H148" i="24"/>
  <c r="D148" i="24"/>
  <c r="F148" i="24"/>
  <c r="F148" i="4"/>
  <c r="G147" i="24"/>
  <c r="P147" i="24"/>
  <c r="F147" i="24"/>
  <c r="C147" i="24"/>
  <c r="E147" i="4"/>
  <c r="C147" i="4"/>
  <c r="E147" i="23"/>
  <c r="D147" i="23"/>
  <c r="C147" i="23"/>
  <c r="E147" i="5"/>
  <c r="D147" i="5"/>
  <c r="C147" i="5"/>
  <c r="J147" i="4" l="1"/>
  <c r="H147" i="4" s="1"/>
  <c r="J147" i="24"/>
  <c r="D147" i="24" s="1"/>
  <c r="H148" i="4"/>
  <c r="G147" i="4"/>
  <c r="P147" i="4"/>
  <c r="N147" i="4" s="1"/>
  <c r="N147" i="24"/>
  <c r="E147" i="24"/>
  <c r="F147" i="4"/>
  <c r="F146" i="24"/>
  <c r="J146" i="24"/>
  <c r="H146" i="24" s="1"/>
  <c r="E146" i="24"/>
  <c r="G146" i="24"/>
  <c r="C146" i="24"/>
  <c r="P146" i="4"/>
  <c r="N146" i="4" s="1"/>
  <c r="F146" i="4"/>
  <c r="E146" i="4"/>
  <c r="G146" i="4"/>
  <c r="C146" i="4"/>
  <c r="D146" i="23"/>
  <c r="E146" i="23"/>
  <c r="C146" i="23"/>
  <c r="D146" i="5"/>
  <c r="C146" i="5"/>
  <c r="H147" i="24" l="1"/>
  <c r="D147" i="4"/>
  <c r="E146" i="5"/>
  <c r="J146" i="4"/>
  <c r="H146" i="4" s="1"/>
  <c r="P146" i="24"/>
  <c r="N146" i="24" s="1"/>
  <c r="F145" i="24"/>
  <c r="C145" i="24"/>
  <c r="E145" i="24"/>
  <c r="F145" i="4"/>
  <c r="E145" i="4"/>
  <c r="G145" i="4"/>
  <c r="C145" i="4"/>
  <c r="E145" i="23"/>
  <c r="D145" i="23"/>
  <c r="C145" i="23"/>
  <c r="C145" i="5"/>
  <c r="D146" i="4" l="1"/>
  <c r="D146" i="24"/>
  <c r="G145" i="24"/>
  <c r="P145" i="4"/>
  <c r="N145" i="4" s="1"/>
  <c r="J145" i="4"/>
  <c r="H145" i="4" s="1"/>
  <c r="P145" i="24"/>
  <c r="N145" i="24" s="1"/>
  <c r="D145" i="5"/>
  <c r="E145" i="5"/>
  <c r="J145" i="24"/>
  <c r="G144" i="24"/>
  <c r="E144" i="24"/>
  <c r="C144" i="24"/>
  <c r="G144" i="4"/>
  <c r="F144" i="4"/>
  <c r="C144" i="4"/>
  <c r="E144" i="23"/>
  <c r="D144" i="23"/>
  <c r="C144" i="23"/>
  <c r="E144" i="5"/>
  <c r="D144" i="5"/>
  <c r="C144" i="5"/>
  <c r="D145" i="4" l="1"/>
  <c r="P144" i="4"/>
  <c r="N144" i="4" s="1"/>
  <c r="P144" i="24"/>
  <c r="N144" i="24" s="1"/>
  <c r="J144" i="24"/>
  <c r="H144" i="24" s="1"/>
  <c r="E144" i="4"/>
  <c r="J144" i="4"/>
  <c r="H144" i="4" s="1"/>
  <c r="D145" i="24"/>
  <c r="H145" i="24"/>
  <c r="F144" i="24"/>
  <c r="F143" i="24"/>
  <c r="E143" i="24"/>
  <c r="C143" i="24"/>
  <c r="E143" i="4"/>
  <c r="C143" i="4"/>
  <c r="G143" i="4"/>
  <c r="E143" i="23"/>
  <c r="D143" i="23"/>
  <c r="C143" i="23"/>
  <c r="E143" i="5"/>
  <c r="D143" i="5"/>
  <c r="C143" i="5"/>
  <c r="D144" i="24" l="1"/>
  <c r="D144" i="4"/>
  <c r="P143" i="24"/>
  <c r="N143" i="24" s="1"/>
  <c r="P143" i="4"/>
  <c r="N143" i="4" s="1"/>
  <c r="J143" i="4"/>
  <c r="G143" i="24"/>
  <c r="J143" i="24"/>
  <c r="F143" i="4"/>
  <c r="F142" i="24"/>
  <c r="C142" i="24"/>
  <c r="G142" i="24"/>
  <c r="F142" i="4"/>
  <c r="G142" i="4"/>
  <c r="C142" i="4"/>
  <c r="E142" i="23"/>
  <c r="C142" i="23"/>
  <c r="D142" i="23"/>
  <c r="E142" i="5"/>
  <c r="D142" i="5"/>
  <c r="C142" i="5"/>
  <c r="P142" i="4" l="1"/>
  <c r="N142" i="4" s="1"/>
  <c r="D143" i="4"/>
  <c r="H143" i="4"/>
  <c r="P142" i="24"/>
  <c r="N142" i="24" s="1"/>
  <c r="E142" i="4"/>
  <c r="J142" i="4"/>
  <c r="H142" i="4" s="1"/>
  <c r="J142" i="24"/>
  <c r="H142" i="24" s="1"/>
  <c r="H143" i="24"/>
  <c r="D143" i="24"/>
  <c r="E142" i="24"/>
  <c r="F141" i="24"/>
  <c r="E141" i="24"/>
  <c r="C141" i="24"/>
  <c r="G141" i="24"/>
  <c r="G141" i="4"/>
  <c r="F141" i="4"/>
  <c r="E141" i="4"/>
  <c r="C141" i="4"/>
  <c r="E141" i="23"/>
  <c r="D141" i="23"/>
  <c r="C141" i="23"/>
  <c r="E141" i="5"/>
  <c r="C141" i="5"/>
  <c r="D141" i="5"/>
  <c r="P141" i="24" l="1"/>
  <c r="N141" i="24" s="1"/>
  <c r="D142" i="4"/>
  <c r="D142" i="24"/>
  <c r="J141" i="4"/>
  <c r="H141" i="4" s="1"/>
  <c r="J141" i="24"/>
  <c r="H141" i="24" s="1"/>
  <c r="P141" i="4"/>
  <c r="N141" i="4" s="1"/>
  <c r="P140" i="24"/>
  <c r="N140" i="24" s="1"/>
  <c r="G140" i="24"/>
  <c r="C140" i="24"/>
  <c r="G140" i="4"/>
  <c r="E140" i="4"/>
  <c r="C140" i="4"/>
  <c r="E140" i="23"/>
  <c r="D140" i="23"/>
  <c r="C140" i="23"/>
  <c r="D140" i="5"/>
  <c r="C140" i="5"/>
  <c r="E140" i="5"/>
  <c r="P140" i="4" l="1"/>
  <c r="N140" i="4" s="1"/>
  <c r="J140" i="4"/>
  <c r="H140" i="4" s="1"/>
  <c r="D141" i="24"/>
  <c r="E140" i="24"/>
  <c r="J140" i="24"/>
  <c r="D140" i="24" s="1"/>
  <c r="D141" i="4"/>
  <c r="F140" i="24"/>
  <c r="F140" i="4"/>
  <c r="F139" i="24"/>
  <c r="E139" i="24"/>
  <c r="C139" i="24"/>
  <c r="E139" i="4"/>
  <c r="C139" i="4"/>
  <c r="D139" i="23"/>
  <c r="C139" i="23"/>
  <c r="E139" i="23"/>
  <c r="E139" i="5"/>
  <c r="D139" i="5"/>
  <c r="C139" i="5"/>
  <c r="D140" i="4" l="1"/>
  <c r="G139" i="4"/>
  <c r="P139" i="4"/>
  <c r="N139" i="4" s="1"/>
  <c r="G139" i="24"/>
  <c r="H140" i="24"/>
  <c r="J139" i="4"/>
  <c r="P139" i="24"/>
  <c r="N139" i="24" s="1"/>
  <c r="J139" i="24"/>
  <c r="F139" i="4"/>
  <c r="F138" i="24"/>
  <c r="E138" i="24"/>
  <c r="C138" i="24"/>
  <c r="G138" i="4"/>
  <c r="F138" i="4"/>
  <c r="C138" i="4"/>
  <c r="E138" i="23"/>
  <c r="D138" i="23"/>
  <c r="C138" i="23"/>
  <c r="E138" i="5"/>
  <c r="D138" i="5"/>
  <c r="C138" i="5"/>
  <c r="D139" i="4" l="1"/>
  <c r="H139" i="4"/>
  <c r="P138" i="4"/>
  <c r="N138" i="4" s="1"/>
  <c r="G138" i="24"/>
  <c r="J138" i="24"/>
  <c r="H138" i="24" s="1"/>
  <c r="H139" i="24"/>
  <c r="D139" i="24"/>
  <c r="E138" i="4"/>
  <c r="P138" i="24"/>
  <c r="N138" i="24" s="1"/>
  <c r="J138" i="4"/>
  <c r="G137" i="24"/>
  <c r="E137" i="24"/>
  <c r="C137" i="24"/>
  <c r="C137" i="4"/>
  <c r="E137" i="4"/>
  <c r="E137" i="23"/>
  <c r="D137" i="23"/>
  <c r="C137" i="23"/>
  <c r="E137" i="5"/>
  <c r="D137" i="5"/>
  <c r="C137" i="5"/>
  <c r="G137" i="4" l="1"/>
  <c r="D138" i="4"/>
  <c r="P137" i="24"/>
  <c r="N137" i="24" s="1"/>
  <c r="P137" i="4"/>
  <c r="N137" i="4" s="1"/>
  <c r="D138" i="24"/>
  <c r="H138" i="4"/>
  <c r="J137" i="4"/>
  <c r="H137" i="4" s="1"/>
  <c r="J137" i="24"/>
  <c r="H137" i="24" s="1"/>
  <c r="F137" i="24"/>
  <c r="F137" i="4"/>
  <c r="E136" i="24"/>
  <c r="C136" i="24"/>
  <c r="G136" i="4"/>
  <c r="E136" i="4"/>
  <c r="C136" i="4"/>
  <c r="E136" i="23"/>
  <c r="D136" i="23"/>
  <c r="C136" i="23"/>
  <c r="C136" i="5"/>
  <c r="E136" i="5"/>
  <c r="D136" i="5"/>
  <c r="P136" i="4" l="1"/>
  <c r="N136" i="4" s="1"/>
  <c r="P136" i="24"/>
  <c r="N136" i="24" s="1"/>
  <c r="J136" i="24"/>
  <c r="H136" i="24" s="1"/>
  <c r="D137" i="4"/>
  <c r="D137" i="24"/>
  <c r="J136" i="4"/>
  <c r="G136" i="24"/>
  <c r="F136" i="24"/>
  <c r="F136" i="4"/>
  <c r="E135" i="24"/>
  <c r="C135" i="24"/>
  <c r="G135" i="4"/>
  <c r="E135" i="4"/>
  <c r="C135" i="4"/>
  <c r="D135" i="23"/>
  <c r="C135" i="23"/>
  <c r="E135" i="23"/>
  <c r="E135" i="5"/>
  <c r="D135" i="5"/>
  <c r="C135" i="5"/>
  <c r="D136" i="4" l="1"/>
  <c r="D136" i="24"/>
  <c r="P135" i="4"/>
  <c r="N135" i="4" s="1"/>
  <c r="J135" i="24"/>
  <c r="H135" i="24" s="1"/>
  <c r="G135" i="24"/>
  <c r="P135" i="24"/>
  <c r="N135" i="24" s="1"/>
  <c r="H136" i="4"/>
  <c r="J135" i="4"/>
  <c r="H135" i="4" s="1"/>
  <c r="F135" i="24"/>
  <c r="F135" i="4"/>
  <c r="E134" i="24"/>
  <c r="C134" i="24"/>
  <c r="G134" i="4"/>
  <c r="E134" i="4"/>
  <c r="C134" i="4"/>
  <c r="E134" i="23"/>
  <c r="D134" i="23"/>
  <c r="C134" i="23"/>
  <c r="E134" i="5"/>
  <c r="D134" i="5"/>
  <c r="C134" i="5"/>
  <c r="D135" i="24" l="1"/>
  <c r="D135" i="4"/>
  <c r="P134" i="24"/>
  <c r="N134" i="24" s="1"/>
  <c r="P134" i="4"/>
  <c r="N134" i="4" s="1"/>
  <c r="J134" i="24"/>
  <c r="H134" i="24" s="1"/>
  <c r="J134" i="4"/>
  <c r="H134" i="4" s="1"/>
  <c r="G134" i="24"/>
  <c r="F134" i="24"/>
  <c r="F134" i="4"/>
  <c r="G133" i="24"/>
  <c r="E133" i="24"/>
  <c r="C133" i="24"/>
  <c r="G133" i="4"/>
  <c r="F133" i="4"/>
  <c r="E133" i="4"/>
  <c r="C133" i="4"/>
  <c r="D133" i="23"/>
  <c r="C133" i="23"/>
  <c r="E133" i="23"/>
  <c r="D133" i="5"/>
  <c r="C133" i="5"/>
  <c r="D134" i="24" l="1"/>
  <c r="D134" i="4"/>
  <c r="J133" i="4"/>
  <c r="H133" i="4" s="1"/>
  <c r="P133" i="4"/>
  <c r="N133" i="4" s="1"/>
  <c r="P133" i="24"/>
  <c r="N133" i="24" s="1"/>
  <c r="E133" i="5"/>
  <c r="J133" i="24"/>
  <c r="H133" i="24" s="1"/>
  <c r="F133" i="24"/>
  <c r="E132" i="24"/>
  <c r="C132" i="24"/>
  <c r="G132" i="4"/>
  <c r="E132" i="4"/>
  <c r="C132" i="4"/>
  <c r="D132" i="23"/>
  <c r="C132" i="23"/>
  <c r="D132" i="5"/>
  <c r="C132" i="5"/>
  <c r="D133" i="24" l="1"/>
  <c r="D133" i="4"/>
  <c r="P132" i="4"/>
  <c r="N132" i="4" s="1"/>
  <c r="P132" i="24"/>
  <c r="N132" i="24" s="1"/>
  <c r="E132" i="5"/>
  <c r="J132" i="24"/>
  <c r="H132" i="24" s="1"/>
  <c r="E132" i="23"/>
  <c r="J132" i="4"/>
  <c r="H132" i="4" s="1"/>
  <c r="G132" i="24"/>
  <c r="F132" i="24"/>
  <c r="F132" i="4"/>
  <c r="E131" i="24"/>
  <c r="C131" i="24"/>
  <c r="G131" i="4"/>
  <c r="C131" i="4"/>
  <c r="E131" i="23"/>
  <c r="D131" i="23"/>
  <c r="C131" i="23"/>
  <c r="E131" i="5"/>
  <c r="D131" i="5"/>
  <c r="C131" i="5"/>
  <c r="P131" i="4" l="1"/>
  <c r="N131" i="4" s="1"/>
  <c r="D132" i="4"/>
  <c r="D132" i="24"/>
  <c r="E131" i="4"/>
  <c r="G131" i="24"/>
  <c r="J131" i="4"/>
  <c r="H131" i="4" s="1"/>
  <c r="P131" i="24"/>
  <c r="N131" i="24" s="1"/>
  <c r="J131" i="24"/>
  <c r="H131" i="24" s="1"/>
  <c r="F131" i="24"/>
  <c r="F131" i="4"/>
  <c r="F130" i="24"/>
  <c r="E130" i="24"/>
  <c r="G130" i="4"/>
  <c r="F130" i="4"/>
  <c r="C130" i="4"/>
  <c r="E130" i="23"/>
  <c r="D130" i="23"/>
  <c r="C130" i="23"/>
  <c r="E130" i="5"/>
  <c r="D130" i="5"/>
  <c r="D131" i="4" l="1"/>
  <c r="P130" i="4"/>
  <c r="N130" i="4" s="1"/>
  <c r="C130" i="5"/>
  <c r="J130" i="24"/>
  <c r="H130" i="24" s="1"/>
  <c r="D131" i="24"/>
  <c r="J130" i="4"/>
  <c r="H130" i="4" s="1"/>
  <c r="E130" i="4"/>
  <c r="P130" i="24"/>
  <c r="N130" i="24" s="1"/>
  <c r="C130" i="24"/>
  <c r="G130" i="24"/>
  <c r="C129" i="24"/>
  <c r="G129" i="4"/>
  <c r="F129" i="4"/>
  <c r="E129" i="4"/>
  <c r="C129" i="4"/>
  <c r="C129" i="23"/>
  <c r="E129" i="23"/>
  <c r="D129" i="5"/>
  <c r="C129" i="5"/>
  <c r="E129" i="5"/>
  <c r="D130" i="4" l="1"/>
  <c r="E129" i="24"/>
  <c r="J129" i="24"/>
  <c r="H129" i="24" s="1"/>
  <c r="D129" i="23"/>
  <c r="D130" i="24"/>
  <c r="P129" i="24"/>
  <c r="N129" i="24" s="1"/>
  <c r="P129" i="4"/>
  <c r="N129" i="4" s="1"/>
  <c r="G129" i="24"/>
  <c r="F129" i="24"/>
  <c r="J129" i="4"/>
  <c r="G128" i="24"/>
  <c r="C128" i="24"/>
  <c r="G128" i="4"/>
  <c r="E128" i="4"/>
  <c r="C128" i="4"/>
  <c r="E128" i="23"/>
  <c r="D128" i="23"/>
  <c r="C128" i="23"/>
  <c r="D128" i="5"/>
  <c r="C128" i="5"/>
  <c r="E128" i="5"/>
  <c r="E128" i="24" l="1"/>
  <c r="D129" i="24"/>
  <c r="P128" i="4"/>
  <c r="N128" i="4" s="1"/>
  <c r="J128" i="4"/>
  <c r="H128" i="4" s="1"/>
  <c r="P128" i="24"/>
  <c r="N128" i="24" s="1"/>
  <c r="D129" i="4"/>
  <c r="J128" i="24"/>
  <c r="H128" i="24" s="1"/>
  <c r="H129" i="4"/>
  <c r="F128" i="24"/>
  <c r="F128" i="4"/>
  <c r="E127" i="24"/>
  <c r="C127" i="24"/>
  <c r="E127" i="4"/>
  <c r="C127" i="4"/>
  <c r="D127" i="23"/>
  <c r="C127" i="23"/>
  <c r="E127" i="23"/>
  <c r="D127" i="5"/>
  <c r="C127" i="5"/>
  <c r="E127" i="5"/>
  <c r="G127" i="4" l="1"/>
  <c r="P127" i="4"/>
  <c r="N127" i="4" s="1"/>
  <c r="D128" i="4"/>
  <c r="G127" i="24"/>
  <c r="P127" i="24"/>
  <c r="N127" i="24" s="1"/>
  <c r="D128" i="24"/>
  <c r="J127" i="4"/>
  <c r="J127" i="24"/>
  <c r="F127" i="24"/>
  <c r="F127" i="4"/>
  <c r="E126" i="24"/>
  <c r="C126" i="24"/>
  <c r="E126" i="4"/>
  <c r="C126" i="4"/>
  <c r="D126" i="23"/>
  <c r="E126" i="23"/>
  <c r="D126" i="5"/>
  <c r="C126" i="5"/>
  <c r="E126" i="5"/>
  <c r="D127" i="24" l="1"/>
  <c r="D127" i="4"/>
  <c r="C126" i="23"/>
  <c r="H127" i="24"/>
  <c r="P126" i="4"/>
  <c r="N126" i="4" s="1"/>
  <c r="J126" i="24"/>
  <c r="H126" i="24" s="1"/>
  <c r="G126" i="4"/>
  <c r="G126" i="24"/>
  <c r="H127" i="4"/>
  <c r="P126" i="24"/>
  <c r="N126" i="24" s="1"/>
  <c r="J126" i="4"/>
  <c r="F126" i="24"/>
  <c r="F126" i="4"/>
  <c r="G125" i="24"/>
  <c r="C125" i="24"/>
  <c r="G125" i="4"/>
  <c r="C125" i="4"/>
  <c r="E125" i="23"/>
  <c r="D125" i="23"/>
  <c r="C125" i="23"/>
  <c r="E125" i="5"/>
  <c r="D125" i="5"/>
  <c r="C125" i="5"/>
  <c r="D126" i="4" l="1"/>
  <c r="P125" i="24"/>
  <c r="N125" i="24" s="1"/>
  <c r="H126" i="4"/>
  <c r="P125" i="4"/>
  <c r="N125" i="4" s="1"/>
  <c r="F125" i="4"/>
  <c r="D126" i="24"/>
  <c r="E125" i="4"/>
  <c r="J125" i="24"/>
  <c r="H125" i="24" s="1"/>
  <c r="F125" i="24"/>
  <c r="J125" i="4"/>
  <c r="H125" i="4" s="1"/>
  <c r="E125" i="24"/>
  <c r="F124" i="24"/>
  <c r="E124" i="24"/>
  <c r="C124" i="24"/>
  <c r="C124" i="4"/>
  <c r="G124" i="4"/>
  <c r="F124" i="4"/>
  <c r="D124" i="23"/>
  <c r="C124" i="23"/>
  <c r="E124" i="23"/>
  <c r="E124" i="5"/>
  <c r="D125" i="24" l="1"/>
  <c r="D124" i="5"/>
  <c r="D125" i="4"/>
  <c r="J124" i="4"/>
  <c r="H124" i="4" s="1"/>
  <c r="J124" i="24"/>
  <c r="H124" i="24" s="1"/>
  <c r="C124" i="5"/>
  <c r="G124" i="24"/>
  <c r="P124" i="24"/>
  <c r="N124" i="24" s="1"/>
  <c r="P124" i="4"/>
  <c r="N124" i="4" s="1"/>
  <c r="E124" i="4"/>
  <c r="G123" i="24"/>
  <c r="E123" i="24"/>
  <c r="G123" i="4"/>
  <c r="E123" i="4"/>
  <c r="D123" i="23"/>
  <c r="C123" i="23"/>
  <c r="E123" i="23"/>
  <c r="D123" i="5" l="1"/>
  <c r="C123" i="4"/>
  <c r="C123" i="24"/>
  <c r="C123" i="5"/>
  <c r="P123" i="24"/>
  <c r="N123" i="24" s="1"/>
  <c r="D124" i="24"/>
  <c r="E123" i="5"/>
  <c r="J123" i="24"/>
  <c r="H123" i="24" s="1"/>
  <c r="P123" i="4"/>
  <c r="N123" i="4" s="1"/>
  <c r="J123" i="4"/>
  <c r="H123" i="4" s="1"/>
  <c r="D124" i="4"/>
  <c r="F123" i="24"/>
  <c r="F123" i="4"/>
  <c r="F122" i="24"/>
  <c r="F122" i="4"/>
  <c r="C122" i="4"/>
  <c r="D122" i="23"/>
  <c r="E122" i="5"/>
  <c r="D122" i="5"/>
  <c r="C122" i="5"/>
  <c r="D123" i="24" l="1"/>
  <c r="C122" i="23"/>
  <c r="G122" i="24"/>
  <c r="C122" i="24"/>
  <c r="D123" i="4"/>
  <c r="E122" i="23"/>
  <c r="G122" i="4"/>
  <c r="P122" i="24"/>
  <c r="N122" i="24" s="1"/>
  <c r="P122" i="4"/>
  <c r="N122" i="4" s="1"/>
  <c r="J122" i="4"/>
  <c r="J122" i="24"/>
  <c r="H122" i="24" s="1"/>
  <c r="E122" i="24"/>
  <c r="E122" i="4"/>
  <c r="D122" i="4" l="1"/>
  <c r="H122" i="4"/>
  <c r="D122" i="24"/>
  <c r="G121" i="24"/>
  <c r="G121" i="4"/>
  <c r="C121" i="4"/>
  <c r="D121" i="5"/>
  <c r="C121" i="23" l="1"/>
  <c r="C121" i="24"/>
  <c r="D121" i="23"/>
  <c r="E121" i="23"/>
  <c r="C121" i="5"/>
  <c r="E121" i="4"/>
  <c r="P121" i="24"/>
  <c r="N121" i="24" s="1"/>
  <c r="P121" i="4"/>
  <c r="N121" i="4" s="1"/>
  <c r="E121" i="5"/>
  <c r="J121" i="24"/>
  <c r="H121" i="24" s="1"/>
  <c r="J121" i="4"/>
  <c r="H121" i="4" s="1"/>
  <c r="F121" i="24"/>
  <c r="E121" i="24"/>
  <c r="F121" i="4"/>
  <c r="D121" i="24" l="1"/>
  <c r="D121" i="4"/>
  <c r="E120" i="24"/>
  <c r="C120" i="4"/>
  <c r="G120" i="4"/>
  <c r="E120" i="23"/>
  <c r="D120" i="23"/>
  <c r="C120" i="23"/>
  <c r="D120" i="5"/>
  <c r="C120" i="5"/>
  <c r="E120" i="5" l="1"/>
  <c r="G120" i="24"/>
  <c r="E120" i="4"/>
  <c r="C120" i="24"/>
  <c r="P120" i="24"/>
  <c r="N120" i="24" s="1"/>
  <c r="P120" i="4"/>
  <c r="N120" i="4" s="1"/>
  <c r="J120" i="4"/>
  <c r="H120" i="4" s="1"/>
  <c r="J120" i="24"/>
  <c r="H120" i="24" s="1"/>
  <c r="F120" i="24"/>
  <c r="F120" i="4"/>
  <c r="E119" i="5" l="1"/>
  <c r="E119" i="23"/>
  <c r="E119" i="24"/>
  <c r="C119" i="5"/>
  <c r="D119" i="5"/>
  <c r="C119" i="23"/>
  <c r="C119" i="4"/>
  <c r="E119" i="4"/>
  <c r="C119" i="24"/>
  <c r="G119" i="24"/>
  <c r="D119" i="23"/>
  <c r="D120" i="4"/>
  <c r="D120" i="24"/>
  <c r="G119" i="4"/>
  <c r="P119" i="24"/>
  <c r="N119" i="24" s="1"/>
  <c r="J119" i="4"/>
  <c r="H119" i="4" s="1"/>
  <c r="P119" i="4"/>
  <c r="N119" i="4" s="1"/>
  <c r="J119" i="24"/>
  <c r="H119" i="24" s="1"/>
  <c r="F119" i="24"/>
  <c r="F119" i="4"/>
  <c r="C118" i="5" l="1"/>
  <c r="C118" i="4"/>
  <c r="D118" i="23"/>
  <c r="C118" i="24"/>
  <c r="E118" i="5"/>
  <c r="E118" i="23"/>
  <c r="E118" i="24"/>
  <c r="C118" i="23"/>
  <c r="G118" i="4"/>
  <c r="D118" i="5"/>
  <c r="D119" i="24"/>
  <c r="D119" i="4"/>
  <c r="P118" i="4"/>
  <c r="N118" i="4" s="1"/>
  <c r="P118" i="24"/>
  <c r="N118" i="24" s="1"/>
  <c r="G118" i="24"/>
  <c r="E118" i="4"/>
  <c r="J118" i="24"/>
  <c r="J118" i="4"/>
  <c r="F118" i="24"/>
  <c r="F118" i="4"/>
  <c r="C117" i="4"/>
  <c r="C117" i="23"/>
  <c r="E117" i="5"/>
  <c r="D117" i="5"/>
  <c r="C117" i="5"/>
  <c r="E117" i="4" l="1"/>
  <c r="C117" i="24"/>
  <c r="E117" i="24"/>
  <c r="G117" i="24"/>
  <c r="D117" i="23"/>
  <c r="D118" i="4"/>
  <c r="P117" i="4"/>
  <c r="N117" i="4" s="1"/>
  <c r="E117" i="23"/>
  <c r="P117" i="24"/>
  <c r="N117" i="24" s="1"/>
  <c r="D118" i="24"/>
  <c r="H118" i="4"/>
  <c r="G117" i="4"/>
  <c r="H118" i="24"/>
  <c r="J117" i="24"/>
  <c r="H117" i="24" s="1"/>
  <c r="J117" i="4"/>
  <c r="F117" i="24"/>
  <c r="F117" i="4"/>
  <c r="E116" i="5" l="1"/>
  <c r="C116" i="4"/>
  <c r="D116" i="5"/>
  <c r="E116" i="4"/>
  <c r="C116" i="24"/>
  <c r="E116" i="23"/>
  <c r="E116" i="24"/>
  <c r="C116" i="23"/>
  <c r="D117" i="4"/>
  <c r="C116" i="5"/>
  <c r="D116" i="23"/>
  <c r="D117" i="24"/>
  <c r="H117" i="4"/>
  <c r="P116" i="24"/>
  <c r="N116" i="24" s="1"/>
  <c r="G116" i="4"/>
  <c r="J116" i="24"/>
  <c r="H116" i="24" s="1"/>
  <c r="P116" i="4"/>
  <c r="N116" i="4" s="1"/>
  <c r="J116" i="4"/>
  <c r="G116" i="24"/>
  <c r="F116" i="24"/>
  <c r="F116" i="4"/>
  <c r="E115" i="24"/>
  <c r="C115" i="24"/>
  <c r="E115" i="4"/>
  <c r="C115" i="4"/>
  <c r="E115" i="23"/>
  <c r="C115" i="23"/>
  <c r="E115" i="5"/>
  <c r="C115" i="5"/>
  <c r="G115" i="24" l="1"/>
  <c r="D115" i="23"/>
  <c r="D115" i="5"/>
  <c r="D116" i="24"/>
  <c r="D116" i="4"/>
  <c r="H116" i="4"/>
  <c r="P115" i="24"/>
  <c r="N115" i="24" s="1"/>
  <c r="P115" i="4"/>
  <c r="N115" i="4" s="1"/>
  <c r="J115" i="4"/>
  <c r="H115" i="4" s="1"/>
  <c r="G115" i="4"/>
  <c r="J115" i="24"/>
  <c r="H115" i="24" s="1"/>
  <c r="F115" i="24"/>
  <c r="F115" i="4"/>
  <c r="E114" i="24"/>
  <c r="C114" i="24"/>
  <c r="F114" i="4"/>
  <c r="C114" i="23"/>
  <c r="D114" i="5"/>
  <c r="C114" i="4" l="1"/>
  <c r="G114" i="4"/>
  <c r="G114" i="24"/>
  <c r="E114" i="23"/>
  <c r="C114" i="5"/>
  <c r="E114" i="5"/>
  <c r="D115" i="24"/>
  <c r="P114" i="4"/>
  <c r="N114" i="4" s="1"/>
  <c r="D115" i="4"/>
  <c r="D114" i="23"/>
  <c r="P114" i="24"/>
  <c r="N114" i="24" s="1"/>
  <c r="J114" i="4"/>
  <c r="H114" i="4" s="1"/>
  <c r="E114" i="4"/>
  <c r="J114" i="24"/>
  <c r="H114" i="24" s="1"/>
  <c r="F114" i="24"/>
  <c r="E113" i="24"/>
  <c r="G113" i="4"/>
  <c r="E113" i="4"/>
  <c r="D113" i="23"/>
  <c r="E113" i="23" l="1"/>
  <c r="D113" i="5"/>
  <c r="C113" i="4"/>
  <c r="G113" i="24"/>
  <c r="C113" i="5"/>
  <c r="C113" i="24"/>
  <c r="D114" i="4"/>
  <c r="E113" i="5"/>
  <c r="C113" i="23"/>
  <c r="P113" i="4"/>
  <c r="N113" i="4" s="1"/>
  <c r="P113" i="24"/>
  <c r="N113" i="24" s="1"/>
  <c r="D114" i="24"/>
  <c r="J113" i="24"/>
  <c r="H113" i="24" s="1"/>
  <c r="J113" i="4"/>
  <c r="H113" i="4" s="1"/>
  <c r="F113" i="24"/>
  <c r="F113" i="4"/>
  <c r="G112" i="4"/>
  <c r="C112" i="4" l="1"/>
  <c r="E112" i="5"/>
  <c r="D112" i="23"/>
  <c r="C112" i="24"/>
  <c r="G112" i="24"/>
  <c r="C112" i="5"/>
  <c r="C112" i="23"/>
  <c r="E112" i="23"/>
  <c r="D112" i="5"/>
  <c r="P112" i="24"/>
  <c r="N112" i="24" s="1"/>
  <c r="P112" i="4"/>
  <c r="N112" i="4" s="1"/>
  <c r="D113" i="24"/>
  <c r="D113" i="4"/>
  <c r="E112" i="4"/>
  <c r="E112" i="24"/>
  <c r="J112" i="4"/>
  <c r="J112" i="24"/>
  <c r="H112" i="24" s="1"/>
  <c r="F112" i="24"/>
  <c r="F112" i="4"/>
  <c r="E111" i="23" l="1"/>
  <c r="G111" i="4"/>
  <c r="C111" i="4"/>
  <c r="E111" i="5"/>
  <c r="D111" i="23"/>
  <c r="E111" i="4"/>
  <c r="C111" i="24"/>
  <c r="C111" i="23"/>
  <c r="D111" i="5"/>
  <c r="C111" i="5"/>
  <c r="G111" i="24"/>
  <c r="D112" i="4"/>
  <c r="P111" i="24"/>
  <c r="N111" i="24" s="1"/>
  <c r="P111" i="4"/>
  <c r="N111" i="4" s="1"/>
  <c r="H112" i="4"/>
  <c r="E111" i="24"/>
  <c r="J111" i="4"/>
  <c r="H111" i="4" s="1"/>
  <c r="D112" i="24"/>
  <c r="J111" i="24"/>
  <c r="H111" i="24" s="1"/>
  <c r="F111" i="24"/>
  <c r="F111" i="4"/>
  <c r="C110" i="4"/>
  <c r="C110" i="23"/>
  <c r="C110" i="5"/>
  <c r="D110" i="23" l="1"/>
  <c r="C110" i="24"/>
  <c r="E110" i="5"/>
  <c r="E110" i="23"/>
  <c r="E110" i="24"/>
  <c r="G110" i="4"/>
  <c r="D110" i="5"/>
  <c r="D111" i="4"/>
  <c r="P110" i="4"/>
  <c r="N110" i="4" s="1"/>
  <c r="P110" i="24"/>
  <c r="N110" i="24" s="1"/>
  <c r="E110" i="4"/>
  <c r="J110" i="24"/>
  <c r="H110" i="24" s="1"/>
  <c r="D111" i="24"/>
  <c r="G110" i="24"/>
  <c r="J110" i="4"/>
  <c r="F110" i="24"/>
  <c r="F110" i="4"/>
  <c r="E109" i="24"/>
  <c r="D109" i="23" l="1"/>
  <c r="C109" i="24"/>
  <c r="E109" i="5"/>
  <c r="D109" i="5"/>
  <c r="C109" i="4"/>
  <c r="E109" i="23"/>
  <c r="D110" i="4"/>
  <c r="C109" i="5"/>
  <c r="C109" i="23"/>
  <c r="E109" i="4"/>
  <c r="D110" i="24"/>
  <c r="H110" i="4"/>
  <c r="G109" i="24"/>
  <c r="P109" i="24"/>
  <c r="N109" i="24" s="1"/>
  <c r="G109" i="4"/>
  <c r="J109" i="4"/>
  <c r="H109" i="4" s="1"/>
  <c r="P109" i="4"/>
  <c r="N109" i="4" s="1"/>
  <c r="J109" i="24"/>
  <c r="F109" i="24"/>
  <c r="F109" i="4"/>
  <c r="C108" i="24"/>
  <c r="C108" i="4"/>
  <c r="D108" i="5"/>
  <c r="C108" i="5"/>
  <c r="G108" i="24" l="1"/>
  <c r="E108" i="4"/>
  <c r="E108" i="23"/>
  <c r="E108" i="5"/>
  <c r="C108" i="23"/>
  <c r="D109" i="24"/>
  <c r="D109" i="4"/>
  <c r="H109" i="24"/>
  <c r="D108" i="23"/>
  <c r="G108" i="4"/>
  <c r="E108" i="24"/>
  <c r="P108" i="24"/>
  <c r="N108" i="24" s="1"/>
  <c r="P108" i="4"/>
  <c r="N108" i="4" s="1"/>
  <c r="J108" i="4"/>
  <c r="H108" i="4" s="1"/>
  <c r="J108" i="24"/>
  <c r="H108" i="24" s="1"/>
  <c r="F108" i="24"/>
  <c r="F108" i="4"/>
  <c r="E107" i="23" l="1"/>
  <c r="E107" i="24"/>
  <c r="C107" i="5"/>
  <c r="D107" i="5"/>
  <c r="C107" i="23"/>
  <c r="C107" i="4"/>
  <c r="D107" i="23"/>
  <c r="E107" i="4"/>
  <c r="C107" i="24"/>
  <c r="G107" i="4"/>
  <c r="E107" i="5"/>
  <c r="D108" i="24"/>
  <c r="D108" i="4"/>
  <c r="G107" i="24"/>
  <c r="P107" i="24"/>
  <c r="N107" i="24" s="1"/>
  <c r="P107" i="4"/>
  <c r="N107" i="4" s="1"/>
  <c r="J107" i="4"/>
  <c r="H107" i="4" s="1"/>
  <c r="J107" i="24"/>
  <c r="H107" i="24" s="1"/>
  <c r="F107" i="24"/>
  <c r="F107" i="4"/>
  <c r="D107" i="4" l="1"/>
  <c r="D107" i="24"/>
  <c r="C106" i="24"/>
  <c r="E106" i="4"/>
  <c r="C106" i="4"/>
  <c r="C106" i="23"/>
  <c r="D106" i="5"/>
  <c r="E106" i="5" l="1"/>
  <c r="E106" i="23"/>
  <c r="F106" i="4"/>
  <c r="G106" i="24"/>
  <c r="C106" i="5"/>
  <c r="D106" i="23"/>
  <c r="F106" i="24"/>
  <c r="G106" i="4"/>
  <c r="P106" i="4"/>
  <c r="N106" i="4" s="1"/>
  <c r="J106" i="24"/>
  <c r="P106" i="24"/>
  <c r="N106" i="24" s="1"/>
  <c r="E106" i="24"/>
  <c r="J106" i="4"/>
  <c r="H106" i="4" s="1"/>
  <c r="D106" i="24" l="1"/>
  <c r="H106" i="24"/>
  <c r="D106" i="4"/>
  <c r="E105" i="24"/>
  <c r="G105" i="4" l="1"/>
  <c r="C105" i="5"/>
  <c r="D105" i="5"/>
  <c r="C105" i="4"/>
  <c r="E105" i="5"/>
  <c r="D105" i="23"/>
  <c r="E105" i="4"/>
  <c r="C105" i="24"/>
  <c r="C105" i="23"/>
  <c r="E105" i="23"/>
  <c r="P105" i="24"/>
  <c r="N105" i="24" s="1"/>
  <c r="G105" i="24"/>
  <c r="F105" i="4"/>
  <c r="J105" i="24"/>
  <c r="H105" i="24" s="1"/>
  <c r="J105" i="4"/>
  <c r="P105" i="4"/>
  <c r="N105" i="4" s="1"/>
  <c r="F105" i="24"/>
  <c r="E104" i="24"/>
  <c r="C104" i="24"/>
  <c r="F104" i="4"/>
  <c r="E104" i="4"/>
  <c r="C104" i="4"/>
  <c r="D104" i="23"/>
  <c r="G104" i="4" l="1"/>
  <c r="F104" i="24"/>
  <c r="G104" i="24"/>
  <c r="C104" i="5"/>
  <c r="C104" i="23"/>
  <c r="E104" i="23"/>
  <c r="D104" i="5"/>
  <c r="E104" i="5"/>
  <c r="D105" i="24"/>
  <c r="J104" i="24"/>
  <c r="H104" i="24" s="1"/>
  <c r="P104" i="24"/>
  <c r="D105" i="4"/>
  <c r="H105" i="4"/>
  <c r="J104" i="4"/>
  <c r="H104" i="4" s="1"/>
  <c r="P104" i="4"/>
  <c r="N104" i="4" s="1"/>
  <c r="E103" i="4"/>
  <c r="G103" i="4"/>
  <c r="D103" i="23"/>
  <c r="E103" i="5"/>
  <c r="D103" i="5" l="1"/>
  <c r="C103" i="24"/>
  <c r="F103" i="4"/>
  <c r="F103" i="24"/>
  <c r="G103" i="24"/>
  <c r="C103" i="23"/>
  <c r="E103" i="24"/>
  <c r="C103" i="5"/>
  <c r="D104" i="24"/>
  <c r="J103" i="4"/>
  <c r="H103" i="4" s="1"/>
  <c r="P103" i="4"/>
  <c r="N103" i="4" s="1"/>
  <c r="N104" i="24"/>
  <c r="E103" i="23"/>
  <c r="D104" i="4"/>
  <c r="C103" i="4"/>
  <c r="J103" i="24"/>
  <c r="H103" i="24" s="1"/>
  <c r="P103" i="24"/>
  <c r="N103" i="24" s="1"/>
  <c r="C102" i="24"/>
  <c r="E102" i="4"/>
  <c r="C102" i="4"/>
  <c r="D102" i="23"/>
  <c r="C102" i="23"/>
  <c r="D102" i="5"/>
  <c r="G102" i="24" l="1"/>
  <c r="C102" i="5"/>
  <c r="E102" i="23"/>
  <c r="F102" i="4"/>
  <c r="G102" i="4"/>
  <c r="F102" i="24"/>
  <c r="E102" i="24"/>
  <c r="E102" i="5"/>
  <c r="D103" i="4"/>
  <c r="D103" i="24"/>
  <c r="J102" i="4"/>
  <c r="H102" i="4" s="1"/>
  <c r="P102" i="4"/>
  <c r="N102" i="4" s="1"/>
  <c r="J102" i="24"/>
  <c r="H102" i="24" s="1"/>
  <c r="P102" i="24"/>
  <c r="N102" i="24" s="1"/>
  <c r="G101" i="24"/>
  <c r="C101" i="24" l="1"/>
  <c r="F101" i="4"/>
  <c r="E101" i="23"/>
  <c r="E101" i="24"/>
  <c r="G101" i="4"/>
  <c r="F101" i="24"/>
  <c r="C101" i="5"/>
  <c r="C101" i="4"/>
  <c r="E101" i="5"/>
  <c r="D101" i="23"/>
  <c r="E101" i="4"/>
  <c r="C101" i="23"/>
  <c r="D101" i="5"/>
  <c r="D102" i="4"/>
  <c r="J101" i="4"/>
  <c r="P101" i="4"/>
  <c r="N101" i="4" s="1"/>
  <c r="D102" i="24"/>
  <c r="J101" i="24"/>
  <c r="H101" i="24" s="1"/>
  <c r="P101" i="24"/>
  <c r="N101" i="24" s="1"/>
  <c r="G100" i="24"/>
  <c r="C100" i="5" l="1"/>
  <c r="C100" i="23"/>
  <c r="C100" i="4"/>
  <c r="E100" i="4"/>
  <c r="F100" i="4"/>
  <c r="C100" i="24"/>
  <c r="D100" i="23"/>
  <c r="E100" i="24"/>
  <c r="D100" i="5"/>
  <c r="E100" i="5"/>
  <c r="F100" i="24"/>
  <c r="G100" i="4"/>
  <c r="E100" i="23"/>
  <c r="J100" i="24"/>
  <c r="H100" i="24" s="1"/>
  <c r="D101" i="4"/>
  <c r="H101" i="4"/>
  <c r="J100" i="4"/>
  <c r="H100" i="4" s="1"/>
  <c r="P100" i="4"/>
  <c r="N100" i="4" s="1"/>
  <c r="D101" i="24"/>
  <c r="P100" i="24"/>
  <c r="F99" i="24"/>
  <c r="G99" i="4"/>
  <c r="E99" i="4" l="1"/>
  <c r="C99" i="24"/>
  <c r="E99" i="23"/>
  <c r="F99" i="4"/>
  <c r="E99" i="24"/>
  <c r="G99" i="24"/>
  <c r="D99" i="5"/>
  <c r="C99" i="23"/>
  <c r="C99" i="5"/>
  <c r="D99" i="23"/>
  <c r="C99" i="4"/>
  <c r="E99" i="5"/>
  <c r="D100" i="24"/>
  <c r="N100" i="24"/>
  <c r="D100" i="4"/>
  <c r="J99" i="24"/>
  <c r="P99" i="24"/>
  <c r="N99" i="24" s="1"/>
  <c r="P99" i="4"/>
  <c r="N99" i="4" s="1"/>
  <c r="J99" i="4"/>
  <c r="G98" i="24"/>
  <c r="C98" i="4"/>
  <c r="E98" i="5" l="1"/>
  <c r="F98" i="4"/>
  <c r="C98" i="24"/>
  <c r="F98" i="24"/>
  <c r="E98" i="23"/>
  <c r="E98" i="24"/>
  <c r="D98" i="5"/>
  <c r="C98" i="5"/>
  <c r="E98" i="4"/>
  <c r="G98" i="4"/>
  <c r="D98" i="23"/>
  <c r="C98" i="23"/>
  <c r="J98" i="4"/>
  <c r="H98" i="4" s="1"/>
  <c r="D99" i="24"/>
  <c r="P98" i="4"/>
  <c r="H99" i="24"/>
  <c r="D99" i="4"/>
  <c r="H99" i="4"/>
  <c r="J98" i="24"/>
  <c r="P98" i="24"/>
  <c r="N98" i="24" s="1"/>
  <c r="G97" i="24"/>
  <c r="F97" i="24"/>
  <c r="G97" i="4"/>
  <c r="C97" i="4" l="1"/>
  <c r="E97" i="5"/>
  <c r="D97" i="23"/>
  <c r="D97" i="5"/>
  <c r="F97" i="4"/>
  <c r="C97" i="24"/>
  <c r="E97" i="4"/>
  <c r="E97" i="24"/>
  <c r="C97" i="23"/>
  <c r="E97" i="23"/>
  <c r="C97" i="5"/>
  <c r="D98" i="4"/>
  <c r="N98" i="4"/>
  <c r="J97" i="24"/>
  <c r="D98" i="24"/>
  <c r="H98" i="24"/>
  <c r="P97" i="24"/>
  <c r="N97" i="24" s="1"/>
  <c r="J97" i="4"/>
  <c r="H97" i="4" s="1"/>
  <c r="P97" i="4"/>
  <c r="G96" i="24"/>
  <c r="E96" i="24"/>
  <c r="G96" i="4"/>
  <c r="D96" i="5" l="1"/>
  <c r="C96" i="23"/>
  <c r="C96" i="4"/>
  <c r="C96" i="5"/>
  <c r="D96" i="23"/>
  <c r="E96" i="5"/>
  <c r="F96" i="24"/>
  <c r="C96" i="24"/>
  <c r="E96" i="23"/>
  <c r="D97" i="4"/>
  <c r="D97" i="24"/>
  <c r="H97" i="24"/>
  <c r="J96" i="4"/>
  <c r="H96" i="4" s="1"/>
  <c r="P96" i="4"/>
  <c r="N96" i="4" s="1"/>
  <c r="P96" i="24"/>
  <c r="N96" i="24" s="1"/>
  <c r="N97" i="4"/>
  <c r="F96" i="4"/>
  <c r="J96" i="24"/>
  <c r="H96" i="24" s="1"/>
  <c r="E96" i="4"/>
  <c r="G95" i="24"/>
  <c r="F95" i="24"/>
  <c r="G95" i="4"/>
  <c r="F95" i="4" l="1"/>
  <c r="E95" i="24"/>
  <c r="C95" i="5"/>
  <c r="E95" i="5"/>
  <c r="D95" i="23"/>
  <c r="C95" i="23"/>
  <c r="E95" i="23"/>
  <c r="E95" i="4"/>
  <c r="D95" i="5"/>
  <c r="C95" i="24"/>
  <c r="D96" i="24"/>
  <c r="J95" i="4"/>
  <c r="H95" i="4" s="1"/>
  <c r="D96" i="4"/>
  <c r="C95" i="4"/>
  <c r="J95" i="24"/>
  <c r="H95" i="24" s="1"/>
  <c r="P95" i="24"/>
  <c r="N95" i="24" s="1"/>
  <c r="P95" i="4"/>
  <c r="N95" i="4" s="1"/>
  <c r="C94" i="24"/>
  <c r="G94" i="4"/>
  <c r="E94" i="4"/>
  <c r="C94" i="4"/>
  <c r="D94" i="23"/>
  <c r="C94" i="23"/>
  <c r="E94" i="5"/>
  <c r="F94" i="4" l="1"/>
  <c r="E94" i="24"/>
  <c r="F94" i="24"/>
  <c r="G94" i="24"/>
  <c r="C94" i="5"/>
  <c r="E94" i="23"/>
  <c r="D94" i="5"/>
  <c r="D95" i="24"/>
  <c r="J94" i="24"/>
  <c r="H94" i="24" s="1"/>
  <c r="P94" i="24"/>
  <c r="N94" i="24" s="1"/>
  <c r="D95" i="4"/>
  <c r="J94" i="4"/>
  <c r="P94" i="4"/>
  <c r="N94" i="4" s="1"/>
  <c r="G93" i="24"/>
  <c r="G93" i="4"/>
  <c r="C93" i="5"/>
  <c r="D93" i="23" l="1"/>
  <c r="E93" i="4"/>
  <c r="E93" i="24"/>
  <c r="F93" i="24"/>
  <c r="F93" i="4"/>
  <c r="E93" i="23"/>
  <c r="E93" i="5"/>
  <c r="D93" i="5"/>
  <c r="C93" i="23"/>
  <c r="J93" i="4"/>
  <c r="H93" i="4" s="1"/>
  <c r="C93" i="4"/>
  <c r="P93" i="4"/>
  <c r="N93" i="4" s="1"/>
  <c r="J93" i="24"/>
  <c r="H93" i="24" s="1"/>
  <c r="D94" i="24"/>
  <c r="P93" i="24"/>
  <c r="N93" i="24" s="1"/>
  <c r="C93" i="24"/>
  <c r="D94" i="4"/>
  <c r="H94" i="4"/>
  <c r="G92" i="24"/>
  <c r="E92" i="24"/>
  <c r="C92" i="24"/>
  <c r="G92" i="4"/>
  <c r="E92" i="4"/>
  <c r="E92" i="23"/>
  <c r="D92" i="5" l="1"/>
  <c r="C92" i="23"/>
  <c r="C92" i="4"/>
  <c r="F92" i="4"/>
  <c r="C92" i="5"/>
  <c r="F92" i="24"/>
  <c r="D92" i="23"/>
  <c r="D93" i="24"/>
  <c r="D93" i="4"/>
  <c r="J92" i="4"/>
  <c r="H92" i="4" s="1"/>
  <c r="P92" i="4"/>
  <c r="E92" i="5"/>
  <c r="J92" i="24"/>
  <c r="H92" i="24" s="1"/>
  <c r="P92" i="24"/>
  <c r="N92" i="24" s="1"/>
  <c r="C91" i="23"/>
  <c r="C91" i="5"/>
  <c r="E91" i="5" l="1"/>
  <c r="E91" i="4"/>
  <c r="C91" i="24"/>
  <c r="F91" i="4"/>
  <c r="E91" i="24"/>
  <c r="G91" i="4"/>
  <c r="F91" i="24"/>
  <c r="G91" i="24"/>
  <c r="E91" i="23"/>
  <c r="D91" i="23"/>
  <c r="C91" i="4"/>
  <c r="D91" i="5"/>
  <c r="D92" i="4"/>
  <c r="N92" i="4"/>
  <c r="D92" i="24"/>
  <c r="P91" i="24"/>
  <c r="N91" i="24" s="1"/>
  <c r="J91" i="4"/>
  <c r="H91" i="4" s="1"/>
  <c r="P91" i="4"/>
  <c r="N91" i="4" s="1"/>
  <c r="J91" i="24"/>
  <c r="G90" i="24"/>
  <c r="E90" i="24"/>
  <c r="F90" i="4"/>
  <c r="D90" i="23"/>
  <c r="E90" i="5"/>
  <c r="F90" i="24" l="1"/>
  <c r="C90" i="5"/>
  <c r="D90" i="5"/>
  <c r="C90" i="4"/>
  <c r="C90" i="24"/>
  <c r="E90" i="4"/>
  <c r="C90" i="23"/>
  <c r="G90" i="4"/>
  <c r="E90" i="23"/>
  <c r="D91" i="24"/>
  <c r="J90" i="24"/>
  <c r="H90" i="24" s="1"/>
  <c r="P90" i="24"/>
  <c r="N90" i="24" s="1"/>
  <c r="D91" i="4"/>
  <c r="H91" i="24"/>
  <c r="J90" i="4"/>
  <c r="H90" i="4" s="1"/>
  <c r="P90" i="4"/>
  <c r="N90" i="4" s="1"/>
  <c r="A6" i="31"/>
  <c r="D90" i="24" l="1"/>
  <c r="D90" i="4"/>
  <c r="F89" i="24"/>
  <c r="E89" i="24"/>
  <c r="C89" i="24"/>
  <c r="G89" i="4"/>
  <c r="E89" i="4"/>
  <c r="C11" i="31"/>
  <c r="G89" i="24" l="1"/>
  <c r="E89" i="5"/>
  <c r="D89" i="23"/>
  <c r="C89" i="5"/>
  <c r="C89" i="23"/>
  <c r="F89" i="4"/>
  <c r="D89" i="5"/>
  <c r="C89" i="4"/>
  <c r="J89" i="24"/>
  <c r="H89" i="24" s="1"/>
  <c r="P89" i="24"/>
  <c r="N89" i="24" s="1"/>
  <c r="J89" i="4"/>
  <c r="H89" i="4" s="1"/>
  <c r="P89" i="4"/>
  <c r="E89" i="23"/>
  <c r="D89" i="24" l="1"/>
  <c r="D89" i="4"/>
  <c r="N89" i="4"/>
  <c r="G88" i="24"/>
  <c r="G88" i="4"/>
  <c r="E88" i="24" l="1"/>
  <c r="E88" i="5"/>
  <c r="D88" i="23"/>
  <c r="C88" i="24"/>
  <c r="C88" i="5"/>
  <c r="D88" i="5"/>
  <c r="C88" i="23"/>
  <c r="C88" i="4"/>
  <c r="E88" i="4"/>
  <c r="E88" i="23"/>
  <c r="F88" i="4"/>
  <c r="F88" i="24"/>
  <c r="J88" i="24"/>
  <c r="H88" i="24" s="1"/>
  <c r="P88" i="24"/>
  <c r="J88" i="4"/>
  <c r="H88" i="4" s="1"/>
  <c r="P88" i="4"/>
  <c r="N88" i="4" s="1"/>
  <c r="G87" i="24"/>
  <c r="G87" i="4" l="1"/>
  <c r="F87" i="24"/>
  <c r="D87" i="5"/>
  <c r="C87" i="4"/>
  <c r="E87" i="23"/>
  <c r="E87" i="4"/>
  <c r="C87" i="24"/>
  <c r="F87" i="4"/>
  <c r="E87" i="24"/>
  <c r="E87" i="5"/>
  <c r="C87" i="5"/>
  <c r="D87" i="23"/>
  <c r="C87" i="23"/>
  <c r="D88" i="24"/>
  <c r="N88" i="24"/>
  <c r="D88" i="4"/>
  <c r="J87" i="24"/>
  <c r="H87" i="24" s="1"/>
  <c r="P87" i="24"/>
  <c r="N87" i="24" s="1"/>
  <c r="J87" i="4"/>
  <c r="H87" i="4" s="1"/>
  <c r="P87" i="4"/>
  <c r="N87" i="4" s="1"/>
  <c r="E86" i="24"/>
  <c r="F86" i="4"/>
  <c r="E86" i="23"/>
  <c r="F86" i="24" l="1"/>
  <c r="E86" i="5"/>
  <c r="E86" i="4"/>
  <c r="C86" i="24"/>
  <c r="C86" i="5"/>
  <c r="C86" i="4"/>
  <c r="G86" i="4"/>
  <c r="D86" i="23"/>
  <c r="D86" i="5"/>
  <c r="G86" i="24"/>
  <c r="C86" i="23"/>
  <c r="J86" i="4"/>
  <c r="H86" i="4" s="1"/>
  <c r="P86" i="4"/>
  <c r="N86" i="4" s="1"/>
  <c r="J86" i="24"/>
  <c r="H86" i="24" s="1"/>
  <c r="P86" i="24"/>
  <c r="N86" i="24" s="1"/>
  <c r="D87" i="24"/>
  <c r="D87" i="4"/>
  <c r="G85" i="24"/>
  <c r="D85" i="5" l="1"/>
  <c r="C85" i="23"/>
  <c r="C85" i="4"/>
  <c r="E85" i="4"/>
  <c r="C85" i="24"/>
  <c r="E85" i="5"/>
  <c r="F85" i="4"/>
  <c r="E85" i="24"/>
  <c r="G85" i="4"/>
  <c r="F85" i="24"/>
  <c r="D85" i="23"/>
  <c r="C85" i="5"/>
  <c r="E85" i="23"/>
  <c r="D86" i="4"/>
  <c r="D86" i="24"/>
  <c r="J85" i="24"/>
  <c r="H85" i="24" s="1"/>
  <c r="P85" i="24"/>
  <c r="N85" i="24" s="1"/>
  <c r="J85" i="4"/>
  <c r="H85" i="4" s="1"/>
  <c r="P85" i="4"/>
  <c r="N85" i="4" s="1"/>
  <c r="G84" i="4"/>
  <c r="E84" i="4"/>
  <c r="E84" i="5"/>
  <c r="C84" i="5" l="1"/>
  <c r="C84" i="23"/>
  <c r="E84" i="23"/>
  <c r="E84" i="24"/>
  <c r="G84" i="24"/>
  <c r="F84" i="4"/>
  <c r="C84" i="24"/>
  <c r="D84" i="23"/>
  <c r="F84" i="24"/>
  <c r="D84" i="5"/>
  <c r="C84" i="4"/>
  <c r="J84" i="24"/>
  <c r="H84" i="24" s="1"/>
  <c r="D85" i="24"/>
  <c r="D85" i="4"/>
  <c r="P84" i="24"/>
  <c r="N84" i="24" s="1"/>
  <c r="J84" i="4"/>
  <c r="H84" i="4" s="1"/>
  <c r="P84" i="4"/>
  <c r="N84" i="4" s="1"/>
  <c r="C83" i="4"/>
  <c r="C83" i="5" l="1"/>
  <c r="E83" i="5"/>
  <c r="D83" i="23"/>
  <c r="E83" i="4"/>
  <c r="C83" i="24"/>
  <c r="F83" i="4"/>
  <c r="E83" i="24"/>
  <c r="G83" i="4"/>
  <c r="G83" i="24"/>
  <c r="D83" i="5"/>
  <c r="F83" i="24"/>
  <c r="C83" i="23"/>
  <c r="E83" i="23"/>
  <c r="D84" i="24"/>
  <c r="J83" i="24"/>
  <c r="H83" i="24" s="1"/>
  <c r="P83" i="24"/>
  <c r="N83" i="24" s="1"/>
  <c r="J83" i="4"/>
  <c r="H83" i="4" s="1"/>
  <c r="D84" i="4"/>
  <c r="P83" i="4"/>
  <c r="E82" i="24"/>
  <c r="F82" i="4"/>
  <c r="E82" i="23"/>
  <c r="G82" i="4" l="1"/>
  <c r="F82" i="24"/>
  <c r="E82" i="4"/>
  <c r="C82" i="24"/>
  <c r="C82" i="4"/>
  <c r="D82" i="23"/>
  <c r="E82" i="5"/>
  <c r="C82" i="5"/>
  <c r="G82" i="24"/>
  <c r="D82" i="5"/>
  <c r="D83" i="4"/>
  <c r="C82" i="23"/>
  <c r="D83" i="24"/>
  <c r="N83" i="4"/>
  <c r="J82" i="24"/>
  <c r="H82" i="24" s="1"/>
  <c r="P82" i="24"/>
  <c r="N82" i="24" s="1"/>
  <c r="J82" i="4"/>
  <c r="H82" i="4" s="1"/>
  <c r="P82" i="4"/>
  <c r="N82" i="4" s="1"/>
  <c r="G81" i="4"/>
  <c r="C81" i="5" l="1"/>
  <c r="D81" i="23"/>
  <c r="C81" i="4"/>
  <c r="E81" i="4"/>
  <c r="C81" i="24"/>
  <c r="E81" i="24"/>
  <c r="F81" i="4"/>
  <c r="F81" i="24"/>
  <c r="G81" i="24"/>
  <c r="D81" i="5"/>
  <c r="C81" i="23"/>
  <c r="E81" i="23"/>
  <c r="E81" i="5"/>
  <c r="J81" i="24"/>
  <c r="H81" i="24" s="1"/>
  <c r="D82" i="24"/>
  <c r="J81" i="4"/>
  <c r="H81" i="4" s="1"/>
  <c r="P81" i="4"/>
  <c r="N81" i="4" s="1"/>
  <c r="P81" i="24"/>
  <c r="N81" i="24" s="1"/>
  <c r="D82" i="4"/>
  <c r="G80" i="24"/>
  <c r="E80" i="24"/>
  <c r="F80" i="4"/>
  <c r="D80" i="5" l="1"/>
  <c r="C80" i="23"/>
  <c r="E80" i="5"/>
  <c r="C80" i="4"/>
  <c r="E80" i="4"/>
  <c r="C80" i="24"/>
  <c r="G80" i="4"/>
  <c r="F80" i="24"/>
  <c r="D80" i="23"/>
  <c r="C80" i="5"/>
  <c r="E80" i="23"/>
  <c r="D81" i="24"/>
  <c r="J80" i="24"/>
  <c r="H80" i="24" s="1"/>
  <c r="D81" i="4"/>
  <c r="P80" i="24"/>
  <c r="J80" i="4"/>
  <c r="H80" i="4" s="1"/>
  <c r="P80" i="4"/>
  <c r="N80" i="4" s="1"/>
  <c r="G79" i="24" l="1"/>
  <c r="C79" i="5"/>
  <c r="D79" i="23"/>
  <c r="E79" i="4"/>
  <c r="C79" i="24"/>
  <c r="C79" i="4"/>
  <c r="F79" i="4"/>
  <c r="E79" i="24"/>
  <c r="C79" i="23"/>
  <c r="G79" i="4"/>
  <c r="F79" i="24"/>
  <c r="E79" i="23"/>
  <c r="D80" i="24"/>
  <c r="E79" i="5"/>
  <c r="D79" i="5"/>
  <c r="N80" i="24"/>
  <c r="J79" i="24"/>
  <c r="P79" i="24"/>
  <c r="N79" i="24" s="1"/>
  <c r="D80" i="4"/>
  <c r="J79" i="4"/>
  <c r="H79" i="4" s="1"/>
  <c r="P79" i="4"/>
  <c r="N79" i="4" s="1"/>
  <c r="G78" i="24"/>
  <c r="E78" i="4" l="1"/>
  <c r="C78" i="24"/>
  <c r="D78" i="5"/>
  <c r="F78" i="4"/>
  <c r="E78" i="24"/>
  <c r="G78" i="4"/>
  <c r="C78" i="4"/>
  <c r="D78" i="23"/>
  <c r="C78" i="23"/>
  <c r="E78" i="23"/>
  <c r="F78" i="24"/>
  <c r="C78" i="5"/>
  <c r="E78" i="5"/>
  <c r="D79" i="24"/>
  <c r="J78" i="4"/>
  <c r="H78" i="4" s="1"/>
  <c r="P78" i="4"/>
  <c r="N78" i="4" s="1"/>
  <c r="J78" i="24"/>
  <c r="H78" i="24" s="1"/>
  <c r="P78" i="24"/>
  <c r="N78" i="24" s="1"/>
  <c r="H79" i="24"/>
  <c r="D79" i="4"/>
  <c r="G77" i="24"/>
  <c r="F77" i="24"/>
  <c r="E11" i="31"/>
  <c r="C77" i="5" l="1"/>
  <c r="C77" i="23"/>
  <c r="C77" i="4"/>
  <c r="D77" i="5"/>
  <c r="E77" i="5"/>
  <c r="D77" i="23"/>
  <c r="E77" i="23"/>
  <c r="F77" i="4"/>
  <c r="E77" i="24"/>
  <c r="E77" i="4"/>
  <c r="G77" i="4"/>
  <c r="C77" i="24"/>
  <c r="J77" i="24"/>
  <c r="H77" i="24" s="1"/>
  <c r="P77" i="24"/>
  <c r="N77" i="24" s="1"/>
  <c r="D78" i="24"/>
  <c r="D78" i="4"/>
  <c r="J77" i="4"/>
  <c r="H77" i="4" s="1"/>
  <c r="P77" i="4"/>
  <c r="N77" i="4" s="1"/>
  <c r="F76" i="24"/>
  <c r="E76" i="4"/>
  <c r="D76" i="23"/>
  <c r="E76" i="5"/>
  <c r="F76" i="4" l="1"/>
  <c r="C76" i="5"/>
  <c r="C76" i="4"/>
  <c r="D76" i="5"/>
  <c r="E76" i="23"/>
  <c r="G76" i="24"/>
  <c r="E76" i="24"/>
  <c r="C76" i="23"/>
  <c r="G76" i="4"/>
  <c r="J76" i="4"/>
  <c r="P76" i="4"/>
  <c r="N76" i="4" s="1"/>
  <c r="D77" i="24"/>
  <c r="J76" i="24"/>
  <c r="H76" i="24" s="1"/>
  <c r="P76" i="24"/>
  <c r="N76" i="24" s="1"/>
  <c r="C76" i="24"/>
  <c r="D77" i="4"/>
  <c r="G75" i="24"/>
  <c r="C75" i="24"/>
  <c r="G75" i="4"/>
  <c r="D75" i="23"/>
  <c r="C75" i="23"/>
  <c r="E75" i="5"/>
  <c r="D75" i="5" l="1"/>
  <c r="E75" i="4"/>
  <c r="F75" i="4"/>
  <c r="C75" i="4"/>
  <c r="E75" i="24"/>
  <c r="F75" i="24"/>
  <c r="C75" i="5"/>
  <c r="E75" i="23"/>
  <c r="D76" i="4"/>
  <c r="H76" i="4"/>
  <c r="D76" i="24"/>
  <c r="J75" i="4"/>
  <c r="H75" i="4" s="1"/>
  <c r="P75" i="4"/>
  <c r="N75" i="4" s="1"/>
  <c r="J75" i="24"/>
  <c r="H75" i="24" s="1"/>
  <c r="P75" i="24"/>
  <c r="N75" i="24" s="1"/>
  <c r="G74" i="24"/>
  <c r="F74" i="24"/>
  <c r="G74" i="4"/>
  <c r="F74" i="4" l="1"/>
  <c r="E74" i="24"/>
  <c r="C74" i="5"/>
  <c r="E74" i="4"/>
  <c r="C74" i="24"/>
  <c r="E74" i="23"/>
  <c r="D74" i="23"/>
  <c r="C74" i="4"/>
  <c r="C74" i="23"/>
  <c r="D74" i="5"/>
  <c r="E74" i="5"/>
  <c r="D75" i="4"/>
  <c r="D75" i="24"/>
  <c r="J74" i="24"/>
  <c r="H74" i="24" s="1"/>
  <c r="P74" i="24"/>
  <c r="N74" i="24" s="1"/>
  <c r="J74" i="4"/>
  <c r="P74" i="4"/>
  <c r="N74" i="4" s="1"/>
  <c r="G73" i="24"/>
  <c r="F73" i="4"/>
  <c r="G73" i="4" l="1"/>
  <c r="C73" i="4"/>
  <c r="E73" i="5"/>
  <c r="D73" i="23"/>
  <c r="E73" i="4"/>
  <c r="C73" i="24"/>
  <c r="F73" i="24"/>
  <c r="D73" i="5"/>
  <c r="E73" i="23"/>
  <c r="C73" i="23"/>
  <c r="E73" i="24"/>
  <c r="C73" i="5"/>
  <c r="D74" i="24"/>
  <c r="D74" i="4"/>
  <c r="H74" i="4"/>
  <c r="J73" i="4"/>
  <c r="H73" i="4" s="1"/>
  <c r="P73" i="4"/>
  <c r="N73" i="4" s="1"/>
  <c r="J73" i="24"/>
  <c r="H73" i="24" s="1"/>
  <c r="P73" i="24"/>
  <c r="N73" i="24" s="1"/>
  <c r="F72" i="24"/>
  <c r="G72" i="4"/>
  <c r="F72" i="4"/>
  <c r="E72" i="24" l="1"/>
  <c r="C72" i="4"/>
  <c r="E72" i="5"/>
  <c r="D72" i="23"/>
  <c r="E72" i="4"/>
  <c r="G72" i="24"/>
  <c r="C72" i="5"/>
  <c r="E72" i="23"/>
  <c r="D72" i="5"/>
  <c r="C72" i="23"/>
  <c r="J72" i="4"/>
  <c r="H72" i="4" s="1"/>
  <c r="P72" i="4"/>
  <c r="N72" i="4" s="1"/>
  <c r="J72" i="24"/>
  <c r="H72" i="24" s="1"/>
  <c r="P72" i="24"/>
  <c r="N72" i="24" s="1"/>
  <c r="D73" i="4"/>
  <c r="C72" i="24"/>
  <c r="D73" i="24"/>
  <c r="G71" i="24"/>
  <c r="F71" i="24" l="1"/>
  <c r="C71" i="23"/>
  <c r="E71" i="5"/>
  <c r="E71" i="4"/>
  <c r="E71" i="23"/>
  <c r="F71" i="4"/>
  <c r="C71" i="24"/>
  <c r="D71" i="23"/>
  <c r="G71" i="4"/>
  <c r="E71" i="24"/>
  <c r="C71" i="4"/>
  <c r="D71" i="5"/>
  <c r="C71" i="5"/>
  <c r="D72" i="4"/>
  <c r="D72" i="24"/>
  <c r="J71" i="4"/>
  <c r="H71" i="4" s="1"/>
  <c r="J71" i="24"/>
  <c r="H71" i="24" s="1"/>
  <c r="P71" i="24"/>
  <c r="N71" i="24" s="1"/>
  <c r="P71" i="4"/>
  <c r="G70" i="24"/>
  <c r="F70" i="24"/>
  <c r="G70" i="4"/>
  <c r="D70" i="5" l="1"/>
  <c r="D70" i="23"/>
  <c r="E70" i="4"/>
  <c r="C70" i="24"/>
  <c r="F70" i="4"/>
  <c r="C70" i="4"/>
  <c r="E70" i="23"/>
  <c r="E70" i="5"/>
  <c r="E70" i="24"/>
  <c r="C70" i="5"/>
  <c r="C70" i="23"/>
  <c r="J70" i="24"/>
  <c r="H70" i="24" s="1"/>
  <c r="P70" i="24"/>
  <c r="N70" i="24" s="1"/>
  <c r="D71" i="4"/>
  <c r="N71" i="4"/>
  <c r="D71" i="24"/>
  <c r="J70" i="4"/>
  <c r="H70" i="4" s="1"/>
  <c r="P70" i="4"/>
  <c r="N70" i="4" s="1"/>
  <c r="E69" i="4"/>
  <c r="D69" i="23"/>
  <c r="E69" i="5"/>
  <c r="C69" i="24" l="1"/>
  <c r="C69" i="4"/>
  <c r="F69" i="4"/>
  <c r="E69" i="24"/>
  <c r="F69" i="24"/>
  <c r="G69" i="24"/>
  <c r="D69" i="5"/>
  <c r="C69" i="23"/>
  <c r="G69" i="4"/>
  <c r="E69" i="23"/>
  <c r="C69" i="5"/>
  <c r="D70" i="24"/>
  <c r="J69" i="24"/>
  <c r="H69" i="24" s="1"/>
  <c r="P69" i="24"/>
  <c r="J69" i="4"/>
  <c r="H69" i="4" s="1"/>
  <c r="D70" i="4"/>
  <c r="P69" i="4"/>
  <c r="D69" i="4" l="1"/>
  <c r="D69" i="24"/>
  <c r="N69" i="2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F41" i="31" l="1"/>
  <c r="F39" i="31"/>
  <c r="F36" i="31"/>
  <c r="F34" i="31"/>
  <c r="F32" i="31"/>
  <c r="F30" i="31"/>
  <c r="F28" i="31"/>
  <c r="C22" i="31"/>
  <c r="C20" i="31"/>
  <c r="C18" i="31"/>
  <c r="C15" i="31"/>
  <c r="C13" i="31"/>
  <c r="G49" i="31"/>
  <c r="G48" i="31"/>
  <c r="F40" i="31"/>
  <c r="F37" i="31"/>
  <c r="F35" i="31"/>
  <c r="F33" i="31"/>
  <c r="F31" i="31"/>
  <c r="F29" i="31"/>
  <c r="C23" i="31"/>
  <c r="C21" i="31"/>
  <c r="C19" i="31"/>
  <c r="C16" i="31"/>
  <c r="C14" i="31"/>
  <c r="C12" i="31"/>
  <c r="E12" i="31" s="1"/>
  <c r="G51" i="31"/>
  <c r="F43" i="31"/>
  <c r="F44" i="31"/>
  <c r="F42" i="31"/>
  <c r="G14" i="31" l="1"/>
  <c r="F14" i="31"/>
  <c r="G19" i="31"/>
  <c r="F19" i="31"/>
  <c r="G23" i="31"/>
  <c r="F23" i="31"/>
  <c r="F13" i="31"/>
  <c r="G13" i="31"/>
  <c r="F18" i="31"/>
  <c r="G18" i="31"/>
  <c r="F22" i="31"/>
  <c r="G22" i="31"/>
  <c r="G12" i="31"/>
  <c r="F12" i="31"/>
  <c r="G16" i="31"/>
  <c r="F16" i="31"/>
  <c r="G21" i="31"/>
  <c r="F21" i="31"/>
  <c r="F11" i="31"/>
  <c r="G11" i="31"/>
  <c r="F15" i="31"/>
  <c r="G15" i="31"/>
  <c r="F20" i="31"/>
  <c r="G20" i="31"/>
  <c r="E21" i="31" l="1"/>
  <c r="E18" i="31"/>
  <c r="E16" i="31"/>
  <c r="E15" i="31"/>
  <c r="E14" i="31"/>
  <c r="E13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3" i="24"/>
  <c r="N33" i="24" s="1"/>
  <c r="P34" i="24"/>
  <c r="N34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D11" i="24" l="1"/>
  <c r="P64" i="24"/>
  <c r="N64" i="24" s="1"/>
  <c r="E23" i="31" s="1"/>
  <c r="P36" i="24"/>
  <c r="N36" i="24" s="1"/>
  <c r="P32" i="24"/>
  <c r="N32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2" i="4"/>
  <c r="H12" i="4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<sst xmlns="http://schemas.openxmlformats.org/spreadsheetml/2006/main" count="2733" uniqueCount="267">
  <si>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</si>
  <si>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</si>
  <si>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</si>
  <si>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</si>
  <si>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</si>
  <si>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</si>
  <si>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</si>
  <si>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</si>
  <si>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</si>
  <si>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</si>
  <si>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</si>
  <si>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</si>
  <si>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</si>
  <si>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</si>
  <si>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</si>
  <si>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</si>
  <si>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</si>
  <si>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</si>
  <si>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</si>
  <si>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</si>
  <si>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</si>
  <si>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</si>
  <si>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</si>
  <si>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</si>
  <si>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</si>
  <si>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</si>
  <si>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</si>
  <si>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</si>
  <si>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</si>
  <si>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</si>
  <si>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</si>
  <si>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</si>
  <si>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</si>
  <si>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</si>
  <si>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</si>
  <si>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</si>
  <si>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</si>
  <si>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</si>
  <si>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</si>
  <si>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</si>
  <si>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</si>
  <si>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</si>
  <si>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</si>
  <si>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</si>
  <si>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</si>
  <si>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</si>
  <si>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</si>
  <si>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</si>
  <si>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</si>
  <si>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</si>
  <si>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</si>
  <si>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</si>
  <si>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</si>
  <si>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</si>
  <si>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</si>
  <si>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</si>
  <si>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</si>
  <si>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</si>
  <si>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</si>
  <si>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</si>
  <si>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</si>
  <si>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</si>
  <si>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</si>
  <si>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</si>
  <si>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</si>
  <si>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</si>
  <si>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</si>
  <si>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</si>
  <si>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</si>
  <si>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</si>
  <si>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</si>
  <si>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</si>
  <si>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</si>
  <si>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</si>
  <si>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</si>
  <si>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</si>
  <si>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</si>
  <si>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</si>
  <si>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</si>
  <si>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</si>
  <si>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</si>
  <si>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</si>
  <si>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</si>
  <si>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</si>
  <si>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</si>
  <si>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</si>
  <si>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</si>
  <si>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</si>
  <si>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</si>
  <si>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</si>
  <si>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</si>
  <si>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</si>
  <si>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</si>
  <si>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</si>
  <si>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</si>
  <si>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</si>
  <si>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</si>
  <si>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</si>
  <si>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</si>
  <si>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</si>
  <si>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</si>
  <si>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</si>
  <si>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</si>
  <si>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</si>
  <si>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</si>
  <si>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</si>
  <si>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</si>
  <si>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</si>
  <si>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</si>
  <si>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</si>
  <si>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</si>
  <si>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</si>
  <si>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</si>
  <si>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</si>
  <si>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</si>
  <si>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</si>
  <si>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</si>
  <si>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</si>
  <si>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</si>
  <si>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</si>
  <si>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</si>
  <si>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</si>
  <si>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</si>
  <si>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</si>
  <si>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</si>
  <si>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</si>
  <si>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</si>
  <si>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Чернігівської області</t>
  </si>
  <si>
    <t>Чернігівська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</si>
  <si>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</si>
  <si>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</si>
  <si>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</si>
  <si>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</si>
  <si>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</si>
  <si>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</si>
  <si>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</si>
  <si>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</si>
  <si>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</si>
  <si>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</si>
  <si>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</si>
  <si>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</si>
  <si>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</si>
  <si>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</si>
  <si>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</si>
  <si>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</si>
  <si>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</si>
  <si>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</si>
  <si>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</si>
  <si>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</si>
  <si>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</si>
  <si>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</si>
  <si>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</si>
  <si>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</si>
  <si>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</si>
  <si>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</si>
  <si>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</si>
  <si>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</si>
  <si>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</si>
  <si>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</si>
  <si>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</si>
  <si>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</si>
  <si>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</si>
  <si>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</si>
  <si>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</si>
  <si>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</si>
  <si>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</si>
  <si>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</si>
  <si>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</si>
  <si>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</si>
  <si>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</si>
  <si>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</si>
  <si>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</si>
  <si>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</si>
  <si>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</si>
  <si>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</si>
  <si>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</si>
  <si>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</si>
  <si>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</si>
  <si>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</si>
  <si>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</si>
  <si>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</si>
  <si>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</si>
  <si>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Кредити, надані депозитними корпораціями (крім Національного банку України) у розрізі секторів економіки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</si>
  <si>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</si>
  <si>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</si>
  <si>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</si>
  <si>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</si>
  <si>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</si>
  <si>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</si>
  <si>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</si>
  <si>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</si>
  <si>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</si>
  <si>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</si>
  <si>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</si>
  <si>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</si>
  <si>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</si>
  <si>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</si>
  <si>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</si>
  <si>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</si>
  <si>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</si>
  <si>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</si>
  <si>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</si>
  <si>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</si>
  <si>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</si>
  <si>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</si>
  <si>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</si>
  <si>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</si>
  <si>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</si>
  <si>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</si>
  <si>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</si>
  <si>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</si>
  <si>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</si>
  <si>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t>лютий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</si>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</sst>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7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4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14"/>
      <color theme="1"/>
      <name val="Times New Roman"/>
      <family val="2"/>
      <charset val="204"/>
    </font>
    <font>
      <b/>
      <sz val="15"/>
      <color theme="3"/>
      <name val="Times New Roman"/>
      <family val="2"/>
      <charset val="204"/>
    </font>
    <font>
      <b/>
      <sz val="13"/>
      <color theme="3"/>
      <name val="Times New Roman"/>
      <family val="2"/>
      <charset val="204"/>
    </font>
    <font>
      <b/>
      <sz val="11"/>
      <color theme="3"/>
      <name val="Times New Roman"/>
      <family val="2"/>
      <charset val="204"/>
    </font>
    <font>
      <sz val="14"/>
      <color rgb="FF006100"/>
      <name val="Times New Roman"/>
      <family val="2"/>
      <charset val="204"/>
    </font>
    <font>
      <sz val="14"/>
      <color rgb="FF9C0006"/>
      <name val="Times New Roman"/>
      <family val="2"/>
      <charset val="204"/>
    </font>
    <font>
      <sz val="14"/>
      <color rgb="FF9C6500"/>
      <name val="Times New Roman"/>
      <family val="2"/>
      <charset val="204"/>
    </font>
    <font>
      <sz val="14"/>
      <color rgb="FF3F3F76"/>
      <name val="Times New Roman"/>
      <family val="2"/>
      <charset val="204"/>
    </font>
    <font>
      <b/>
      <sz val="14"/>
      <color rgb="FF3F3F3F"/>
      <name val="Times New Roman"/>
      <family val="2"/>
      <charset val="204"/>
    </font>
    <font>
      <b/>
      <sz val="14"/>
      <color rgb="FFFA7D00"/>
      <name val="Times New Roman"/>
      <family val="2"/>
      <charset val="204"/>
    </font>
    <font>
      <sz val="14"/>
      <color rgb="FFFA7D00"/>
      <name val="Times New Roman"/>
      <family val="2"/>
      <charset val="204"/>
    </font>
    <font>
      <b/>
      <sz val="14"/>
      <color theme="0"/>
      <name val="Times New Roman"/>
      <family val="2"/>
      <charset val="204"/>
    </font>
    <font>
      <sz val="14"/>
      <color rgb="FFFF0000"/>
      <name val="Times New Roman"/>
      <family val="2"/>
      <charset val="204"/>
    </font>
    <font>
      <i/>
      <sz val="14"/>
      <color rgb="FF7F7F7F"/>
      <name val="Times New Roman"/>
      <family val="2"/>
      <charset val="204"/>
    </font>
    <font>
      <sz val="14"/>
      <color theme="0"/>
      <name val="Times New Roman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2"/>
      <color theme="1"/>
      <name val="Times New Roman"/>
      <family val="2"/>
      <charset val="204"/>
    </font>
    <font>
      <sz val="12"/>
      <color rgb="FF006100"/>
      <name val="Times New Roman"/>
      <family val="2"/>
      <charset val="204"/>
    </font>
    <font>
      <sz val="12"/>
      <color rgb="FF9C0006"/>
      <name val="Times New Roman"/>
      <family val="2"/>
      <charset val="204"/>
    </font>
    <font>
      <sz val="12"/>
      <color rgb="FF9C6500"/>
      <name val="Times New Roman"/>
      <family val="2"/>
      <charset val="204"/>
    </font>
    <font>
      <sz val="12"/>
      <color rgb="FF3F3F76"/>
      <name val="Times New Roman"/>
      <family val="2"/>
      <charset val="204"/>
    </font>
    <font>
      <b/>
      <sz val="12"/>
      <color rgb="FF3F3F3F"/>
      <name val="Times New Roman"/>
      <family val="2"/>
      <charset val="204"/>
    </font>
    <font>
      <b/>
      <sz val="12"/>
      <color rgb="FFFA7D00"/>
      <name val="Times New Roman"/>
      <family val="2"/>
      <charset val="204"/>
    </font>
    <font>
      <sz val="12"/>
      <color rgb="FFFA7D00"/>
      <name val="Times New Roman"/>
      <family val="2"/>
      <charset val="204"/>
    </font>
    <font>
      <b/>
      <sz val="12"/>
      <color theme="0"/>
      <name val="Times New Roman"/>
      <family val="2"/>
      <charset val="204"/>
    </font>
    <font>
      <sz val="12"/>
      <color rgb="FFFF0000"/>
      <name val="Times New Roman"/>
      <family val="2"/>
      <charset val="204"/>
    </font>
    <font>
      <i/>
      <sz val="12"/>
      <color rgb="FF7F7F7F"/>
      <name val="Times New Roman"/>
      <family val="2"/>
      <charset val="204"/>
    </font>
    <font>
      <sz val="12"/>
      <color theme="0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2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1" fillId="0" borderId="0" applyNumberFormat="0" applyFill="0" applyBorder="0" applyAlignment="0" applyProtection="0"/>
    <xf numFmtId="0" fontId="42" fillId="0" borderId="0"/>
    <xf numFmtId="0" fontId="45" fillId="0" borderId="14" applyNumberFormat="0" applyFill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7" fillId="0" borderId="0" applyNumberFormat="0" applyFill="0" applyBorder="0" applyAlignment="0" applyProtection="0"/>
    <xf numFmtId="0" fontId="48" fillId="4" borderId="0" applyNumberFormat="0" applyBorder="0" applyAlignment="0" applyProtection="0"/>
    <xf numFmtId="0" fontId="49" fillId="5" borderId="0" applyNumberFormat="0" applyBorder="0" applyAlignment="0" applyProtection="0"/>
    <xf numFmtId="0" fontId="50" fillId="6" borderId="0" applyNumberFormat="0" applyBorder="0" applyAlignment="0" applyProtection="0"/>
    <xf numFmtId="0" fontId="51" fillId="7" borderId="17" applyNumberFormat="0" applyAlignment="0" applyProtection="0"/>
    <xf numFmtId="0" fontId="52" fillId="8" borderId="18" applyNumberFormat="0" applyAlignment="0" applyProtection="0"/>
    <xf numFmtId="0" fontId="53" fillId="8" borderId="17" applyNumberFormat="0" applyAlignment="0" applyProtection="0"/>
    <xf numFmtId="0" fontId="54" fillId="0" borderId="19" applyNumberFormat="0" applyFill="0" applyAlignment="0" applyProtection="0"/>
    <xf numFmtId="0" fontId="55" fillId="9" borderId="20" applyNumberFormat="0" applyAlignment="0" applyProtection="0"/>
    <xf numFmtId="0" fontId="56" fillId="0" borderId="0" applyNumberFormat="0" applyFill="0" applyBorder="0" applyAlignment="0" applyProtection="0"/>
    <xf numFmtId="0" fontId="42" fillId="10" borderId="21" applyNumberFormat="0" applyFont="0" applyAlignment="0" applyProtection="0"/>
    <xf numFmtId="0" fontId="57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58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42" fillId="20" borderId="0" applyNumberFormat="0" applyBorder="0" applyAlignment="0" applyProtection="0"/>
    <xf numFmtId="0" fontId="42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42" fillId="24" borderId="0" applyNumberFormat="0" applyBorder="0" applyAlignment="0" applyProtection="0"/>
    <xf numFmtId="0" fontId="42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42" fillId="28" borderId="0" applyNumberFormat="0" applyBorder="0" applyAlignment="0" applyProtection="0"/>
    <xf numFmtId="0" fontId="42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42" fillId="32" borderId="0" applyNumberFormat="0" applyBorder="0" applyAlignment="0" applyProtection="0"/>
    <xf numFmtId="0" fontId="42" fillId="33" borderId="0" applyNumberFormat="0" applyBorder="0" applyAlignment="0" applyProtection="0"/>
    <xf numFmtId="0" fontId="58" fillId="34" borderId="0" applyNumberFormat="0" applyBorder="0" applyAlignment="0" applyProtection="0"/>
    <xf numFmtId="0" fontId="59" fillId="0" borderId="0" applyNumberFormat="0" applyFill="0" applyBorder="0" applyAlignment="0" applyProtection="0"/>
    <xf numFmtId="0" fontId="43" fillId="0" borderId="0"/>
    <xf numFmtId="0" fontId="43" fillId="0" borderId="0"/>
    <xf numFmtId="0" fontId="61" fillId="4" borderId="0" applyNumberFormat="0" applyBorder="0" applyAlignment="0" applyProtection="0"/>
    <xf numFmtId="0" fontId="62" fillId="5" borderId="0" applyNumberFormat="0" applyBorder="0" applyAlignment="0" applyProtection="0"/>
    <xf numFmtId="0" fontId="63" fillId="6" borderId="0" applyNumberFormat="0" applyBorder="0" applyAlignment="0" applyProtection="0"/>
    <xf numFmtId="0" fontId="64" fillId="7" borderId="17" applyNumberFormat="0" applyAlignment="0" applyProtection="0"/>
    <xf numFmtId="0" fontId="65" fillId="8" borderId="18" applyNumberFormat="0" applyAlignment="0" applyProtection="0"/>
    <xf numFmtId="0" fontId="66" fillId="8" borderId="17" applyNumberFormat="0" applyAlignment="0" applyProtection="0"/>
    <xf numFmtId="0" fontId="67" fillId="0" borderId="19" applyNumberFormat="0" applyFill="0" applyAlignment="0" applyProtection="0"/>
    <xf numFmtId="0" fontId="68" fillId="9" borderId="20" applyNumberFormat="0" applyAlignment="0" applyProtection="0"/>
    <xf numFmtId="0" fontId="69" fillId="0" borderId="0" applyNumberFormat="0" applyFill="0" applyBorder="0" applyAlignment="0" applyProtection="0"/>
    <xf numFmtId="0" fontId="43" fillId="10" borderId="21" applyNumberFormat="0" applyFont="0" applyAlignment="0" applyProtection="0"/>
    <xf numFmtId="0" fontId="70" fillId="0" borderId="0" applyNumberFormat="0" applyFill="0" applyBorder="0" applyAlignment="0" applyProtection="0"/>
    <xf numFmtId="0" fontId="60" fillId="0" borderId="22" applyNumberFormat="0" applyFill="0" applyAlignment="0" applyProtection="0"/>
    <xf numFmtId="0" fontId="71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71" fillId="14" borderId="0" applyNumberFormat="0" applyBorder="0" applyAlignment="0" applyProtection="0"/>
    <xf numFmtId="0" fontId="71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71" fillId="18" borderId="0" applyNumberFormat="0" applyBorder="0" applyAlignment="0" applyProtection="0"/>
    <xf numFmtId="0" fontId="71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21" borderId="0" applyNumberFormat="0" applyBorder="0" applyAlignment="0" applyProtection="0"/>
    <xf numFmtId="0" fontId="71" fillId="22" borderId="0" applyNumberFormat="0" applyBorder="0" applyAlignment="0" applyProtection="0"/>
    <xf numFmtId="0" fontId="71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71" fillId="26" borderId="0" applyNumberFormat="0" applyBorder="0" applyAlignment="0" applyProtection="0"/>
    <xf numFmtId="0" fontId="71" fillId="27" borderId="0" applyNumberFormat="0" applyBorder="0" applyAlignment="0" applyProtection="0"/>
    <xf numFmtId="0" fontId="43" fillId="28" borderId="0" applyNumberFormat="0" applyBorder="0" applyAlignment="0" applyProtection="0"/>
    <xf numFmtId="0" fontId="43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71" fillId="34" borderId="0" applyNumberFormat="0" applyBorder="0" applyAlignment="0" applyProtection="0"/>
    <xf numFmtId="0" fontId="43" fillId="0" borderId="0"/>
    <xf numFmtId="0" fontId="43" fillId="0" borderId="0"/>
    <xf numFmtId="0" fontId="43" fillId="0" borderId="0"/>
  </cellStyleXfs>
  <cellXfs count="252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 applyAlignment="1">
      <alignment vertical="center" wrapText="1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 applyAlignment="1">
      <alignment horizontal="center" vertical="center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 applyAlignment="1">
      <alignment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168" fontId="17" fillId="0" borderId="0" xfId="0" applyNumberFormat="1" applyFont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40" fillId="0" borderId="0" xfId="17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39" fillId="0" borderId="0" xfId="101" applyNumberFormat="1" applyFont="1" applyBorder="1" applyAlignment="1">
      <alignment wrapText="1"/>
    </xf>
    <xf numFmtId="0" fontId="39" fillId="0" borderId="0" xfId="101" applyFont="1" applyBorder="1" applyAlignment="1">
      <alignment horizontal="center" wrapText="1"/>
    </xf>
    <xf numFmtId="0" fontId="39" fillId="0" borderId="0" xfId="101" applyFont="1" applyBorder="1" applyAlignment="1">
      <alignment wrapText="1"/>
    </xf>
    <xf numFmtId="0" fontId="24" fillId="0" borderId="0" xfId="0" applyFont="1"/>
    <xf numFmtId="0" fontId="24" fillId="0" borderId="0" xfId="0" applyFont="1" applyFill="1" applyAlignment="1">
      <alignment horizontal="right"/>
    </xf>
    <xf numFmtId="1" fontId="24" fillId="0" borderId="0" xfId="1" applyNumberFormat="1" applyFont="1" applyFill="1"/>
    <xf numFmtId="0" fontId="24" fillId="0" borderId="0" xfId="1" applyFont="1" applyFill="1"/>
    <xf numFmtId="0" fontId="24" fillId="0" borderId="0" xfId="0" applyFont="1" applyFill="1"/>
    <xf numFmtId="1" fontId="24" fillId="0" borderId="0" xfId="7" applyNumberFormat="1" applyFont="1" applyFill="1"/>
    <xf numFmtId="1" fontId="24" fillId="0" borderId="0" xfId="2" applyNumberFormat="1" applyFont="1" applyFill="1"/>
    <xf numFmtId="0" fontId="24" fillId="0" borderId="0" xfId="0" applyFont="1" applyProtection="1">
      <protection hidden="1"/>
    </xf>
    <xf numFmtId="0" fontId="38" fillId="0" borderId="0" xfId="101" applyFont="1" applyBorder="1" applyAlignment="1">
      <alignment wrapText="1"/>
    </xf>
    <xf numFmtId="0" fontId="38" fillId="0" borderId="0" xfId="101" applyNumberFormat="1" applyFont="1" applyBorder="1" applyAlignment="1">
      <alignment wrapText="1"/>
    </xf>
    <xf numFmtId="0" fontId="38" fillId="0" borderId="0" xfId="101" applyFont="1" applyBorder="1" applyAlignment="1">
      <alignment horizontal="center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02">
    <cellStyle name="20% - Акцент1 2" xfId="37"/>
    <cellStyle name="20% - Акцент2 2" xfId="41"/>
    <cellStyle name="20% - Акцент3 2" xfId="45"/>
    <cellStyle name="20% - Акцент4 2" xfId="49"/>
    <cellStyle name="20% - Акцент5 2" xfId="53"/>
    <cellStyle name="20% - Акцент6 2" xfId="57"/>
    <cellStyle name="20% – Акцентування1 2" xfId="76"/>
    <cellStyle name="20% – Акцентування2 2" xfId="80"/>
    <cellStyle name="20% – Акцентування3 2" xfId="84"/>
    <cellStyle name="20% – Акцентування4 2" xfId="88"/>
    <cellStyle name="20% – Акцентування5 2" xfId="92"/>
    <cellStyle name="20% – Акцентування6 2" xfId="96"/>
    <cellStyle name="40% - Акцент1 2" xfId="38"/>
    <cellStyle name="40% - Акцент2 2" xfId="42"/>
    <cellStyle name="40% - Акцент3 2" xfId="46"/>
    <cellStyle name="40% - Акцент4 2" xfId="50"/>
    <cellStyle name="40% - Акцент5 2" xfId="54"/>
    <cellStyle name="40% - Акцент6 2" xfId="58"/>
    <cellStyle name="40% – Акцентування1 2" xfId="77"/>
    <cellStyle name="40% – Акцентування2 2" xfId="81"/>
    <cellStyle name="40% – Акцентування3 2" xfId="85"/>
    <cellStyle name="40% – Акцентування4 2" xfId="89"/>
    <cellStyle name="40% – Акцентування5 2" xfId="93"/>
    <cellStyle name="40% – Акцентування6 2" xfId="97"/>
    <cellStyle name="60% - Акцент1 2" xfId="39"/>
    <cellStyle name="60% - Акцент2 2" xfId="43"/>
    <cellStyle name="60% - Акцент3 2" xfId="47"/>
    <cellStyle name="60% - Акцент4 2" xfId="51"/>
    <cellStyle name="60% - Акцент5 2" xfId="55"/>
    <cellStyle name="60% - Акцент6 2" xfId="59"/>
    <cellStyle name="60% – Акцентування1 2" xfId="78"/>
    <cellStyle name="60% – Акцентування2 2" xfId="82"/>
    <cellStyle name="60% – Акцентування3 2" xfId="86"/>
    <cellStyle name="60% – Акцентування4 2" xfId="90"/>
    <cellStyle name="60% – Акцентування5 2" xfId="94"/>
    <cellStyle name="60% – Акцентування6 2" xfId="98"/>
    <cellStyle name="Comma [0]" xfId="5"/>
    <cellStyle name="Currency [0]" xfId="6"/>
    <cellStyle name="Акцент1 2" xfId="36"/>
    <cellStyle name="Акцент2 2" xfId="40"/>
    <cellStyle name="Акцент3 2" xfId="44"/>
    <cellStyle name="Акцент4 2" xfId="48"/>
    <cellStyle name="Акцент5 2" xfId="52"/>
    <cellStyle name="Акцент6 2" xfId="56"/>
    <cellStyle name="Акцентування1 2" xfId="75"/>
    <cellStyle name="Акцентування2 2" xfId="79"/>
    <cellStyle name="Акцентування3 2" xfId="83"/>
    <cellStyle name="Акцентування4 2" xfId="87"/>
    <cellStyle name="Акцентування5 2" xfId="91"/>
    <cellStyle name="Акцентування6 2" xfId="95"/>
    <cellStyle name="Ввід 2" xfId="66"/>
    <cellStyle name="Ввод  2" xfId="27"/>
    <cellStyle name="Вывод 2" xfId="28"/>
    <cellStyle name="Вычисление 2" xfId="29"/>
    <cellStyle name="Гарний 2" xfId="63"/>
    <cellStyle name="Гіперпосилання" xfId="12" builtinId="8"/>
    <cellStyle name="Гіперпосилання 2" xfId="14"/>
    <cellStyle name="Гіперпосилання 3" xfId="15"/>
    <cellStyle name="Заголовок 1 2" xfId="20"/>
    <cellStyle name="Заголовок 2 2" xfId="21"/>
    <cellStyle name="Заголовок 3 2" xfId="22"/>
    <cellStyle name="Заголовок 4 2" xfId="23"/>
    <cellStyle name="Звичайний" xfId="0" builtinId="0"/>
    <cellStyle name="Звичайний 2" xfId="16"/>
    <cellStyle name="Звичайний 2 2" xfId="61"/>
    <cellStyle name="Звичайний 3" xfId="62"/>
    <cellStyle name="Звичайний 4" xfId="99"/>
    <cellStyle name="Звичайний 5" xfId="100"/>
    <cellStyle name="Звичайний 6" xfId="101"/>
    <cellStyle name="Зв'язана клітинка 2" xfId="69"/>
    <cellStyle name="Итог 2" xfId="35"/>
    <cellStyle name="Контрольна клітинка 2" xfId="70"/>
    <cellStyle name="Контрольная ячейка 2" xfId="31"/>
    <cellStyle name="Назва" xfId="18" builtinId="15" customBuiltin="1"/>
    <cellStyle name="Назва 2" xfId="60"/>
    <cellStyle name="Нейтральний 2" xfId="65"/>
    <cellStyle name="Нейтральный 2" xfId="26"/>
    <cellStyle name="Обчислення 2" xfId="68"/>
    <cellStyle name="Обычный 2" xfId="4"/>
    <cellStyle name="Обычный 2 2" xfId="9"/>
    <cellStyle name="Обычный 3" xfId="7"/>
    <cellStyle name="Обычный 4" xfId="19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  <cellStyle name="Підсумок 2" xfId="74"/>
    <cellStyle name="Плохой 2" xfId="25"/>
    <cellStyle name="Поганий 2" xfId="64"/>
    <cellStyle name="Пояснение 2" xfId="34"/>
    <cellStyle name="Примечание 2" xfId="33"/>
    <cellStyle name="Примітка 2" xfId="72"/>
    <cellStyle name="Результат 2" xfId="67"/>
    <cellStyle name="Связанная ячейка 2" xfId="30"/>
    <cellStyle name="Текст попередження 2" xfId="71"/>
    <cellStyle name="Текст пояснення 2" xfId="73"/>
    <cellStyle name="Текст предупреждения 2" xfId="32"/>
    <cellStyle name="Хороший 2" xfId="2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1" t="s">
        <v>156</v>
      </c>
    </row>
    <row r="2" spans="1:2" ht="19.5" customHeight="1">
      <c r="A2" s="3" t="s">
        <v>211</v>
      </c>
    </row>
    <row r="3" spans="1:2" ht="19.5" customHeight="1">
      <c r="A3" s="52" t="s">
        <v>87</v>
      </c>
      <c r="B3" s="53" t="s">
        <v>67</v>
      </c>
    </row>
    <row r="4" spans="1:2" ht="19.5" customHeight="1">
      <c r="A4" s="52" t="s">
        <v>88</v>
      </c>
      <c r="B4" s="53" t="s">
        <v>77</v>
      </c>
    </row>
    <row r="5" spans="1:2" ht="19.5" customHeight="1">
      <c r="A5" s="52" t="s">
        <v>89</v>
      </c>
      <c r="B5" s="53" t="s">
        <v>76</v>
      </c>
    </row>
    <row r="6" spans="1:2" ht="19.5" customHeight="1">
      <c r="A6" s="52" t="s">
        <v>90</v>
      </c>
      <c r="B6" s="53" t="s">
        <v>68</v>
      </c>
    </row>
    <row r="7" spans="1:2" ht="19.5" customHeight="1">
      <c r="A7" s="52" t="s">
        <v>91</v>
      </c>
      <c r="B7" s="53" t="s">
        <v>69</v>
      </c>
    </row>
    <row r="8" spans="1:2" ht="19.5" customHeight="1">
      <c r="A8" s="52" t="s">
        <v>92</v>
      </c>
      <c r="B8" s="53" t="s">
        <v>71</v>
      </c>
    </row>
    <row r="9" spans="1:2" ht="19.5" customHeight="1">
      <c r="A9" s="3" t="s">
        <v>157</v>
      </c>
      <c r="B9" s="53"/>
    </row>
    <row r="10" spans="1:2" ht="19.5" customHeight="1">
      <c r="A10" s="52" t="s">
        <v>93</v>
      </c>
      <c r="B10" s="53" t="s">
        <v>72</v>
      </c>
    </row>
    <row r="11" spans="1:2" ht="19.5" customHeight="1">
      <c r="A11" s="52" t="s">
        <v>94</v>
      </c>
      <c r="B11" s="53" t="s">
        <v>80</v>
      </c>
    </row>
    <row r="12" spans="1:2" ht="19.5" customHeight="1">
      <c r="A12" s="52" t="s">
        <v>95</v>
      </c>
      <c r="B12" s="54" t="s">
        <v>81</v>
      </c>
    </row>
    <row r="13" spans="1:2" ht="19.5" customHeight="1">
      <c r="A13" s="52" t="s">
        <v>96</v>
      </c>
      <c r="B13" s="53" t="s">
        <v>73</v>
      </c>
    </row>
    <row r="14" spans="1:2" ht="19.5" customHeight="1">
      <c r="A14" s="3" t="s">
        <v>158</v>
      </c>
      <c r="B14" s="53"/>
    </row>
    <row r="15" spans="1:2" ht="19.5" customHeight="1">
      <c r="A15" s="55" t="s">
        <v>82</v>
      </c>
      <c r="B15" s="53"/>
    </row>
    <row r="16" spans="1:2" ht="19.5" customHeight="1">
      <c r="A16" s="52" t="s">
        <v>97</v>
      </c>
      <c r="B16" s="53" t="s">
        <v>84</v>
      </c>
    </row>
    <row r="17" spans="1:6" ht="19.5" customHeight="1">
      <c r="A17" s="52" t="s">
        <v>98</v>
      </c>
      <c r="B17" s="53" t="s">
        <v>81</v>
      </c>
    </row>
    <row r="18" spans="1:6" ht="19.5" customHeight="1">
      <c r="A18" s="52" t="s">
        <v>99</v>
      </c>
      <c r="B18" s="53" t="s">
        <v>85</v>
      </c>
    </row>
    <row r="19" spans="1:6" ht="19.5" customHeight="1">
      <c r="A19" s="52" t="s">
        <v>100</v>
      </c>
      <c r="B19" s="53" t="s">
        <v>86</v>
      </c>
    </row>
    <row r="20" spans="1:6" ht="19.5" customHeight="1">
      <c r="A20" s="55" t="s">
        <v>83</v>
      </c>
      <c r="B20" s="53"/>
    </row>
    <row r="21" spans="1:6" ht="19.5" customHeight="1">
      <c r="A21" s="52" t="s">
        <v>101</v>
      </c>
      <c r="B21" s="53" t="s">
        <v>84</v>
      </c>
    </row>
    <row r="22" spans="1:6" ht="19.5" customHeight="1">
      <c r="A22" s="52" t="s">
        <v>102</v>
      </c>
      <c r="B22" s="53" t="s">
        <v>81</v>
      </c>
    </row>
    <row r="23" spans="1:6" ht="19.5" customHeight="1">
      <c r="A23" s="56" t="s">
        <v>124</v>
      </c>
      <c r="E23" s="53"/>
    </row>
    <row r="24" spans="1:6">
      <c r="A24" s="143" t="s">
        <v>186</v>
      </c>
    </row>
    <row r="26" spans="1:6">
      <c r="F26" s="53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1" customWidth="1"/>
    <col min="2" max="2" width="9.109375" style="21" customWidth="1"/>
    <col min="3" max="3" width="7.109375" style="21" customWidth="1"/>
    <col min="4" max="4" width="8.33203125" style="21" customWidth="1"/>
    <col min="5" max="9" width="7.109375" style="21" customWidth="1"/>
    <col min="10" max="10" width="8.33203125" style="21" customWidth="1"/>
    <col min="11" max="15" width="7.109375" style="21" customWidth="1"/>
    <col min="16" max="16" width="8.33203125" style="21" customWidth="1"/>
    <col min="17" max="19" width="7.109375" style="21" customWidth="1"/>
    <col min="20" max="16384" width="9.109375" style="21"/>
  </cols>
  <sheetData>
    <row r="1" spans="1:24">
      <c r="A1" s="18" t="s">
        <v>129</v>
      </c>
    </row>
    <row r="2" spans="1:24" ht="5.25" customHeight="1">
      <c r="A2" s="164"/>
    </row>
    <row r="3" spans="1:24" ht="27" customHeight="1">
      <c r="A3" s="231" t="s">
        <v>78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4" ht="12.75" customHeight="1">
      <c r="A4" s="217" t="s">
        <v>128</v>
      </c>
      <c r="B4" s="229"/>
      <c r="C4" s="229"/>
      <c r="D4" s="229"/>
      <c r="E4" s="229"/>
      <c r="F4" s="229"/>
    </row>
    <row r="5" spans="1:24" ht="12.75" customHeight="1">
      <c r="A5" s="40" t="s">
        <v>226</v>
      </c>
      <c r="B5" s="40"/>
      <c r="C5" s="40"/>
      <c r="D5" s="38"/>
      <c r="E5" s="38"/>
      <c r="F5" s="38"/>
    </row>
    <row r="6" spans="1:24" s="20" customFormat="1" ht="12.75" customHeight="1">
      <c r="A6" s="201" t="s">
        <v>0</v>
      </c>
      <c r="B6" s="190" t="s">
        <v>15</v>
      </c>
      <c r="C6" s="204" t="s">
        <v>7</v>
      </c>
      <c r="D6" s="204"/>
      <c r="E6" s="204"/>
      <c r="F6" s="204"/>
      <c r="G6" s="204"/>
      <c r="H6" s="22"/>
      <c r="I6" s="204" t="s">
        <v>2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</row>
    <row r="7" spans="1:24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4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4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4" hidden="1" outlineLevel="1">
      <c r="A11" s="9">
        <v>40544</v>
      </c>
      <c r="B11" s="44">
        <v>582.39288452000005</v>
      </c>
      <c r="C11" s="44">
        <f>I11+O11</f>
        <v>459.35154102000001</v>
      </c>
      <c r="D11" s="44">
        <f>J11+P11</f>
        <v>123.04134350000002</v>
      </c>
      <c r="E11" s="44">
        <f>K11+Q11</f>
        <v>84.808331320000008</v>
      </c>
      <c r="F11" s="44">
        <f>L11+R11</f>
        <v>36.669070900000001</v>
      </c>
      <c r="G11" s="44">
        <f>M11+S11</f>
        <v>1.5639412799999999</v>
      </c>
      <c r="H11" s="44">
        <f>SUM(I11:J11)</f>
        <v>531.60552416000007</v>
      </c>
      <c r="I11" s="44">
        <v>418.21678202000004</v>
      </c>
      <c r="J11" s="44">
        <f>SUM(K11:M11)</f>
        <v>113.38874214000002</v>
      </c>
      <c r="K11" s="44">
        <v>75.884013100000004</v>
      </c>
      <c r="L11" s="44">
        <v>35.964841040000003</v>
      </c>
      <c r="M11" s="44">
        <v>1.5398879999999999</v>
      </c>
      <c r="N11" s="44">
        <f>SUM(O11:P11)</f>
        <v>50.787360359999994</v>
      </c>
      <c r="O11" s="44">
        <v>41.134758999999995</v>
      </c>
      <c r="P11" s="44">
        <f>SUM(Q11:S11)</f>
        <v>9.6526013600000002</v>
      </c>
      <c r="Q11" s="44">
        <v>8.92431822</v>
      </c>
      <c r="R11" s="44">
        <v>0.70422985999999999</v>
      </c>
      <c r="S11" s="44">
        <v>2.405328E-2</v>
      </c>
      <c r="T11" s="44"/>
      <c r="U11" s="44"/>
      <c r="V11" s="44"/>
      <c r="W11" s="44"/>
      <c r="X11" s="44"/>
    </row>
    <row r="12" spans="1:24" hidden="1" outlineLevel="1">
      <c r="A12" s="9">
        <v>40575</v>
      </c>
      <c r="B12" s="44">
        <v>537.09761143999992</v>
      </c>
      <c r="C12" s="44">
        <f t="shared" ref="C12:C67" si="0">I12+O12</f>
        <v>407.96502393999998</v>
      </c>
      <c r="D12" s="44">
        <f t="shared" ref="D12:D67" si="1">J12+P12</f>
        <v>129.1325875</v>
      </c>
      <c r="E12" s="44">
        <f t="shared" ref="E12:E67" si="2">K12+Q12</f>
        <v>85.863947190000005</v>
      </c>
      <c r="F12" s="44">
        <f t="shared" ref="F12:F67" si="3">L12+R12</f>
        <v>41.716456579999999</v>
      </c>
      <c r="G12" s="44">
        <f t="shared" ref="G12:G67" si="4">M12+S12</f>
        <v>1.5521837300000001</v>
      </c>
      <c r="H12" s="44">
        <f t="shared" ref="H12:H67" si="5">SUM(I12:J12)</f>
        <v>492.78079634999995</v>
      </c>
      <c r="I12" s="44">
        <v>372.25784340999996</v>
      </c>
      <c r="J12" s="44">
        <f t="shared" ref="J12:J67" si="6">SUM(K12:M12)</f>
        <v>120.52295294</v>
      </c>
      <c r="K12" s="44">
        <v>77.98701896</v>
      </c>
      <c r="L12" s="44">
        <v>41.00775299</v>
      </c>
      <c r="M12" s="44">
        <v>1.5281809900000001</v>
      </c>
      <c r="N12" s="44">
        <f t="shared" ref="N12:N67" si="7">SUM(O12:P12)</f>
        <v>44.316815090000006</v>
      </c>
      <c r="O12" s="44">
        <v>35.707180530000002</v>
      </c>
      <c r="P12" s="44">
        <f t="shared" ref="P12:P67" si="8">SUM(Q12:S12)</f>
        <v>8.6096345599999999</v>
      </c>
      <c r="Q12" s="44">
        <v>7.8769282299999999</v>
      </c>
      <c r="R12" s="44">
        <v>0.70870359000000005</v>
      </c>
      <c r="S12" s="44">
        <v>2.4002740000000002E-2</v>
      </c>
      <c r="T12" s="44"/>
      <c r="U12" s="44"/>
      <c r="V12" s="44"/>
      <c r="W12" s="44"/>
      <c r="X12" s="44"/>
    </row>
    <row r="13" spans="1:24" hidden="1" outlineLevel="1">
      <c r="A13" s="9">
        <v>40603</v>
      </c>
      <c r="B13" s="44">
        <v>506.96498578000001</v>
      </c>
      <c r="C13" s="44">
        <f t="shared" si="0"/>
        <v>429.54277429999996</v>
      </c>
      <c r="D13" s="44">
        <f t="shared" si="1"/>
        <v>77.422211480000001</v>
      </c>
      <c r="E13" s="44">
        <f t="shared" si="2"/>
        <v>63.859385570000001</v>
      </c>
      <c r="F13" s="44">
        <f t="shared" si="3"/>
        <v>12.00967217</v>
      </c>
      <c r="G13" s="44">
        <f t="shared" si="4"/>
        <v>1.5531537400000002</v>
      </c>
      <c r="H13" s="44">
        <f t="shared" si="5"/>
        <v>470.89772693999998</v>
      </c>
      <c r="I13" s="44">
        <v>402.28699784999998</v>
      </c>
      <c r="J13" s="44">
        <f t="shared" si="6"/>
        <v>68.610729090000007</v>
      </c>
      <c r="K13" s="44">
        <v>55.803280770000001</v>
      </c>
      <c r="L13" s="44">
        <v>11.278408600000001</v>
      </c>
      <c r="M13" s="44">
        <v>1.5290397200000001</v>
      </c>
      <c r="N13" s="44">
        <f t="shared" si="7"/>
        <v>36.067258840000001</v>
      </c>
      <c r="O13" s="44">
        <v>27.255776450000003</v>
      </c>
      <c r="P13" s="44">
        <f t="shared" si="8"/>
        <v>8.8114823900000001</v>
      </c>
      <c r="Q13" s="44">
        <v>8.0561048</v>
      </c>
      <c r="R13" s="44">
        <v>0.73126356999999997</v>
      </c>
      <c r="S13" s="44">
        <v>2.411402E-2</v>
      </c>
      <c r="T13" s="44"/>
      <c r="U13" s="44"/>
      <c r="V13" s="44"/>
      <c r="W13" s="44"/>
      <c r="X13" s="44"/>
    </row>
    <row r="14" spans="1:24" hidden="1" outlineLevel="1">
      <c r="A14" s="9">
        <v>40634</v>
      </c>
      <c r="B14" s="44">
        <v>570.95280588999992</v>
      </c>
      <c r="C14" s="44">
        <f t="shared" si="0"/>
        <v>441.39523873999997</v>
      </c>
      <c r="D14" s="44">
        <f t="shared" si="1"/>
        <v>129.55756715000001</v>
      </c>
      <c r="E14" s="44">
        <f t="shared" si="2"/>
        <v>117.76407436</v>
      </c>
      <c r="F14" s="44">
        <f t="shared" si="3"/>
        <v>10.248078749999999</v>
      </c>
      <c r="G14" s="44">
        <f t="shared" si="4"/>
        <v>1.5454140399999998</v>
      </c>
      <c r="H14" s="44">
        <f t="shared" si="5"/>
        <v>524.12768718999996</v>
      </c>
      <c r="I14" s="44">
        <v>403.69893248</v>
      </c>
      <c r="J14" s="44">
        <f t="shared" si="6"/>
        <v>120.42875471000001</v>
      </c>
      <c r="K14" s="44">
        <v>109.43012652</v>
      </c>
      <c r="L14" s="44">
        <v>9.4773368900000001</v>
      </c>
      <c r="M14" s="44">
        <v>1.5212912999999999</v>
      </c>
      <c r="N14" s="44">
        <f t="shared" si="7"/>
        <v>46.825118699999997</v>
      </c>
      <c r="O14" s="44">
        <v>37.69630626</v>
      </c>
      <c r="P14" s="44">
        <f t="shared" si="8"/>
        <v>9.128812439999999</v>
      </c>
      <c r="Q14" s="44">
        <v>8.3339478400000004</v>
      </c>
      <c r="R14" s="44">
        <v>0.77074186</v>
      </c>
      <c r="S14" s="44">
        <v>2.412274E-2</v>
      </c>
      <c r="T14" s="44"/>
      <c r="U14" s="44"/>
      <c r="V14" s="44"/>
      <c r="W14" s="44"/>
      <c r="X14" s="44"/>
    </row>
    <row r="15" spans="1:24" hidden="1" outlineLevel="1">
      <c r="A15" s="9">
        <v>40664</v>
      </c>
      <c r="B15" s="44">
        <v>555.77274621000004</v>
      </c>
      <c r="C15" s="44">
        <f t="shared" si="0"/>
        <v>431.14784863</v>
      </c>
      <c r="D15" s="44">
        <f t="shared" si="1"/>
        <v>124.62489758000001</v>
      </c>
      <c r="E15" s="44">
        <f t="shared" si="2"/>
        <v>115.8668686</v>
      </c>
      <c r="F15" s="44">
        <f t="shared" si="3"/>
        <v>7.7199199600000004</v>
      </c>
      <c r="G15" s="44">
        <f t="shared" si="4"/>
        <v>1.03810902</v>
      </c>
      <c r="H15" s="44">
        <f t="shared" si="5"/>
        <v>497.20510815</v>
      </c>
      <c r="I15" s="44">
        <v>380.42253647000001</v>
      </c>
      <c r="J15" s="44">
        <f t="shared" si="6"/>
        <v>116.78257168</v>
      </c>
      <c r="K15" s="44">
        <v>108.91176767</v>
      </c>
      <c r="L15" s="44">
        <v>6.8568410499999999</v>
      </c>
      <c r="M15" s="44">
        <v>1.01396296</v>
      </c>
      <c r="N15" s="44">
        <f t="shared" si="7"/>
        <v>58.56763806</v>
      </c>
      <c r="O15" s="44">
        <v>50.725312160000001</v>
      </c>
      <c r="P15" s="44">
        <f t="shared" si="8"/>
        <v>7.8423259000000005</v>
      </c>
      <c r="Q15" s="44">
        <v>6.9551009300000004</v>
      </c>
      <c r="R15" s="44">
        <v>0.86307891000000003</v>
      </c>
      <c r="S15" s="44">
        <v>2.414606E-2</v>
      </c>
      <c r="T15" s="44"/>
      <c r="U15" s="44"/>
      <c r="V15" s="44"/>
      <c r="W15" s="44"/>
      <c r="X15" s="44"/>
    </row>
    <row r="16" spans="1:24" hidden="1" outlineLevel="1">
      <c r="A16" s="9">
        <v>40695</v>
      </c>
      <c r="B16" s="44">
        <v>638.64698962000011</v>
      </c>
      <c r="C16" s="44">
        <f t="shared" si="0"/>
        <v>462.53103945999999</v>
      </c>
      <c r="D16" s="44">
        <f t="shared" si="1"/>
        <v>176.11595016000004</v>
      </c>
      <c r="E16" s="44">
        <f t="shared" si="2"/>
        <v>166.06626396000001</v>
      </c>
      <c r="F16" s="44">
        <f t="shared" si="3"/>
        <v>9.01146943</v>
      </c>
      <c r="G16" s="44">
        <f t="shared" si="4"/>
        <v>1.03821677</v>
      </c>
      <c r="H16" s="44">
        <f t="shared" si="5"/>
        <v>585.95555781999997</v>
      </c>
      <c r="I16" s="44">
        <v>417.76638641</v>
      </c>
      <c r="J16" s="44">
        <f t="shared" si="6"/>
        <v>168.18917141000003</v>
      </c>
      <c r="K16" s="44">
        <v>159.03909728000002</v>
      </c>
      <c r="L16" s="44">
        <v>8.1360009899999994</v>
      </c>
      <c r="M16" s="44">
        <v>1.01407314</v>
      </c>
      <c r="N16" s="44">
        <f t="shared" si="7"/>
        <v>52.691431799999997</v>
      </c>
      <c r="O16" s="44">
        <v>44.76465305</v>
      </c>
      <c r="P16" s="44">
        <f t="shared" si="8"/>
        <v>7.9267787499999995</v>
      </c>
      <c r="Q16" s="44">
        <v>7.0271666799999997</v>
      </c>
      <c r="R16" s="44">
        <v>0.87546844000000001</v>
      </c>
      <c r="S16" s="44">
        <v>2.4143629999999999E-2</v>
      </c>
      <c r="T16" s="44"/>
      <c r="U16" s="44"/>
      <c r="V16" s="44"/>
      <c r="W16" s="44"/>
      <c r="X16" s="44"/>
    </row>
    <row r="17" spans="1:24" hidden="1" outlineLevel="1">
      <c r="A17" s="9">
        <v>40725</v>
      </c>
      <c r="B17" s="44">
        <v>610.11722299000007</v>
      </c>
      <c r="C17" s="44">
        <f t="shared" si="0"/>
        <v>445.37129799999997</v>
      </c>
      <c r="D17" s="44">
        <f t="shared" si="1"/>
        <v>164.74592498999999</v>
      </c>
      <c r="E17" s="44">
        <f t="shared" si="2"/>
        <v>153.5273339</v>
      </c>
      <c r="F17" s="44">
        <f t="shared" si="3"/>
        <v>10.18017481</v>
      </c>
      <c r="G17" s="44">
        <f t="shared" si="4"/>
        <v>1.0384162799999999</v>
      </c>
      <c r="H17" s="44">
        <f t="shared" si="5"/>
        <v>533.23499930000003</v>
      </c>
      <c r="I17" s="44">
        <v>377.17942362999997</v>
      </c>
      <c r="J17" s="44">
        <f t="shared" si="6"/>
        <v>156.05557567</v>
      </c>
      <c r="K17" s="44">
        <v>147.09532505999999</v>
      </c>
      <c r="L17" s="44">
        <v>7.94598228</v>
      </c>
      <c r="M17" s="44">
        <v>1.0142683299999999</v>
      </c>
      <c r="N17" s="44">
        <f t="shared" si="7"/>
        <v>76.882223689999989</v>
      </c>
      <c r="O17" s="44">
        <v>68.191874369999994</v>
      </c>
      <c r="P17" s="44">
        <f t="shared" si="8"/>
        <v>8.6903493199999993</v>
      </c>
      <c r="Q17" s="44">
        <v>6.4320088399999999</v>
      </c>
      <c r="R17" s="44">
        <v>2.2341925300000001</v>
      </c>
      <c r="S17" s="44">
        <v>2.4147950000000001E-2</v>
      </c>
      <c r="T17" s="44"/>
      <c r="U17" s="44"/>
      <c r="V17" s="44"/>
      <c r="W17" s="44"/>
      <c r="X17" s="44"/>
    </row>
    <row r="18" spans="1:24" hidden="1" outlineLevel="1">
      <c r="A18" s="9">
        <v>40756</v>
      </c>
      <c r="B18" s="44">
        <v>585.85536207999996</v>
      </c>
      <c r="C18" s="44">
        <f t="shared" si="0"/>
        <v>434.83218773999999</v>
      </c>
      <c r="D18" s="44">
        <f t="shared" si="1"/>
        <v>151.02317433999997</v>
      </c>
      <c r="E18" s="44">
        <f t="shared" si="2"/>
        <v>139.26484858000001</v>
      </c>
      <c r="F18" s="44">
        <f t="shared" si="3"/>
        <v>10.26768904</v>
      </c>
      <c r="G18" s="44">
        <f t="shared" si="4"/>
        <v>1.4906367199999999</v>
      </c>
      <c r="H18" s="44">
        <f t="shared" si="5"/>
        <v>518.94548175</v>
      </c>
      <c r="I18" s="44">
        <v>376.70754963000002</v>
      </c>
      <c r="J18" s="44">
        <f t="shared" si="6"/>
        <v>142.23793211999998</v>
      </c>
      <c r="K18" s="44">
        <v>132.77249146</v>
      </c>
      <c r="L18" s="44">
        <v>7.9989503800000001</v>
      </c>
      <c r="M18" s="44">
        <v>1.4664902799999999</v>
      </c>
      <c r="N18" s="44">
        <f t="shared" si="7"/>
        <v>66.909880329999993</v>
      </c>
      <c r="O18" s="44">
        <v>58.124638109999999</v>
      </c>
      <c r="P18" s="44">
        <f t="shared" si="8"/>
        <v>8.7852422200000007</v>
      </c>
      <c r="Q18" s="44">
        <v>6.4923571200000003</v>
      </c>
      <c r="R18" s="44">
        <v>2.2687386599999999</v>
      </c>
      <c r="S18" s="44">
        <v>2.4146440000000002E-2</v>
      </c>
      <c r="T18" s="44"/>
      <c r="U18" s="44"/>
      <c r="V18" s="44"/>
      <c r="W18" s="44"/>
      <c r="X18" s="44"/>
    </row>
    <row r="19" spans="1:24" hidden="1" outlineLevel="1">
      <c r="A19" s="9">
        <v>40787</v>
      </c>
      <c r="B19" s="44">
        <v>522.81452855000009</v>
      </c>
      <c r="C19" s="44">
        <f t="shared" si="0"/>
        <v>420.68719985000001</v>
      </c>
      <c r="D19" s="44">
        <f t="shared" si="1"/>
        <v>102.12732870000001</v>
      </c>
      <c r="E19" s="44">
        <f t="shared" si="2"/>
        <v>90.821669349999993</v>
      </c>
      <c r="F19" s="44">
        <f t="shared" si="3"/>
        <v>10.256896189999999</v>
      </c>
      <c r="G19" s="44">
        <f t="shared" si="4"/>
        <v>1.04876316</v>
      </c>
      <c r="H19" s="44">
        <f t="shared" si="5"/>
        <v>472.23194945000006</v>
      </c>
      <c r="I19" s="44">
        <v>377.73143744000004</v>
      </c>
      <c r="J19" s="44">
        <f t="shared" si="6"/>
        <v>94.500512010000008</v>
      </c>
      <c r="K19" s="44">
        <v>85.375758709999999</v>
      </c>
      <c r="L19" s="44">
        <v>8.100135139999999</v>
      </c>
      <c r="M19" s="44">
        <v>1.0246181599999999</v>
      </c>
      <c r="N19" s="44">
        <f t="shared" si="7"/>
        <v>50.582579099999997</v>
      </c>
      <c r="O19" s="44">
        <v>42.955762409999998</v>
      </c>
      <c r="P19" s="44">
        <f t="shared" si="8"/>
        <v>7.6268166900000001</v>
      </c>
      <c r="Q19" s="44">
        <v>5.4459106400000001</v>
      </c>
      <c r="R19" s="44">
        <v>2.1567610500000001</v>
      </c>
      <c r="S19" s="44">
        <v>2.4145E-2</v>
      </c>
      <c r="T19" s="44"/>
      <c r="U19" s="44"/>
      <c r="V19" s="44"/>
      <c r="W19" s="44"/>
      <c r="X19" s="44"/>
    </row>
    <row r="20" spans="1:24" hidden="1" outlineLevel="1">
      <c r="A20" s="9">
        <v>40817</v>
      </c>
      <c r="B20" s="44">
        <v>536.06551442</v>
      </c>
      <c r="C20" s="44">
        <f t="shared" si="0"/>
        <v>454.70935465000002</v>
      </c>
      <c r="D20" s="44">
        <f t="shared" si="1"/>
        <v>81.356159769999991</v>
      </c>
      <c r="E20" s="44">
        <f t="shared" si="2"/>
        <v>71.32266949000001</v>
      </c>
      <c r="F20" s="44">
        <f t="shared" si="3"/>
        <v>8.2641749600000001</v>
      </c>
      <c r="G20" s="44">
        <f t="shared" si="4"/>
        <v>1.76931532</v>
      </c>
      <c r="H20" s="44">
        <f t="shared" si="5"/>
        <v>479.12575317</v>
      </c>
      <c r="I20" s="44">
        <v>412.22679454000001</v>
      </c>
      <c r="J20" s="44">
        <f t="shared" si="6"/>
        <v>66.898958629999996</v>
      </c>
      <c r="K20" s="44">
        <v>57.761547200000003</v>
      </c>
      <c r="L20" s="44">
        <v>8.0925784099999998</v>
      </c>
      <c r="M20" s="44">
        <v>1.04483302</v>
      </c>
      <c r="N20" s="44">
        <f t="shared" si="7"/>
        <v>56.939761249999997</v>
      </c>
      <c r="O20" s="44">
        <v>42.482560109999994</v>
      </c>
      <c r="P20" s="44">
        <f t="shared" si="8"/>
        <v>14.45720114</v>
      </c>
      <c r="Q20" s="44">
        <v>13.56112229</v>
      </c>
      <c r="R20" s="44">
        <v>0.17159654999999999</v>
      </c>
      <c r="S20" s="44">
        <v>0.72448230000000002</v>
      </c>
      <c r="T20" s="44"/>
      <c r="U20" s="44"/>
      <c r="V20" s="44"/>
      <c r="W20" s="44"/>
      <c r="X20" s="44"/>
    </row>
    <row r="21" spans="1:24" hidden="1" outlineLevel="1">
      <c r="A21" s="9">
        <v>40848</v>
      </c>
      <c r="B21" s="44">
        <v>681.63768453</v>
      </c>
      <c r="C21" s="44">
        <f t="shared" si="0"/>
        <v>528.52333075000001</v>
      </c>
      <c r="D21" s="44">
        <f t="shared" si="1"/>
        <v>153.11435377999996</v>
      </c>
      <c r="E21" s="44">
        <f t="shared" si="2"/>
        <v>144.14920708</v>
      </c>
      <c r="F21" s="44">
        <f t="shared" si="3"/>
        <v>8.2363031200000005</v>
      </c>
      <c r="G21" s="44">
        <f t="shared" si="4"/>
        <v>0.72884358000000005</v>
      </c>
      <c r="H21" s="44">
        <f t="shared" si="5"/>
        <v>625.97680889000003</v>
      </c>
      <c r="I21" s="44">
        <v>486.70627686</v>
      </c>
      <c r="J21" s="44">
        <f t="shared" si="6"/>
        <v>139.27053202999997</v>
      </c>
      <c r="K21" s="44">
        <v>131.15487153999999</v>
      </c>
      <c r="L21" s="44">
        <v>8.0716273699999999</v>
      </c>
      <c r="M21" s="44">
        <v>4.4033120000000002E-2</v>
      </c>
      <c r="N21" s="44">
        <f t="shared" si="7"/>
        <v>55.66087564</v>
      </c>
      <c r="O21" s="44">
        <v>41.817053889999997</v>
      </c>
      <c r="P21" s="44">
        <f t="shared" si="8"/>
        <v>13.84382175</v>
      </c>
      <c r="Q21" s="44">
        <v>12.99433554</v>
      </c>
      <c r="R21" s="44">
        <v>0.16467575000000001</v>
      </c>
      <c r="S21" s="44">
        <v>0.68481046000000001</v>
      </c>
      <c r="T21" s="44"/>
      <c r="U21" s="44"/>
      <c r="V21" s="44"/>
      <c r="W21" s="44"/>
      <c r="X21" s="44"/>
    </row>
    <row r="22" spans="1:24" hidden="1" outlineLevel="1">
      <c r="A22" s="9">
        <v>40878</v>
      </c>
      <c r="B22" s="44">
        <v>712.55522612999994</v>
      </c>
      <c r="C22" s="44">
        <f t="shared" si="0"/>
        <v>540.40692367999998</v>
      </c>
      <c r="D22" s="44">
        <f t="shared" si="1"/>
        <v>172.14830245000002</v>
      </c>
      <c r="E22" s="44">
        <f t="shared" si="2"/>
        <v>161.10868977999999</v>
      </c>
      <c r="F22" s="44">
        <f t="shared" si="3"/>
        <v>10.971558959999999</v>
      </c>
      <c r="G22" s="44">
        <f t="shared" si="4"/>
        <v>6.8053710000000003E-2</v>
      </c>
      <c r="H22" s="44">
        <f t="shared" si="5"/>
        <v>623.58640730000002</v>
      </c>
      <c r="I22" s="44">
        <v>470.00241442999999</v>
      </c>
      <c r="J22" s="44">
        <f t="shared" si="6"/>
        <v>153.58399287</v>
      </c>
      <c r="K22" s="44">
        <v>145.33529689</v>
      </c>
      <c r="L22" s="44">
        <v>8.2048465699999991</v>
      </c>
      <c r="M22" s="44">
        <v>4.3849410000000005E-2</v>
      </c>
      <c r="N22" s="44">
        <f t="shared" si="7"/>
        <v>88.968818830000004</v>
      </c>
      <c r="O22" s="44">
        <v>70.404509250000004</v>
      </c>
      <c r="P22" s="44">
        <f t="shared" si="8"/>
        <v>18.56430958</v>
      </c>
      <c r="Q22" s="44">
        <v>15.77339289</v>
      </c>
      <c r="R22" s="44">
        <v>2.7667123899999999</v>
      </c>
      <c r="S22" s="44">
        <v>2.4204300000000002E-2</v>
      </c>
      <c r="T22" s="44"/>
      <c r="U22" s="44"/>
      <c r="V22" s="44"/>
      <c r="W22" s="44"/>
      <c r="X22" s="44"/>
    </row>
    <row r="23" spans="1:24" hidden="1" outlineLevel="1">
      <c r="A23" s="9">
        <v>40909</v>
      </c>
      <c r="B23" s="44">
        <v>675.17935294999995</v>
      </c>
      <c r="C23" s="44">
        <f t="shared" si="0"/>
        <v>513.61682155999995</v>
      </c>
      <c r="D23" s="44">
        <f t="shared" si="1"/>
        <v>161.56253139</v>
      </c>
      <c r="E23" s="44">
        <f t="shared" si="2"/>
        <v>152.16209878000001</v>
      </c>
      <c r="F23" s="44">
        <f t="shared" si="3"/>
        <v>9.3140965500000004</v>
      </c>
      <c r="G23" s="44">
        <f t="shared" si="4"/>
        <v>8.6336060000000006E-2</v>
      </c>
      <c r="H23" s="44">
        <f t="shared" si="5"/>
        <v>605.86056654000004</v>
      </c>
      <c r="I23" s="44">
        <v>459.87885983999996</v>
      </c>
      <c r="J23" s="44">
        <f t="shared" si="6"/>
        <v>145.98170670000002</v>
      </c>
      <c r="K23" s="44">
        <v>140.72928400000001</v>
      </c>
      <c r="L23" s="44">
        <v>5.1902889600000002</v>
      </c>
      <c r="M23" s="44">
        <v>6.2133740000000007E-2</v>
      </c>
      <c r="N23" s="44">
        <f t="shared" si="7"/>
        <v>69.318786410000001</v>
      </c>
      <c r="O23" s="44">
        <v>53.737961720000001</v>
      </c>
      <c r="P23" s="44">
        <f t="shared" si="8"/>
        <v>15.58082469</v>
      </c>
      <c r="Q23" s="44">
        <v>11.432814779999999</v>
      </c>
      <c r="R23" s="44">
        <v>4.1238075900000002</v>
      </c>
      <c r="S23" s="44">
        <v>2.4202319999999999E-2</v>
      </c>
      <c r="T23" s="44"/>
      <c r="U23" s="44"/>
      <c r="V23" s="44"/>
      <c r="W23" s="44"/>
      <c r="X23" s="44"/>
    </row>
    <row r="24" spans="1:24" hidden="1" outlineLevel="1">
      <c r="A24" s="9">
        <v>40940</v>
      </c>
      <c r="B24" s="44">
        <v>663.12254590000009</v>
      </c>
      <c r="C24" s="44">
        <f t="shared" si="0"/>
        <v>498.50999843</v>
      </c>
      <c r="D24" s="44">
        <f t="shared" si="1"/>
        <v>164.61254746999998</v>
      </c>
      <c r="E24" s="44">
        <f t="shared" si="2"/>
        <v>153.99777082</v>
      </c>
      <c r="F24" s="44">
        <f t="shared" si="3"/>
        <v>10.518868340000001</v>
      </c>
      <c r="G24" s="44">
        <f t="shared" si="4"/>
        <v>9.590831000000001E-2</v>
      </c>
      <c r="H24" s="44">
        <f t="shared" si="5"/>
        <v>588.03968126999996</v>
      </c>
      <c r="I24" s="44">
        <v>447.05696392999999</v>
      </c>
      <c r="J24" s="44">
        <f t="shared" si="6"/>
        <v>140.98271733999999</v>
      </c>
      <c r="K24" s="44">
        <v>134.61558034000001</v>
      </c>
      <c r="L24" s="44">
        <v>6.2954068300000001</v>
      </c>
      <c r="M24" s="44">
        <v>7.173017000000001E-2</v>
      </c>
      <c r="N24" s="44">
        <f t="shared" si="7"/>
        <v>75.082864630000003</v>
      </c>
      <c r="O24" s="44">
        <v>51.453034500000001</v>
      </c>
      <c r="P24" s="44">
        <f t="shared" si="8"/>
        <v>23.629830129999998</v>
      </c>
      <c r="Q24" s="44">
        <v>19.382190479999998</v>
      </c>
      <c r="R24" s="44">
        <v>4.2234615099999999</v>
      </c>
      <c r="S24" s="44">
        <v>2.4178140000000001E-2</v>
      </c>
      <c r="T24" s="44"/>
      <c r="U24" s="44"/>
      <c r="V24" s="44"/>
      <c r="W24" s="44"/>
      <c r="X24" s="44"/>
    </row>
    <row r="25" spans="1:24" hidden="1" outlineLevel="1">
      <c r="A25" s="9">
        <v>40969</v>
      </c>
      <c r="B25" s="44">
        <v>693.12545498999998</v>
      </c>
      <c r="C25" s="44">
        <f t="shared" si="0"/>
        <v>531.39381804999994</v>
      </c>
      <c r="D25" s="44">
        <f t="shared" si="1"/>
        <v>161.73163694000002</v>
      </c>
      <c r="E25" s="44">
        <f t="shared" si="2"/>
        <v>151.96652512</v>
      </c>
      <c r="F25" s="44">
        <f t="shared" si="3"/>
        <v>9.5972871099999999</v>
      </c>
      <c r="G25" s="44">
        <f t="shared" si="4"/>
        <v>0.16782471000000002</v>
      </c>
      <c r="H25" s="44">
        <f t="shared" si="5"/>
        <v>634.04905300999997</v>
      </c>
      <c r="I25" s="44">
        <v>496.04400688999999</v>
      </c>
      <c r="J25" s="44">
        <f t="shared" si="6"/>
        <v>138.00504612</v>
      </c>
      <c r="K25" s="44">
        <v>132.47509259</v>
      </c>
      <c r="L25" s="44">
        <v>5.3863220500000004</v>
      </c>
      <c r="M25" s="44">
        <v>0.14363148000000001</v>
      </c>
      <c r="N25" s="44">
        <f t="shared" si="7"/>
        <v>59.07640198</v>
      </c>
      <c r="O25" s="44">
        <v>35.349811160000002</v>
      </c>
      <c r="P25" s="44">
        <f t="shared" si="8"/>
        <v>23.726590820000002</v>
      </c>
      <c r="Q25" s="44">
        <v>19.491432530000001</v>
      </c>
      <c r="R25" s="44">
        <v>4.2109650600000004</v>
      </c>
      <c r="S25" s="44">
        <v>2.419323E-2</v>
      </c>
      <c r="T25" s="44"/>
      <c r="U25" s="44"/>
      <c r="V25" s="44"/>
      <c r="W25" s="44"/>
      <c r="X25" s="44"/>
    </row>
    <row r="26" spans="1:24" hidden="1" outlineLevel="1">
      <c r="A26" s="9">
        <v>41000</v>
      </c>
      <c r="B26" s="44">
        <v>711.06445546999987</v>
      </c>
      <c r="C26" s="44">
        <f t="shared" si="0"/>
        <v>548.06709626999998</v>
      </c>
      <c r="D26" s="44">
        <f t="shared" si="1"/>
        <v>162.99735920000001</v>
      </c>
      <c r="E26" s="44">
        <f t="shared" si="2"/>
        <v>153.43460105000003</v>
      </c>
      <c r="F26" s="44">
        <f t="shared" si="3"/>
        <v>9.3948007699999998</v>
      </c>
      <c r="G26" s="44">
        <f t="shared" si="4"/>
        <v>0.16795737999999999</v>
      </c>
      <c r="H26" s="44">
        <f t="shared" si="5"/>
        <v>636.96872036000002</v>
      </c>
      <c r="I26" s="44">
        <v>497.90187641</v>
      </c>
      <c r="J26" s="44">
        <f t="shared" si="6"/>
        <v>139.06684394999999</v>
      </c>
      <c r="K26" s="44">
        <v>133.75839375000001</v>
      </c>
      <c r="L26" s="44">
        <v>5.1646881499999999</v>
      </c>
      <c r="M26" s="44">
        <v>0.14376205</v>
      </c>
      <c r="N26" s="44">
        <f t="shared" si="7"/>
        <v>74.095735110000007</v>
      </c>
      <c r="O26" s="44">
        <v>50.165219860000001</v>
      </c>
      <c r="P26" s="44">
        <f t="shared" si="8"/>
        <v>23.930515250000003</v>
      </c>
      <c r="Q26" s="44">
        <v>19.676207300000002</v>
      </c>
      <c r="R26" s="44">
        <v>4.2301126199999999</v>
      </c>
      <c r="S26" s="44">
        <v>2.4195330000000001E-2</v>
      </c>
      <c r="T26" s="44"/>
      <c r="U26" s="44"/>
      <c r="V26" s="44"/>
      <c r="W26" s="44"/>
      <c r="X26" s="44"/>
    </row>
    <row r="27" spans="1:24" hidden="1" outlineLevel="1">
      <c r="A27" s="9">
        <v>41030</v>
      </c>
      <c r="B27" s="44">
        <v>766.23113175999993</v>
      </c>
      <c r="C27" s="44">
        <f t="shared" si="0"/>
        <v>580.78971072000002</v>
      </c>
      <c r="D27" s="44">
        <f t="shared" si="1"/>
        <v>185.44142103999999</v>
      </c>
      <c r="E27" s="44">
        <f t="shared" si="2"/>
        <v>176.65346342999999</v>
      </c>
      <c r="F27" s="44">
        <f t="shared" si="3"/>
        <v>8.5723468400000016</v>
      </c>
      <c r="G27" s="44">
        <f t="shared" si="4"/>
        <v>0.21561076999999998</v>
      </c>
      <c r="H27" s="44">
        <f t="shared" si="5"/>
        <v>661.48174586999994</v>
      </c>
      <c r="I27" s="44">
        <v>482.8580508</v>
      </c>
      <c r="J27" s="44">
        <f t="shared" si="6"/>
        <v>178.62369507</v>
      </c>
      <c r="K27" s="44">
        <v>173.15719598999999</v>
      </c>
      <c r="L27" s="44">
        <v>5.2750991900000006</v>
      </c>
      <c r="M27" s="44">
        <v>0.19139988999999999</v>
      </c>
      <c r="N27" s="44">
        <f t="shared" si="7"/>
        <v>104.74938589</v>
      </c>
      <c r="O27" s="44">
        <v>97.931659920000001</v>
      </c>
      <c r="P27" s="44">
        <f t="shared" si="8"/>
        <v>6.8177259699999997</v>
      </c>
      <c r="Q27" s="44">
        <v>3.49626744</v>
      </c>
      <c r="R27" s="44">
        <v>3.2972476500000001</v>
      </c>
      <c r="S27" s="44">
        <v>2.4210880000000001E-2</v>
      </c>
      <c r="T27" s="44"/>
      <c r="U27" s="44"/>
      <c r="V27" s="44"/>
      <c r="W27" s="44"/>
      <c r="X27" s="44"/>
    </row>
    <row r="28" spans="1:24" hidden="1" outlineLevel="1">
      <c r="A28" s="9">
        <v>41061</v>
      </c>
      <c r="B28" s="44">
        <v>605.56900469000004</v>
      </c>
      <c r="C28" s="44">
        <f t="shared" si="0"/>
        <v>451.43691058000002</v>
      </c>
      <c r="D28" s="44">
        <f t="shared" si="1"/>
        <v>154.13209411</v>
      </c>
      <c r="E28" s="44">
        <f t="shared" si="2"/>
        <v>144.08995138</v>
      </c>
      <c r="F28" s="44">
        <f t="shared" si="3"/>
        <v>9.2212177999999998</v>
      </c>
      <c r="G28" s="44">
        <f t="shared" si="4"/>
        <v>0.82092493</v>
      </c>
      <c r="H28" s="44">
        <f t="shared" si="5"/>
        <v>545.61512342000003</v>
      </c>
      <c r="I28" s="44">
        <v>412.88105028000001</v>
      </c>
      <c r="J28" s="44">
        <f t="shared" si="6"/>
        <v>132.73407313999999</v>
      </c>
      <c r="K28" s="44">
        <v>126.04297646000001</v>
      </c>
      <c r="L28" s="44">
        <v>5.8943750399999999</v>
      </c>
      <c r="M28" s="44">
        <v>0.79672164000000001</v>
      </c>
      <c r="N28" s="44">
        <f t="shared" si="7"/>
        <v>59.953881269999997</v>
      </c>
      <c r="O28" s="44">
        <v>38.555860299999999</v>
      </c>
      <c r="P28" s="44">
        <f t="shared" si="8"/>
        <v>21.398020970000001</v>
      </c>
      <c r="Q28" s="44">
        <v>18.04697492</v>
      </c>
      <c r="R28" s="44">
        <v>3.3268427599999999</v>
      </c>
      <c r="S28" s="44">
        <v>2.4203289999999999E-2</v>
      </c>
      <c r="T28" s="44"/>
      <c r="U28" s="44"/>
      <c r="V28" s="44"/>
      <c r="W28" s="44"/>
      <c r="X28" s="44"/>
    </row>
    <row r="29" spans="1:24" hidden="1" outlineLevel="1">
      <c r="A29" s="9">
        <v>41091</v>
      </c>
      <c r="B29" s="44">
        <v>632.73098854</v>
      </c>
      <c r="C29" s="44">
        <f t="shared" si="0"/>
        <v>467.02391804000001</v>
      </c>
      <c r="D29" s="44">
        <f t="shared" si="1"/>
        <v>165.70707050000001</v>
      </c>
      <c r="E29" s="44">
        <f t="shared" si="2"/>
        <v>155.75453903000002</v>
      </c>
      <c r="F29" s="44">
        <f t="shared" si="3"/>
        <v>9.1316977599999998</v>
      </c>
      <c r="G29" s="44">
        <f t="shared" si="4"/>
        <v>0.82083371000000005</v>
      </c>
      <c r="H29" s="44">
        <f t="shared" si="5"/>
        <v>537.62286498000003</v>
      </c>
      <c r="I29" s="44">
        <v>385.45659397000003</v>
      </c>
      <c r="J29" s="44">
        <f t="shared" si="6"/>
        <v>152.16627101</v>
      </c>
      <c r="K29" s="44">
        <v>145.55226039000001</v>
      </c>
      <c r="L29" s="44">
        <v>5.8173891500000003</v>
      </c>
      <c r="M29" s="44">
        <v>0.79662147000000005</v>
      </c>
      <c r="N29" s="44">
        <f t="shared" si="7"/>
        <v>95.108123559999996</v>
      </c>
      <c r="O29" s="44">
        <v>81.567324069999998</v>
      </c>
      <c r="P29" s="44">
        <f t="shared" si="8"/>
        <v>13.540799489999999</v>
      </c>
      <c r="Q29" s="44">
        <v>10.202278639999999</v>
      </c>
      <c r="R29" s="44">
        <v>3.3143086099999999</v>
      </c>
      <c r="S29" s="44">
        <v>2.4212239999999999E-2</v>
      </c>
      <c r="T29" s="44"/>
      <c r="U29" s="44"/>
      <c r="V29" s="44"/>
      <c r="W29" s="44"/>
      <c r="X29" s="44"/>
    </row>
    <row r="30" spans="1:24" hidden="1" outlineLevel="1">
      <c r="A30" s="9">
        <v>41122</v>
      </c>
      <c r="B30" s="44">
        <v>629.6541040300001</v>
      </c>
      <c r="C30" s="44">
        <f t="shared" si="0"/>
        <v>423.76190041999996</v>
      </c>
      <c r="D30" s="44">
        <f t="shared" si="1"/>
        <v>205.89220361</v>
      </c>
      <c r="E30" s="44">
        <f t="shared" si="2"/>
        <v>195.70008076999997</v>
      </c>
      <c r="F30" s="44">
        <f t="shared" si="3"/>
        <v>9.3710818399999987</v>
      </c>
      <c r="G30" s="44">
        <f t="shared" si="4"/>
        <v>0.82104100000000002</v>
      </c>
      <c r="H30" s="44">
        <f t="shared" si="5"/>
        <v>529.83042135999995</v>
      </c>
      <c r="I30" s="44">
        <v>351.98479400999997</v>
      </c>
      <c r="J30" s="44">
        <f t="shared" si="6"/>
        <v>177.84562735</v>
      </c>
      <c r="K30" s="44">
        <v>171.06549923999998</v>
      </c>
      <c r="L30" s="44">
        <v>5.9832993499999994</v>
      </c>
      <c r="M30" s="44">
        <v>0.79682876000000002</v>
      </c>
      <c r="N30" s="44">
        <f t="shared" si="7"/>
        <v>99.823682669999997</v>
      </c>
      <c r="O30" s="44">
        <v>71.777106410000002</v>
      </c>
      <c r="P30" s="44">
        <f t="shared" si="8"/>
        <v>28.046576259999998</v>
      </c>
      <c r="Q30" s="44">
        <v>24.634581529999998</v>
      </c>
      <c r="R30" s="44">
        <v>3.3877824900000002</v>
      </c>
      <c r="S30" s="44">
        <v>2.4212239999999999E-2</v>
      </c>
      <c r="T30" s="44"/>
      <c r="U30" s="44"/>
      <c r="V30" s="44"/>
      <c r="W30" s="44"/>
      <c r="X30" s="44"/>
    </row>
    <row r="31" spans="1:24" hidden="1" outlineLevel="1">
      <c r="A31" s="9">
        <v>41153</v>
      </c>
      <c r="B31" s="44">
        <v>700.25645043999998</v>
      </c>
      <c r="C31" s="44">
        <f t="shared" si="0"/>
        <v>550.74340469999993</v>
      </c>
      <c r="D31" s="44">
        <f t="shared" si="1"/>
        <v>149.51304574</v>
      </c>
      <c r="E31" s="44">
        <f t="shared" si="2"/>
        <v>139.03449639000002</v>
      </c>
      <c r="F31" s="44">
        <f t="shared" si="3"/>
        <v>9.5540446800000005</v>
      </c>
      <c r="G31" s="44">
        <f t="shared" si="4"/>
        <v>0.92450467000000003</v>
      </c>
      <c r="H31" s="44">
        <f t="shared" si="5"/>
        <v>599.23038593000001</v>
      </c>
      <c r="I31" s="44">
        <v>478.22033154999997</v>
      </c>
      <c r="J31" s="44">
        <f t="shared" si="6"/>
        <v>121.01005438</v>
      </c>
      <c r="K31" s="44">
        <v>114.02228125000001</v>
      </c>
      <c r="L31" s="44">
        <v>6.0874732599999994</v>
      </c>
      <c r="M31" s="44">
        <v>0.90029987</v>
      </c>
      <c r="N31" s="44">
        <f t="shared" si="7"/>
        <v>101.02606451</v>
      </c>
      <c r="O31" s="44">
        <v>72.523073150000002</v>
      </c>
      <c r="P31" s="44">
        <f t="shared" si="8"/>
        <v>28.502991359999999</v>
      </c>
      <c r="Q31" s="44">
        <v>25.012215139999999</v>
      </c>
      <c r="R31" s="44">
        <v>3.4665714200000002</v>
      </c>
      <c r="S31" s="44">
        <v>2.4204799999999999E-2</v>
      </c>
      <c r="T31" s="44"/>
      <c r="U31" s="44"/>
      <c r="V31" s="44"/>
      <c r="W31" s="44"/>
      <c r="X31" s="44"/>
    </row>
    <row r="32" spans="1:24" hidden="1" outlineLevel="1">
      <c r="A32" s="9">
        <v>41183</v>
      </c>
      <c r="B32" s="44">
        <v>718.15085394000005</v>
      </c>
      <c r="C32" s="44">
        <f t="shared" si="0"/>
        <v>526.13801867000006</v>
      </c>
      <c r="D32" s="44">
        <f t="shared" si="1"/>
        <v>192.01283527000001</v>
      </c>
      <c r="E32" s="44">
        <f t="shared" si="2"/>
        <v>182.91586523000001</v>
      </c>
      <c r="F32" s="44">
        <f t="shared" si="3"/>
        <v>8.1938472700000009</v>
      </c>
      <c r="G32" s="44">
        <f t="shared" si="4"/>
        <v>0.90312276999999996</v>
      </c>
      <c r="H32" s="44">
        <f t="shared" si="5"/>
        <v>598.88006299000006</v>
      </c>
      <c r="I32" s="44">
        <v>451.84030101000002</v>
      </c>
      <c r="J32" s="44">
        <f t="shared" si="6"/>
        <v>147.03976198000001</v>
      </c>
      <c r="K32" s="44">
        <v>141.4738193</v>
      </c>
      <c r="L32" s="44">
        <v>4.6870321500000003</v>
      </c>
      <c r="M32" s="44">
        <v>0.87891052999999997</v>
      </c>
      <c r="N32" s="44">
        <f t="shared" si="7"/>
        <v>119.27079094999999</v>
      </c>
      <c r="O32" s="44">
        <v>74.297717660000004</v>
      </c>
      <c r="P32" s="44">
        <f t="shared" si="8"/>
        <v>44.973073289999995</v>
      </c>
      <c r="Q32" s="44">
        <v>41.442045929999999</v>
      </c>
      <c r="R32" s="44">
        <v>3.5068151200000002</v>
      </c>
      <c r="S32" s="44">
        <v>2.4212239999999999E-2</v>
      </c>
      <c r="T32" s="44"/>
      <c r="U32" s="44"/>
      <c r="V32" s="44"/>
      <c r="W32" s="44"/>
      <c r="X32" s="44"/>
    </row>
    <row r="33" spans="1:24" hidden="1" outlineLevel="1">
      <c r="A33" s="9">
        <v>41214</v>
      </c>
      <c r="B33" s="44">
        <v>662.77047547999996</v>
      </c>
      <c r="C33" s="44">
        <f t="shared" si="0"/>
        <v>500.82748329999998</v>
      </c>
      <c r="D33" s="44">
        <f t="shared" si="1"/>
        <v>161.94299218</v>
      </c>
      <c r="E33" s="44">
        <f t="shared" si="2"/>
        <v>152.76497752</v>
      </c>
      <c r="F33" s="44">
        <f t="shared" si="3"/>
        <v>8.4255661000000011</v>
      </c>
      <c r="G33" s="44">
        <f t="shared" si="4"/>
        <v>0.75244855999999993</v>
      </c>
      <c r="H33" s="44">
        <f t="shared" si="5"/>
        <v>576.13936895999996</v>
      </c>
      <c r="I33" s="44">
        <v>454.94216347999998</v>
      </c>
      <c r="J33" s="44">
        <f t="shared" si="6"/>
        <v>121.19720548000001</v>
      </c>
      <c r="K33" s="44">
        <v>115.58062833</v>
      </c>
      <c r="L33" s="44">
        <v>4.8883333100000002</v>
      </c>
      <c r="M33" s="44">
        <v>0.72824383999999998</v>
      </c>
      <c r="N33" s="44">
        <f t="shared" si="7"/>
        <v>86.631106520000003</v>
      </c>
      <c r="O33" s="44">
        <v>45.885319819999999</v>
      </c>
      <c r="P33" s="44">
        <f t="shared" si="8"/>
        <v>40.745786699999996</v>
      </c>
      <c r="Q33" s="44">
        <v>37.184349189999999</v>
      </c>
      <c r="R33" s="44">
        <v>3.53723279</v>
      </c>
      <c r="S33" s="44">
        <v>2.4204719999999999E-2</v>
      </c>
      <c r="T33" s="44"/>
      <c r="U33" s="44"/>
      <c r="V33" s="44"/>
      <c r="W33" s="44"/>
      <c r="X33" s="44"/>
    </row>
    <row r="34" spans="1:24" hidden="1" outlineLevel="1">
      <c r="A34" s="9">
        <v>41244</v>
      </c>
      <c r="B34" s="44">
        <v>714.62631772000009</v>
      </c>
      <c r="C34" s="44">
        <f t="shared" si="0"/>
        <v>494.49351544000001</v>
      </c>
      <c r="D34" s="44">
        <f t="shared" si="1"/>
        <v>220.13280228000002</v>
      </c>
      <c r="E34" s="44">
        <f t="shared" si="2"/>
        <v>194.58034329000003</v>
      </c>
      <c r="F34" s="44">
        <f t="shared" si="3"/>
        <v>8.8083274599999992</v>
      </c>
      <c r="G34" s="44">
        <f t="shared" si="4"/>
        <v>16.744131530000001</v>
      </c>
      <c r="H34" s="44">
        <f t="shared" si="5"/>
        <v>623.85941216000003</v>
      </c>
      <c r="I34" s="44">
        <v>443.77920251</v>
      </c>
      <c r="J34" s="44">
        <f t="shared" si="6"/>
        <v>180.08020965000003</v>
      </c>
      <c r="K34" s="44">
        <v>158.14825842000002</v>
      </c>
      <c r="L34" s="44">
        <v>5.2120320199999997</v>
      </c>
      <c r="M34" s="44">
        <v>16.71991921</v>
      </c>
      <c r="N34" s="44">
        <f t="shared" si="7"/>
        <v>90.766905559999998</v>
      </c>
      <c r="O34" s="44">
        <v>50.714312929999998</v>
      </c>
      <c r="P34" s="44">
        <f t="shared" si="8"/>
        <v>40.052592629999992</v>
      </c>
      <c r="Q34" s="44">
        <v>36.432084869999997</v>
      </c>
      <c r="R34" s="44">
        <v>3.59629544</v>
      </c>
      <c r="S34" s="44">
        <v>2.4212319999999999E-2</v>
      </c>
      <c r="T34" s="44"/>
      <c r="U34" s="44"/>
      <c r="V34" s="44"/>
      <c r="W34" s="44"/>
      <c r="X34" s="44"/>
    </row>
    <row r="35" spans="1:24" hidden="1" outlineLevel="1">
      <c r="A35" s="9">
        <v>41275</v>
      </c>
      <c r="B35" s="44">
        <v>668.97628338999994</v>
      </c>
      <c r="C35" s="44">
        <f t="shared" si="0"/>
        <v>476.89757727999995</v>
      </c>
      <c r="D35" s="44">
        <f t="shared" si="1"/>
        <v>192.07870611000001</v>
      </c>
      <c r="E35" s="44">
        <f t="shared" si="2"/>
        <v>168.08624895</v>
      </c>
      <c r="F35" s="44">
        <f t="shared" si="3"/>
        <v>7.2431316700000004</v>
      </c>
      <c r="G35" s="44">
        <f t="shared" si="4"/>
        <v>16.74932549</v>
      </c>
      <c r="H35" s="44">
        <f t="shared" si="5"/>
        <v>581.45805204999999</v>
      </c>
      <c r="I35" s="44">
        <v>429.29928374999997</v>
      </c>
      <c r="J35" s="44">
        <f t="shared" si="6"/>
        <v>152.15876830000002</v>
      </c>
      <c r="K35" s="44">
        <v>131.87576719</v>
      </c>
      <c r="L35" s="44">
        <v>3.5578895300000002</v>
      </c>
      <c r="M35" s="44">
        <v>16.72511158</v>
      </c>
      <c r="N35" s="44">
        <f t="shared" si="7"/>
        <v>87.51823134</v>
      </c>
      <c r="O35" s="44">
        <v>47.598293529999999</v>
      </c>
      <c r="P35" s="44">
        <f t="shared" si="8"/>
        <v>39.91993781</v>
      </c>
      <c r="Q35" s="44">
        <v>36.21048176</v>
      </c>
      <c r="R35" s="44">
        <v>3.6852421400000002</v>
      </c>
      <c r="S35" s="44">
        <v>2.4213910000000002E-2</v>
      </c>
      <c r="T35" s="44"/>
      <c r="U35" s="44"/>
      <c r="V35" s="44"/>
      <c r="W35" s="44"/>
      <c r="X35" s="44"/>
    </row>
    <row r="36" spans="1:24" hidden="1" outlineLevel="1">
      <c r="A36" s="9">
        <v>41306</v>
      </c>
      <c r="B36" s="44">
        <v>690.41395267999997</v>
      </c>
      <c r="C36" s="44">
        <f t="shared" si="0"/>
        <v>463.21748667999998</v>
      </c>
      <c r="D36" s="44">
        <f t="shared" si="1"/>
        <v>227.19646599999999</v>
      </c>
      <c r="E36" s="44">
        <f t="shared" si="2"/>
        <v>203.04029802999997</v>
      </c>
      <c r="F36" s="44">
        <f t="shared" si="3"/>
        <v>7.40288463</v>
      </c>
      <c r="G36" s="44">
        <f t="shared" si="4"/>
        <v>16.753283339999999</v>
      </c>
      <c r="H36" s="44">
        <f t="shared" si="5"/>
        <v>616.47514148999994</v>
      </c>
      <c r="I36" s="44">
        <v>429.13174204000001</v>
      </c>
      <c r="J36" s="44">
        <f t="shared" si="6"/>
        <v>187.34339944999999</v>
      </c>
      <c r="K36" s="44">
        <v>166.84674247999999</v>
      </c>
      <c r="L36" s="44">
        <v>3.7675649199999999</v>
      </c>
      <c r="M36" s="44">
        <v>16.729092049999998</v>
      </c>
      <c r="N36" s="44">
        <f t="shared" si="7"/>
        <v>73.938811189999996</v>
      </c>
      <c r="O36" s="44">
        <v>34.085744640000001</v>
      </c>
      <c r="P36" s="44">
        <f t="shared" si="8"/>
        <v>39.853066549999994</v>
      </c>
      <c r="Q36" s="44">
        <v>36.193555549999999</v>
      </c>
      <c r="R36" s="44">
        <v>3.6353197100000001</v>
      </c>
      <c r="S36" s="44">
        <v>2.4191290000000001E-2</v>
      </c>
      <c r="T36" s="44"/>
      <c r="U36" s="44"/>
      <c r="V36" s="44"/>
      <c r="W36" s="44"/>
      <c r="X36" s="44"/>
    </row>
    <row r="37" spans="1:24" hidden="1" outlineLevel="1">
      <c r="A37" s="9">
        <v>41334</v>
      </c>
      <c r="B37" s="44">
        <v>717.47958804000007</v>
      </c>
      <c r="C37" s="44">
        <f t="shared" si="0"/>
        <v>531.95846803000006</v>
      </c>
      <c r="D37" s="44">
        <f t="shared" si="1"/>
        <v>185.52112001</v>
      </c>
      <c r="E37" s="44">
        <f t="shared" si="2"/>
        <v>160.64301085</v>
      </c>
      <c r="F37" s="44">
        <f t="shared" si="3"/>
        <v>7.75574283</v>
      </c>
      <c r="G37" s="44">
        <f t="shared" si="4"/>
        <v>17.122366330000002</v>
      </c>
      <c r="H37" s="44">
        <f t="shared" si="5"/>
        <v>650.71287971000004</v>
      </c>
      <c r="I37" s="44">
        <v>502.71823252000002</v>
      </c>
      <c r="J37" s="44">
        <f t="shared" si="6"/>
        <v>147.99464718999999</v>
      </c>
      <c r="K37" s="44">
        <v>126.75423533</v>
      </c>
      <c r="L37" s="44">
        <v>4.1422594400000001</v>
      </c>
      <c r="M37" s="44">
        <v>17.098152420000002</v>
      </c>
      <c r="N37" s="44">
        <f t="shared" si="7"/>
        <v>66.76670833</v>
      </c>
      <c r="O37" s="44">
        <v>29.240235509999998</v>
      </c>
      <c r="P37" s="44">
        <f t="shared" si="8"/>
        <v>37.526472820000002</v>
      </c>
      <c r="Q37" s="44">
        <v>33.888775520000003</v>
      </c>
      <c r="R37" s="44">
        <v>3.6134833899999999</v>
      </c>
      <c r="S37" s="44">
        <v>2.4213910000000002E-2</v>
      </c>
      <c r="T37" s="44"/>
      <c r="U37" s="44"/>
      <c r="V37" s="44"/>
      <c r="W37" s="44"/>
      <c r="X37" s="44"/>
    </row>
    <row r="38" spans="1:24" hidden="1" outlineLevel="1">
      <c r="A38" s="9">
        <v>41365</v>
      </c>
      <c r="B38" s="44">
        <v>710.10458635999998</v>
      </c>
      <c r="C38" s="44">
        <f t="shared" si="0"/>
        <v>532.49214635999999</v>
      </c>
      <c r="D38" s="44">
        <f t="shared" si="1"/>
        <v>177.61243999999999</v>
      </c>
      <c r="E38" s="44">
        <f t="shared" si="2"/>
        <v>151.61075030000001</v>
      </c>
      <c r="F38" s="44">
        <f t="shared" si="3"/>
        <v>8.9383816300000003</v>
      </c>
      <c r="G38" s="44">
        <f t="shared" si="4"/>
        <v>17.063308070000001</v>
      </c>
      <c r="H38" s="44">
        <f t="shared" si="5"/>
        <v>648.90404990000002</v>
      </c>
      <c r="I38" s="44">
        <v>508.76928578999997</v>
      </c>
      <c r="J38" s="44">
        <f t="shared" si="6"/>
        <v>140.13476410999999</v>
      </c>
      <c r="K38" s="44">
        <v>117.85157167</v>
      </c>
      <c r="L38" s="44">
        <v>5.2440908500000001</v>
      </c>
      <c r="M38" s="44">
        <v>17.039101590000001</v>
      </c>
      <c r="N38" s="44">
        <f t="shared" si="7"/>
        <v>61.200536460000002</v>
      </c>
      <c r="O38" s="44">
        <v>23.722860570000002</v>
      </c>
      <c r="P38" s="44">
        <f t="shared" si="8"/>
        <v>37.47767589</v>
      </c>
      <c r="Q38" s="44">
        <v>33.759178630000001</v>
      </c>
      <c r="R38" s="44">
        <v>3.6942907800000002</v>
      </c>
      <c r="S38" s="44">
        <v>2.4206479999999999E-2</v>
      </c>
      <c r="T38" s="44"/>
      <c r="U38" s="44"/>
      <c r="V38" s="44"/>
      <c r="W38" s="44"/>
      <c r="X38" s="44"/>
    </row>
    <row r="39" spans="1:24" hidden="1" outlineLevel="1">
      <c r="A39" s="9">
        <v>41395</v>
      </c>
      <c r="B39" s="44">
        <v>816.29343236000011</v>
      </c>
      <c r="C39" s="44">
        <f t="shared" si="0"/>
        <v>614.47648976000005</v>
      </c>
      <c r="D39" s="44">
        <f t="shared" si="1"/>
        <v>201.8169426</v>
      </c>
      <c r="E39" s="44">
        <f t="shared" si="2"/>
        <v>176.24476450999998</v>
      </c>
      <c r="F39" s="44">
        <f t="shared" si="3"/>
        <v>9.0105737499999989</v>
      </c>
      <c r="G39" s="44">
        <f t="shared" si="4"/>
        <v>16.561604340000002</v>
      </c>
      <c r="H39" s="44">
        <f t="shared" si="5"/>
        <v>740.21969496000008</v>
      </c>
      <c r="I39" s="44">
        <v>565.54855469000006</v>
      </c>
      <c r="J39" s="44">
        <f t="shared" si="6"/>
        <v>174.67114027</v>
      </c>
      <c r="K39" s="44">
        <v>152.81686135999999</v>
      </c>
      <c r="L39" s="44">
        <v>5.3168883999999998</v>
      </c>
      <c r="M39" s="44">
        <v>16.537390510000002</v>
      </c>
      <c r="N39" s="44">
        <f t="shared" si="7"/>
        <v>76.073737399999999</v>
      </c>
      <c r="O39" s="44">
        <v>48.927935069999997</v>
      </c>
      <c r="P39" s="44">
        <f t="shared" si="8"/>
        <v>27.145802329999999</v>
      </c>
      <c r="Q39" s="44">
        <v>23.427903149999999</v>
      </c>
      <c r="R39" s="44">
        <v>3.69368535</v>
      </c>
      <c r="S39" s="44">
        <v>2.4213829999999999E-2</v>
      </c>
      <c r="T39" s="44"/>
      <c r="U39" s="44"/>
      <c r="V39" s="44"/>
      <c r="W39" s="44"/>
      <c r="X39" s="44"/>
    </row>
    <row r="40" spans="1:24" hidden="1" outlineLevel="1">
      <c r="A40" s="9">
        <v>41426</v>
      </c>
      <c r="B40" s="44">
        <v>756.95011126999987</v>
      </c>
      <c r="C40" s="44">
        <f t="shared" si="0"/>
        <v>536.24070949999998</v>
      </c>
      <c r="D40" s="44">
        <f t="shared" si="1"/>
        <v>220.70940177000003</v>
      </c>
      <c r="E40" s="44">
        <f t="shared" si="2"/>
        <v>175.03456948000002</v>
      </c>
      <c r="F40" s="44">
        <f t="shared" si="3"/>
        <v>45.192815680000002</v>
      </c>
      <c r="G40" s="44">
        <f t="shared" si="4"/>
        <v>0.48201661000000001</v>
      </c>
      <c r="H40" s="44">
        <f t="shared" si="5"/>
        <v>680.08700693000003</v>
      </c>
      <c r="I40" s="44">
        <v>483.74171219999999</v>
      </c>
      <c r="J40" s="44">
        <f t="shared" si="6"/>
        <v>196.34529473000003</v>
      </c>
      <c r="K40" s="44">
        <v>154.43042131000001</v>
      </c>
      <c r="L40" s="44">
        <v>41.457063050000002</v>
      </c>
      <c r="M40" s="44">
        <v>0.45781037000000002</v>
      </c>
      <c r="N40" s="44">
        <f t="shared" si="7"/>
        <v>76.863104340000007</v>
      </c>
      <c r="O40" s="44">
        <v>52.498997299999999</v>
      </c>
      <c r="P40" s="44">
        <f t="shared" si="8"/>
        <v>24.36410704</v>
      </c>
      <c r="Q40" s="44">
        <v>20.604148169999998</v>
      </c>
      <c r="R40" s="44">
        <v>3.7357526299999999</v>
      </c>
      <c r="S40" s="44">
        <v>2.420624E-2</v>
      </c>
      <c r="T40" s="44"/>
      <c r="U40" s="44"/>
      <c r="V40" s="44"/>
      <c r="W40" s="44"/>
      <c r="X40" s="44"/>
    </row>
    <row r="41" spans="1:24" hidden="1" outlineLevel="1">
      <c r="A41" s="9">
        <v>41456</v>
      </c>
      <c r="B41" s="44">
        <v>750.20839454999987</v>
      </c>
      <c r="C41" s="44">
        <f t="shared" si="0"/>
        <v>528.3820933400001</v>
      </c>
      <c r="D41" s="44">
        <f t="shared" si="1"/>
        <v>221.82630121</v>
      </c>
      <c r="E41" s="44">
        <f t="shared" si="2"/>
        <v>174.45055155</v>
      </c>
      <c r="F41" s="44">
        <f t="shared" si="3"/>
        <v>46.89022104</v>
      </c>
      <c r="G41" s="44">
        <f t="shared" si="4"/>
        <v>0.48552861999999997</v>
      </c>
      <c r="H41" s="44">
        <f t="shared" si="5"/>
        <v>669.02207480000004</v>
      </c>
      <c r="I41" s="44">
        <v>473.71394396000005</v>
      </c>
      <c r="J41" s="44">
        <f t="shared" si="6"/>
        <v>195.30813083999999</v>
      </c>
      <c r="K41" s="44">
        <v>153.81386696999999</v>
      </c>
      <c r="L41" s="44">
        <v>41.03294932</v>
      </c>
      <c r="M41" s="44">
        <v>0.46131454999999999</v>
      </c>
      <c r="N41" s="44">
        <f t="shared" si="7"/>
        <v>81.186319749999996</v>
      </c>
      <c r="O41" s="44">
        <v>54.668149380000003</v>
      </c>
      <c r="P41" s="44">
        <f t="shared" si="8"/>
        <v>26.51817037</v>
      </c>
      <c r="Q41" s="44">
        <v>20.636684580000001</v>
      </c>
      <c r="R41" s="44">
        <v>5.85727172</v>
      </c>
      <c r="S41" s="44">
        <v>2.4214070000000001E-2</v>
      </c>
      <c r="T41" s="44"/>
      <c r="U41" s="44"/>
      <c r="V41" s="44"/>
      <c r="W41" s="44"/>
      <c r="X41" s="44"/>
    </row>
    <row r="42" spans="1:24" hidden="1" outlineLevel="1">
      <c r="A42" s="9">
        <v>41487</v>
      </c>
      <c r="B42" s="44">
        <v>666.63661216999992</v>
      </c>
      <c r="C42" s="44">
        <f t="shared" si="0"/>
        <v>463.94964864000002</v>
      </c>
      <c r="D42" s="44">
        <f t="shared" si="1"/>
        <v>202.68696352999999</v>
      </c>
      <c r="E42" s="44">
        <f t="shared" si="2"/>
        <v>155.18981640999999</v>
      </c>
      <c r="F42" s="44">
        <f t="shared" si="3"/>
        <v>46.984954650000006</v>
      </c>
      <c r="G42" s="44">
        <f t="shared" si="4"/>
        <v>0.51219247000000001</v>
      </c>
      <c r="H42" s="44">
        <f t="shared" si="5"/>
        <v>585.36760778000007</v>
      </c>
      <c r="I42" s="44">
        <v>393.23656397000002</v>
      </c>
      <c r="J42" s="44">
        <f t="shared" si="6"/>
        <v>192.13104380999999</v>
      </c>
      <c r="K42" s="44">
        <v>150.54198686999999</v>
      </c>
      <c r="L42" s="44">
        <v>41.101078380000004</v>
      </c>
      <c r="M42" s="44">
        <v>0.48797856000000001</v>
      </c>
      <c r="N42" s="44">
        <f t="shared" si="7"/>
        <v>81.269004390000006</v>
      </c>
      <c r="O42" s="44">
        <v>70.713084670000001</v>
      </c>
      <c r="P42" s="44">
        <f t="shared" si="8"/>
        <v>10.55591972</v>
      </c>
      <c r="Q42" s="44">
        <v>4.64782954</v>
      </c>
      <c r="R42" s="44">
        <v>5.88387627</v>
      </c>
      <c r="S42" s="44">
        <v>2.4213910000000002E-2</v>
      </c>
      <c r="T42" s="44"/>
      <c r="U42" s="44"/>
      <c r="V42" s="44"/>
      <c r="W42" s="44"/>
      <c r="X42" s="44"/>
    </row>
    <row r="43" spans="1:24" hidden="1" outlineLevel="1">
      <c r="A43" s="9">
        <v>41518</v>
      </c>
      <c r="B43" s="44">
        <v>633.59435704999999</v>
      </c>
      <c r="C43" s="44">
        <f t="shared" si="0"/>
        <v>463.47743154999995</v>
      </c>
      <c r="D43" s="44">
        <f t="shared" si="1"/>
        <v>170.11692549999998</v>
      </c>
      <c r="E43" s="44">
        <f t="shared" si="2"/>
        <v>122.41454734999999</v>
      </c>
      <c r="F43" s="44">
        <f t="shared" si="3"/>
        <v>47.184449150000006</v>
      </c>
      <c r="G43" s="44">
        <f t="shared" si="4"/>
        <v>0.51792899999999997</v>
      </c>
      <c r="H43" s="44">
        <f t="shared" si="5"/>
        <v>534.54881093999995</v>
      </c>
      <c r="I43" s="44">
        <v>371.88185820999996</v>
      </c>
      <c r="J43" s="44">
        <f t="shared" si="6"/>
        <v>162.66695272999999</v>
      </c>
      <c r="K43" s="44">
        <v>120.95039632</v>
      </c>
      <c r="L43" s="44">
        <v>41.222833890000004</v>
      </c>
      <c r="M43" s="44">
        <v>0.49372252</v>
      </c>
      <c r="N43" s="44">
        <f t="shared" si="7"/>
        <v>99.045546110000004</v>
      </c>
      <c r="O43" s="44">
        <v>91.595573340000001</v>
      </c>
      <c r="P43" s="44">
        <f t="shared" si="8"/>
        <v>7.4499727700000005</v>
      </c>
      <c r="Q43" s="44">
        <v>1.46415103</v>
      </c>
      <c r="R43" s="44">
        <v>5.9616152600000003</v>
      </c>
      <c r="S43" s="44">
        <v>2.4206479999999999E-2</v>
      </c>
      <c r="T43" s="44"/>
      <c r="U43" s="44"/>
      <c r="V43" s="44"/>
      <c r="W43" s="44"/>
      <c r="X43" s="44"/>
    </row>
    <row r="44" spans="1:24" hidden="1" outlineLevel="1">
      <c r="A44" s="9">
        <v>41548</v>
      </c>
      <c r="B44" s="44">
        <v>707.67461970000011</v>
      </c>
      <c r="C44" s="44">
        <f t="shared" si="0"/>
        <v>541.36547453000003</v>
      </c>
      <c r="D44" s="44">
        <f t="shared" si="1"/>
        <v>166.30914516999997</v>
      </c>
      <c r="E44" s="44">
        <f t="shared" si="2"/>
        <v>112.71070241</v>
      </c>
      <c r="F44" s="44">
        <f t="shared" si="3"/>
        <v>53.086821149999999</v>
      </c>
      <c r="G44" s="44">
        <f t="shared" si="4"/>
        <v>0.51162160999999995</v>
      </c>
      <c r="H44" s="44">
        <f t="shared" si="5"/>
        <v>608.35945881999999</v>
      </c>
      <c r="I44" s="44">
        <v>453.03994409000001</v>
      </c>
      <c r="J44" s="44">
        <f t="shared" si="6"/>
        <v>155.31951472999998</v>
      </c>
      <c r="K44" s="44">
        <v>107.77696734</v>
      </c>
      <c r="L44" s="44">
        <v>47.055139849999996</v>
      </c>
      <c r="M44" s="44">
        <v>0.48740753999999997</v>
      </c>
      <c r="N44" s="44">
        <f t="shared" si="7"/>
        <v>99.315160879999993</v>
      </c>
      <c r="O44" s="44">
        <v>88.325530439999994</v>
      </c>
      <c r="P44" s="44">
        <f t="shared" si="8"/>
        <v>10.989630439999999</v>
      </c>
      <c r="Q44" s="44">
        <v>4.93373507</v>
      </c>
      <c r="R44" s="44">
        <v>6.0316812999999998</v>
      </c>
      <c r="S44" s="44">
        <v>2.4214070000000001E-2</v>
      </c>
      <c r="T44" s="44"/>
      <c r="U44" s="44"/>
      <c r="V44" s="44"/>
      <c r="W44" s="44"/>
      <c r="X44" s="44"/>
    </row>
    <row r="45" spans="1:24" hidden="1" outlineLevel="1">
      <c r="A45" s="9">
        <v>41579</v>
      </c>
      <c r="B45" s="44">
        <v>669.37423238999997</v>
      </c>
      <c r="C45" s="44">
        <f t="shared" si="0"/>
        <v>509.29519456999998</v>
      </c>
      <c r="D45" s="44">
        <f t="shared" si="1"/>
        <v>160.07903782</v>
      </c>
      <c r="E45" s="44">
        <f t="shared" si="2"/>
        <v>106.12797129</v>
      </c>
      <c r="F45" s="44">
        <f t="shared" si="3"/>
        <v>53.434653079999997</v>
      </c>
      <c r="G45" s="44">
        <f t="shared" si="4"/>
        <v>0.51641344999999994</v>
      </c>
      <c r="H45" s="44">
        <f t="shared" si="5"/>
        <v>569.34282773999996</v>
      </c>
      <c r="I45" s="44">
        <v>416.80122019999999</v>
      </c>
      <c r="J45" s="44">
        <f t="shared" si="6"/>
        <v>152.54160754</v>
      </c>
      <c r="K45" s="44">
        <v>104.64685187000001</v>
      </c>
      <c r="L45" s="44">
        <v>47.402548619999997</v>
      </c>
      <c r="M45" s="44">
        <v>0.49220704999999998</v>
      </c>
      <c r="N45" s="44">
        <f t="shared" si="7"/>
        <v>100.03140464999998</v>
      </c>
      <c r="O45" s="44">
        <v>92.493974369999989</v>
      </c>
      <c r="P45" s="44">
        <f t="shared" si="8"/>
        <v>7.5374302799999997</v>
      </c>
      <c r="Q45" s="44">
        <v>1.48111942</v>
      </c>
      <c r="R45" s="44">
        <v>6.0321044600000002</v>
      </c>
      <c r="S45" s="44">
        <v>2.4206399999999999E-2</v>
      </c>
      <c r="T45" s="44"/>
      <c r="U45" s="44"/>
      <c r="V45" s="44"/>
      <c r="W45" s="44"/>
      <c r="X45" s="44"/>
    </row>
    <row r="46" spans="1:24" hidden="1" outlineLevel="1">
      <c r="A46" s="9">
        <v>41609</v>
      </c>
      <c r="B46" s="44">
        <v>706.18900387999997</v>
      </c>
      <c r="C46" s="44">
        <f t="shared" si="0"/>
        <v>502.00544515000001</v>
      </c>
      <c r="D46" s="44">
        <f t="shared" si="1"/>
        <v>204.18355872999999</v>
      </c>
      <c r="E46" s="44">
        <f t="shared" si="2"/>
        <v>154.22993982</v>
      </c>
      <c r="F46" s="44">
        <f t="shared" si="3"/>
        <v>49.431614329999995</v>
      </c>
      <c r="G46" s="44">
        <f t="shared" si="4"/>
        <v>0.52200458000000005</v>
      </c>
      <c r="H46" s="44">
        <f t="shared" si="5"/>
        <v>625.43690663999996</v>
      </c>
      <c r="I46" s="44">
        <v>430.13986545</v>
      </c>
      <c r="J46" s="44">
        <f t="shared" si="6"/>
        <v>195.29704118999999</v>
      </c>
      <c r="K46" s="44">
        <v>147.41384435000001</v>
      </c>
      <c r="L46" s="44">
        <v>47.385406329999995</v>
      </c>
      <c r="M46" s="44">
        <v>0.49779051000000002</v>
      </c>
      <c r="N46" s="44">
        <f t="shared" si="7"/>
        <v>80.752097240000012</v>
      </c>
      <c r="O46" s="44">
        <v>71.865579700000012</v>
      </c>
      <c r="P46" s="44">
        <f t="shared" si="8"/>
        <v>8.8865175399999998</v>
      </c>
      <c r="Q46" s="44">
        <v>6.8160954699999996</v>
      </c>
      <c r="R46" s="44">
        <v>2.046208</v>
      </c>
      <c r="S46" s="44">
        <v>2.4214070000000001E-2</v>
      </c>
      <c r="T46" s="44"/>
      <c r="U46" s="44"/>
      <c r="V46" s="44"/>
      <c r="W46" s="44"/>
      <c r="X46" s="44"/>
    </row>
    <row r="47" spans="1:24" hidden="1" outlineLevel="1">
      <c r="A47" s="9">
        <v>41640</v>
      </c>
      <c r="B47" s="44">
        <v>700.34460939999997</v>
      </c>
      <c r="C47" s="44">
        <f t="shared" si="0"/>
        <v>477.72561330000008</v>
      </c>
      <c r="D47" s="44">
        <f t="shared" si="1"/>
        <v>222.6189961</v>
      </c>
      <c r="E47" s="44">
        <f t="shared" si="2"/>
        <v>172.73176516000001</v>
      </c>
      <c r="F47" s="44">
        <f t="shared" si="3"/>
        <v>49.78519936</v>
      </c>
      <c r="G47" s="44">
        <f t="shared" si="4"/>
        <v>0.10203158000000001</v>
      </c>
      <c r="H47" s="44">
        <f t="shared" si="5"/>
        <v>624.47960369000009</v>
      </c>
      <c r="I47" s="44">
        <v>410.60711732000004</v>
      </c>
      <c r="J47" s="44">
        <f t="shared" si="6"/>
        <v>213.87248637000002</v>
      </c>
      <c r="K47" s="44">
        <v>166.05567734000002</v>
      </c>
      <c r="L47" s="44">
        <v>47.73899136</v>
      </c>
      <c r="M47" s="44">
        <v>7.7817670000000005E-2</v>
      </c>
      <c r="N47" s="44">
        <f t="shared" si="7"/>
        <v>75.865005710000005</v>
      </c>
      <c r="O47" s="44">
        <v>67.118495980000006</v>
      </c>
      <c r="P47" s="44">
        <f t="shared" si="8"/>
        <v>8.7465097299999996</v>
      </c>
      <c r="Q47" s="44">
        <v>6.6760878200000002</v>
      </c>
      <c r="R47" s="44">
        <v>2.046208</v>
      </c>
      <c r="S47" s="44">
        <v>2.4213910000000002E-2</v>
      </c>
      <c r="T47" s="44"/>
      <c r="U47" s="44"/>
      <c r="V47" s="44"/>
      <c r="W47" s="44"/>
      <c r="X47" s="44"/>
    </row>
    <row r="48" spans="1:24" hidden="1" outlineLevel="1">
      <c r="A48" s="9">
        <v>41671</v>
      </c>
      <c r="B48" s="44">
        <v>627.34227536999992</v>
      </c>
      <c r="C48" s="44">
        <f t="shared" si="0"/>
        <v>443.09375607999993</v>
      </c>
      <c r="D48" s="44">
        <f t="shared" si="1"/>
        <v>184.24851928999999</v>
      </c>
      <c r="E48" s="44">
        <f t="shared" si="2"/>
        <v>141.16301985000001</v>
      </c>
      <c r="F48" s="44">
        <f t="shared" si="3"/>
        <v>42.981350969999994</v>
      </c>
      <c r="G48" s="44">
        <f t="shared" si="4"/>
        <v>0.10414846999999999</v>
      </c>
      <c r="H48" s="44">
        <f t="shared" si="5"/>
        <v>549.56655632000002</v>
      </c>
      <c r="I48" s="44">
        <v>375.68474663999996</v>
      </c>
      <c r="J48" s="44">
        <f t="shared" si="6"/>
        <v>173.88180968</v>
      </c>
      <c r="K48" s="44">
        <v>133.38302718</v>
      </c>
      <c r="L48" s="44">
        <v>40.424858169999993</v>
      </c>
      <c r="M48" s="44">
        <v>7.3924329999999996E-2</v>
      </c>
      <c r="N48" s="44">
        <f t="shared" si="7"/>
        <v>77.775719049999992</v>
      </c>
      <c r="O48" s="44">
        <v>67.409009439999991</v>
      </c>
      <c r="P48" s="44">
        <f t="shared" si="8"/>
        <v>10.366709609999999</v>
      </c>
      <c r="Q48" s="44">
        <v>7.7799926700000004</v>
      </c>
      <c r="R48" s="44">
        <v>2.5564928</v>
      </c>
      <c r="S48" s="44">
        <v>3.022414E-2</v>
      </c>
      <c r="T48" s="44"/>
      <c r="U48" s="44"/>
      <c r="V48" s="44"/>
      <c r="W48" s="44"/>
      <c r="X48" s="44"/>
    </row>
    <row r="49" spans="1:24" hidden="1" outlineLevel="1">
      <c r="A49" s="9">
        <v>41699</v>
      </c>
      <c r="B49" s="44">
        <v>698.43235505999996</v>
      </c>
      <c r="C49" s="44">
        <f t="shared" si="0"/>
        <v>510.07316579000002</v>
      </c>
      <c r="D49" s="44">
        <f t="shared" si="1"/>
        <v>188.35918927</v>
      </c>
      <c r="E49" s="44">
        <f t="shared" si="2"/>
        <v>149.16659917000001</v>
      </c>
      <c r="F49" s="44">
        <f t="shared" si="3"/>
        <v>39.083852149999998</v>
      </c>
      <c r="G49" s="44">
        <f t="shared" si="4"/>
        <v>0.10873795</v>
      </c>
      <c r="H49" s="44">
        <f t="shared" si="5"/>
        <v>618.18854063000003</v>
      </c>
      <c r="I49" s="44">
        <v>445.03211489</v>
      </c>
      <c r="J49" s="44">
        <f t="shared" si="6"/>
        <v>173.15642574</v>
      </c>
      <c r="K49" s="44">
        <v>136.801399</v>
      </c>
      <c r="L49" s="44">
        <v>36.279474549999996</v>
      </c>
      <c r="M49" s="44">
        <v>7.5552190000000005E-2</v>
      </c>
      <c r="N49" s="44">
        <f t="shared" si="7"/>
        <v>80.24381443</v>
      </c>
      <c r="O49" s="44">
        <v>65.041050900000002</v>
      </c>
      <c r="P49" s="44">
        <f t="shared" si="8"/>
        <v>15.20276353</v>
      </c>
      <c r="Q49" s="44">
        <v>12.36520017</v>
      </c>
      <c r="R49" s="44">
        <v>2.8043776</v>
      </c>
      <c r="S49" s="44">
        <v>3.3185760000000002E-2</v>
      </c>
      <c r="T49" s="44"/>
      <c r="U49" s="44"/>
      <c r="V49" s="44"/>
      <c r="W49" s="44"/>
      <c r="X49" s="44"/>
    </row>
    <row r="50" spans="1:24" hidden="1" outlineLevel="1">
      <c r="A50" s="9">
        <v>41730</v>
      </c>
      <c r="B50" s="44">
        <v>767.85436206000008</v>
      </c>
      <c r="C50" s="44">
        <f t="shared" si="0"/>
        <v>504.24292838000002</v>
      </c>
      <c r="D50" s="44">
        <f t="shared" si="1"/>
        <v>263.61143368</v>
      </c>
      <c r="E50" s="44">
        <f t="shared" si="2"/>
        <v>229.88824543000001</v>
      </c>
      <c r="F50" s="44">
        <f t="shared" si="3"/>
        <v>33.17018436</v>
      </c>
      <c r="G50" s="44">
        <f t="shared" si="4"/>
        <v>0.55300389000000005</v>
      </c>
      <c r="H50" s="44">
        <f t="shared" si="5"/>
        <v>684.99617067000008</v>
      </c>
      <c r="I50" s="44">
        <v>439.18603000000002</v>
      </c>
      <c r="J50" s="44">
        <f t="shared" si="6"/>
        <v>245.81014067000001</v>
      </c>
      <c r="K50" s="44">
        <v>215.04028627000002</v>
      </c>
      <c r="L50" s="44">
        <v>30.251379620000002</v>
      </c>
      <c r="M50" s="44">
        <v>0.51847478000000002</v>
      </c>
      <c r="N50" s="44">
        <f t="shared" si="7"/>
        <v>82.858191390000002</v>
      </c>
      <c r="O50" s="44">
        <v>65.056898380000007</v>
      </c>
      <c r="P50" s="44">
        <f t="shared" si="8"/>
        <v>17.801293010000002</v>
      </c>
      <c r="Q50" s="44">
        <v>14.84795916</v>
      </c>
      <c r="R50" s="44">
        <v>2.9188047400000001</v>
      </c>
      <c r="S50" s="44">
        <v>3.4529110000000002E-2</v>
      </c>
      <c r="T50" s="44"/>
      <c r="U50" s="44"/>
      <c r="V50" s="44"/>
      <c r="W50" s="44"/>
      <c r="X50" s="44"/>
    </row>
    <row r="51" spans="1:24" hidden="1" outlineLevel="1">
      <c r="A51" s="9">
        <v>41760</v>
      </c>
      <c r="B51" s="44">
        <v>1012.1966524500001</v>
      </c>
      <c r="C51" s="44">
        <f t="shared" si="0"/>
        <v>651.585419</v>
      </c>
      <c r="D51" s="44">
        <f t="shared" si="1"/>
        <v>360.61123344999999</v>
      </c>
      <c r="E51" s="44">
        <f t="shared" si="2"/>
        <v>327.5389816</v>
      </c>
      <c r="F51" s="44">
        <f t="shared" si="3"/>
        <v>32.514060260000001</v>
      </c>
      <c r="G51" s="44">
        <f t="shared" si="4"/>
        <v>0.55819159000000007</v>
      </c>
      <c r="H51" s="44">
        <f t="shared" si="5"/>
        <v>883.82074525999997</v>
      </c>
      <c r="I51" s="44">
        <v>543.57847198000002</v>
      </c>
      <c r="J51" s="44">
        <f t="shared" si="6"/>
        <v>340.24227328000001</v>
      </c>
      <c r="K51" s="44">
        <v>310.22009159999999</v>
      </c>
      <c r="L51" s="44">
        <v>29.499661029999999</v>
      </c>
      <c r="M51" s="44">
        <v>0.52252065000000003</v>
      </c>
      <c r="N51" s="44">
        <f t="shared" si="7"/>
        <v>128.37590718999999</v>
      </c>
      <c r="O51" s="44">
        <v>108.00694702</v>
      </c>
      <c r="P51" s="44">
        <f t="shared" si="8"/>
        <v>20.368960169999998</v>
      </c>
      <c r="Q51" s="44">
        <v>17.31889</v>
      </c>
      <c r="R51" s="44">
        <v>3.01439923</v>
      </c>
      <c r="S51" s="44">
        <v>3.5670939999999998E-2</v>
      </c>
      <c r="T51" s="44"/>
      <c r="U51" s="44"/>
      <c r="V51" s="44"/>
      <c r="W51" s="44"/>
      <c r="X51" s="44"/>
    </row>
    <row r="52" spans="1:24" hidden="1" outlineLevel="1">
      <c r="A52" s="9">
        <v>41791</v>
      </c>
      <c r="B52" s="44">
        <v>843.05372570000009</v>
      </c>
      <c r="C52" s="44">
        <f t="shared" si="0"/>
        <v>610.88772308000011</v>
      </c>
      <c r="D52" s="44">
        <f t="shared" si="1"/>
        <v>232.16600262</v>
      </c>
      <c r="E52" s="44">
        <f t="shared" si="2"/>
        <v>195.58113311</v>
      </c>
      <c r="F52" s="44">
        <f t="shared" si="3"/>
        <v>36.044112900000002</v>
      </c>
      <c r="G52" s="44">
        <f t="shared" si="4"/>
        <v>0.54075660999999997</v>
      </c>
      <c r="H52" s="44">
        <f t="shared" si="5"/>
        <v>668.95895601000007</v>
      </c>
      <c r="I52" s="44">
        <v>462.24338979000004</v>
      </c>
      <c r="J52" s="44">
        <f t="shared" si="6"/>
        <v>206.71556622</v>
      </c>
      <c r="K52" s="44">
        <v>173.19327959</v>
      </c>
      <c r="L52" s="44">
        <v>33.017336319999998</v>
      </c>
      <c r="M52" s="44">
        <v>0.50495031000000001</v>
      </c>
      <c r="N52" s="44">
        <f t="shared" si="7"/>
        <v>174.09476969000002</v>
      </c>
      <c r="O52" s="44">
        <v>148.64433329000002</v>
      </c>
      <c r="P52" s="44">
        <f t="shared" si="8"/>
        <v>25.450436400000001</v>
      </c>
      <c r="Q52" s="44">
        <v>22.38785352</v>
      </c>
      <c r="R52" s="44">
        <v>3.0267765799999999</v>
      </c>
      <c r="S52" s="44">
        <v>3.5806299999999999E-2</v>
      </c>
      <c r="T52" s="44"/>
      <c r="U52" s="44"/>
      <c r="V52" s="44"/>
      <c r="W52" s="44"/>
      <c r="X52" s="44"/>
    </row>
    <row r="53" spans="1:24" hidden="1" outlineLevel="1">
      <c r="A53" s="9">
        <v>41821</v>
      </c>
      <c r="B53" s="44">
        <v>797.05428115999985</v>
      </c>
      <c r="C53" s="44">
        <f t="shared" si="0"/>
        <v>610.16762956999992</v>
      </c>
      <c r="D53" s="44">
        <f t="shared" si="1"/>
        <v>186.88665158999999</v>
      </c>
      <c r="E53" s="44">
        <f t="shared" si="2"/>
        <v>149.50713026</v>
      </c>
      <c r="F53" s="44">
        <f t="shared" si="3"/>
        <v>33.736557310000002</v>
      </c>
      <c r="G53" s="44">
        <f t="shared" si="4"/>
        <v>3.64296402</v>
      </c>
      <c r="H53" s="44">
        <f t="shared" si="5"/>
        <v>605.21340762</v>
      </c>
      <c r="I53" s="44">
        <v>441.94119038999997</v>
      </c>
      <c r="J53" s="44">
        <f t="shared" si="6"/>
        <v>163.27221723</v>
      </c>
      <c r="K53" s="44">
        <v>129.02623890999999</v>
      </c>
      <c r="L53" s="44">
        <v>33.736557310000002</v>
      </c>
      <c r="M53" s="44">
        <v>0.50942100999999995</v>
      </c>
      <c r="N53" s="44">
        <f t="shared" si="7"/>
        <v>191.84087353999999</v>
      </c>
      <c r="O53" s="44">
        <v>168.22643918</v>
      </c>
      <c r="P53" s="44">
        <f t="shared" si="8"/>
        <v>23.614434360000001</v>
      </c>
      <c r="Q53" s="44">
        <v>20.48089135</v>
      </c>
      <c r="R53" s="44">
        <v>0</v>
      </c>
      <c r="S53" s="44">
        <v>3.1335430099999999</v>
      </c>
      <c r="T53" s="44"/>
      <c r="U53" s="44"/>
      <c r="V53" s="44"/>
      <c r="W53" s="44"/>
      <c r="X53" s="44"/>
    </row>
    <row r="54" spans="1:24" hidden="1" outlineLevel="1" collapsed="1">
      <c r="A54" s="9">
        <v>41852</v>
      </c>
      <c r="B54" s="44">
        <v>691.74550665000004</v>
      </c>
      <c r="C54" s="44">
        <f t="shared" si="0"/>
        <v>558.65287281999997</v>
      </c>
      <c r="D54" s="44">
        <f t="shared" si="1"/>
        <v>133.09263383000001</v>
      </c>
      <c r="E54" s="44">
        <f t="shared" si="2"/>
        <v>116.49556600000001</v>
      </c>
      <c r="F54" s="44">
        <f t="shared" si="3"/>
        <v>12.58930258</v>
      </c>
      <c r="G54" s="44">
        <f t="shared" si="4"/>
        <v>4.0077652500000003</v>
      </c>
      <c r="H54" s="44">
        <f t="shared" si="5"/>
        <v>517.35329335999995</v>
      </c>
      <c r="I54" s="44">
        <v>408.83522975</v>
      </c>
      <c r="J54" s="44">
        <f t="shared" si="6"/>
        <v>108.51806361</v>
      </c>
      <c r="K54" s="44">
        <v>95.445291890000007</v>
      </c>
      <c r="L54" s="44">
        <v>12.58930258</v>
      </c>
      <c r="M54" s="44">
        <v>0.48346914000000002</v>
      </c>
      <c r="N54" s="44">
        <f t="shared" si="7"/>
        <v>174.39221329</v>
      </c>
      <c r="O54" s="44">
        <v>149.81764307</v>
      </c>
      <c r="P54" s="44">
        <f t="shared" si="8"/>
        <v>24.574570219999998</v>
      </c>
      <c r="Q54" s="44">
        <v>21.05027411</v>
      </c>
      <c r="R54" s="44">
        <v>0</v>
      </c>
      <c r="S54" s="44">
        <v>3.5242961099999999</v>
      </c>
      <c r="T54" s="44"/>
      <c r="U54" s="44"/>
      <c r="V54" s="44"/>
      <c r="W54" s="44"/>
      <c r="X54" s="44"/>
    </row>
    <row r="55" spans="1:24" hidden="1" outlineLevel="1" collapsed="1">
      <c r="A55" s="9">
        <v>41883</v>
      </c>
      <c r="B55" s="44">
        <v>685.89270357999987</v>
      </c>
      <c r="C55" s="44">
        <f t="shared" si="0"/>
        <v>548.72669225999994</v>
      </c>
      <c r="D55" s="44">
        <f t="shared" si="1"/>
        <v>137.16601132</v>
      </c>
      <c r="E55" s="44">
        <f t="shared" si="2"/>
        <v>121.19843179999999</v>
      </c>
      <c r="F55" s="44">
        <f t="shared" si="3"/>
        <v>12.6105337</v>
      </c>
      <c r="G55" s="44">
        <f t="shared" si="4"/>
        <v>3.3570458200000002</v>
      </c>
      <c r="H55" s="44">
        <f t="shared" si="5"/>
        <v>558.19576969000002</v>
      </c>
      <c r="I55" s="44">
        <v>433.41895140999998</v>
      </c>
      <c r="J55" s="44">
        <f t="shared" si="6"/>
        <v>124.77681828</v>
      </c>
      <c r="K55" s="44">
        <v>112.16344620999999</v>
      </c>
      <c r="L55" s="44">
        <v>12.6105337</v>
      </c>
      <c r="M55" s="44">
        <v>2.8383700000000002E-3</v>
      </c>
      <c r="N55" s="44">
        <f t="shared" si="7"/>
        <v>127.69693389</v>
      </c>
      <c r="O55" s="44">
        <v>115.30774085</v>
      </c>
      <c r="P55" s="44">
        <f t="shared" si="8"/>
        <v>12.38919304</v>
      </c>
      <c r="Q55" s="44">
        <v>9.0349855899999998</v>
      </c>
      <c r="R55" s="44">
        <v>0</v>
      </c>
      <c r="S55" s="44">
        <v>3.3542074500000001</v>
      </c>
      <c r="T55" s="44"/>
      <c r="U55" s="44"/>
      <c r="V55" s="44"/>
      <c r="W55" s="44"/>
      <c r="X55" s="44"/>
    </row>
    <row r="56" spans="1:24" hidden="1" outlineLevel="1" collapsed="1">
      <c r="A56" s="9">
        <v>41913</v>
      </c>
      <c r="B56" s="44">
        <v>709.47232824000002</v>
      </c>
      <c r="C56" s="44">
        <f t="shared" si="0"/>
        <v>540.29648680000003</v>
      </c>
      <c r="D56" s="44">
        <f t="shared" si="1"/>
        <v>169.17584144000003</v>
      </c>
      <c r="E56" s="44">
        <f t="shared" si="2"/>
        <v>135.87591116999999</v>
      </c>
      <c r="F56" s="44">
        <f t="shared" si="3"/>
        <v>10.4744121</v>
      </c>
      <c r="G56" s="44">
        <f t="shared" si="4"/>
        <v>22.825518169999999</v>
      </c>
      <c r="H56" s="44">
        <f t="shared" si="5"/>
        <v>589.94979484999999</v>
      </c>
      <c r="I56" s="44">
        <v>452.59215399999999</v>
      </c>
      <c r="J56" s="44">
        <f t="shared" si="6"/>
        <v>137.35764085000002</v>
      </c>
      <c r="K56" s="44">
        <v>126.87998054000001</v>
      </c>
      <c r="L56" s="44">
        <v>10.4744121</v>
      </c>
      <c r="M56" s="44">
        <v>3.2482100000000001E-3</v>
      </c>
      <c r="N56" s="44">
        <f t="shared" si="7"/>
        <v>119.52253339000001</v>
      </c>
      <c r="O56" s="44">
        <v>87.704332800000003</v>
      </c>
      <c r="P56" s="44">
        <f t="shared" si="8"/>
        <v>31.81820059</v>
      </c>
      <c r="Q56" s="44">
        <v>8.9959306300000001</v>
      </c>
      <c r="R56" s="44">
        <v>0</v>
      </c>
      <c r="S56" s="44">
        <v>22.82226996</v>
      </c>
      <c r="T56" s="44"/>
      <c r="U56" s="44"/>
      <c r="V56" s="44"/>
      <c r="W56" s="44"/>
      <c r="X56" s="44"/>
    </row>
    <row r="57" spans="1:24" hidden="1" outlineLevel="1" collapsed="1">
      <c r="A57" s="9">
        <v>41944</v>
      </c>
      <c r="B57" s="44">
        <v>705.90707098999985</v>
      </c>
      <c r="C57" s="44">
        <f t="shared" si="0"/>
        <v>530.58229297000003</v>
      </c>
      <c r="D57" s="44">
        <f t="shared" si="1"/>
        <v>175.32477802</v>
      </c>
      <c r="E57" s="44">
        <f t="shared" si="2"/>
        <v>138.31819542</v>
      </c>
      <c r="F57" s="44">
        <f t="shared" si="3"/>
        <v>10.622007030000001</v>
      </c>
      <c r="G57" s="44">
        <f t="shared" si="4"/>
        <v>26.384575570000003</v>
      </c>
      <c r="H57" s="44">
        <f t="shared" si="5"/>
        <v>574.01463573000001</v>
      </c>
      <c r="I57" s="44">
        <v>435.88949238999999</v>
      </c>
      <c r="J57" s="44">
        <f t="shared" si="6"/>
        <v>138.12514333999999</v>
      </c>
      <c r="K57" s="44">
        <v>127.49805639</v>
      </c>
      <c r="L57" s="44">
        <v>10.622007030000001</v>
      </c>
      <c r="M57" s="44">
        <v>5.0799199999999999E-3</v>
      </c>
      <c r="N57" s="44">
        <f t="shared" si="7"/>
        <v>131.89243526000001</v>
      </c>
      <c r="O57" s="44">
        <v>94.692800579999997</v>
      </c>
      <c r="P57" s="44">
        <f t="shared" si="8"/>
        <v>37.199634680000003</v>
      </c>
      <c r="Q57" s="44">
        <v>10.82013903</v>
      </c>
      <c r="R57" s="44">
        <v>0</v>
      </c>
      <c r="S57" s="44">
        <v>26.379495650000003</v>
      </c>
      <c r="T57" s="44"/>
      <c r="U57" s="44"/>
      <c r="V57" s="44"/>
      <c r="W57" s="44"/>
      <c r="X57" s="44"/>
    </row>
    <row r="58" spans="1:24" hidden="1" outlineLevel="1" collapsed="1">
      <c r="A58" s="9">
        <v>41974</v>
      </c>
      <c r="B58" s="44">
        <v>783.93345599999986</v>
      </c>
      <c r="C58" s="44">
        <f t="shared" si="0"/>
        <v>574.58773364000001</v>
      </c>
      <c r="D58" s="44">
        <f t="shared" si="1"/>
        <v>209.34572236</v>
      </c>
      <c r="E58" s="44">
        <f t="shared" si="2"/>
        <v>168.87750936999998</v>
      </c>
      <c r="F58" s="44">
        <f t="shared" si="3"/>
        <v>12.678082250000001</v>
      </c>
      <c r="G58" s="44">
        <f t="shared" si="4"/>
        <v>27.790130739999999</v>
      </c>
      <c r="H58" s="44">
        <f t="shared" si="5"/>
        <v>645.88576401</v>
      </c>
      <c r="I58" s="44">
        <v>479.1124456</v>
      </c>
      <c r="J58" s="44">
        <f t="shared" si="6"/>
        <v>166.77331841</v>
      </c>
      <c r="K58" s="44">
        <v>156.56474564999999</v>
      </c>
      <c r="L58" s="44">
        <v>10.20649105</v>
      </c>
      <c r="M58" s="44">
        <v>2.0817100000000001E-3</v>
      </c>
      <c r="N58" s="44">
        <f t="shared" si="7"/>
        <v>138.04769199</v>
      </c>
      <c r="O58" s="44">
        <v>95.475288039999995</v>
      </c>
      <c r="P58" s="44">
        <f t="shared" si="8"/>
        <v>42.572403950000002</v>
      </c>
      <c r="Q58" s="44">
        <v>12.31276372</v>
      </c>
      <c r="R58" s="44">
        <v>2.4715912000000002</v>
      </c>
      <c r="S58" s="44">
        <v>27.78804903</v>
      </c>
      <c r="T58" s="44"/>
      <c r="U58" s="44"/>
      <c r="V58" s="44"/>
      <c r="W58" s="44"/>
      <c r="X58" s="44"/>
    </row>
    <row r="59" spans="1:24" hidden="1" outlineLevel="1" collapsed="1">
      <c r="A59" s="9">
        <v>42005</v>
      </c>
      <c r="B59" s="44">
        <v>817.68732437000017</v>
      </c>
      <c r="C59" s="44">
        <f t="shared" si="0"/>
        <v>660.00492097000006</v>
      </c>
      <c r="D59" s="44">
        <f t="shared" si="1"/>
        <v>157.6824034</v>
      </c>
      <c r="E59" s="44">
        <f t="shared" si="2"/>
        <v>140.95985407999999</v>
      </c>
      <c r="F59" s="44">
        <f t="shared" si="3"/>
        <v>12.536318009999999</v>
      </c>
      <c r="G59" s="44">
        <f t="shared" si="4"/>
        <v>4.1862313100000001</v>
      </c>
      <c r="H59" s="44">
        <f t="shared" si="5"/>
        <v>720.76022563000004</v>
      </c>
      <c r="I59" s="44">
        <v>577.82198611000001</v>
      </c>
      <c r="J59" s="44">
        <f t="shared" si="6"/>
        <v>142.93823952</v>
      </c>
      <c r="K59" s="44">
        <v>132.75289853999999</v>
      </c>
      <c r="L59" s="44">
        <v>10.18445899</v>
      </c>
      <c r="M59" s="44">
        <v>8.8199000000000003E-4</v>
      </c>
      <c r="N59" s="44">
        <f t="shared" si="7"/>
        <v>96.927098740000005</v>
      </c>
      <c r="O59" s="44">
        <v>82.182934860000003</v>
      </c>
      <c r="P59" s="44">
        <f t="shared" si="8"/>
        <v>14.744163879999999</v>
      </c>
      <c r="Q59" s="44">
        <v>8.2069555399999992</v>
      </c>
      <c r="R59" s="44">
        <v>2.35185902</v>
      </c>
      <c r="S59" s="44">
        <v>4.1853493200000003</v>
      </c>
      <c r="T59" s="44"/>
      <c r="U59" s="44"/>
      <c r="V59" s="44"/>
      <c r="W59" s="44"/>
      <c r="X59" s="44"/>
    </row>
    <row r="60" spans="1:24" hidden="1" outlineLevel="1" collapsed="1">
      <c r="A60" s="9">
        <v>42036</v>
      </c>
      <c r="B60" s="44">
        <v>886.47950373999993</v>
      </c>
      <c r="C60" s="44">
        <f t="shared" si="0"/>
        <v>682.41984767999998</v>
      </c>
      <c r="D60" s="44">
        <f t="shared" si="1"/>
        <v>204.05965605999998</v>
      </c>
      <c r="E60" s="44">
        <f t="shared" si="2"/>
        <v>178.94594561</v>
      </c>
      <c r="F60" s="44">
        <f t="shared" si="3"/>
        <v>17.922199450000001</v>
      </c>
      <c r="G60" s="44">
        <f t="shared" si="4"/>
        <v>7.1915110000000002</v>
      </c>
      <c r="H60" s="44">
        <f t="shared" si="5"/>
        <v>718.79038967999998</v>
      </c>
      <c r="I60" s="44">
        <v>542.37208183999996</v>
      </c>
      <c r="J60" s="44">
        <f t="shared" si="6"/>
        <v>176.41830783999998</v>
      </c>
      <c r="K60" s="44">
        <v>166.14826939</v>
      </c>
      <c r="L60" s="44">
        <v>10.269912919999999</v>
      </c>
      <c r="M60" s="44">
        <v>1.2553E-4</v>
      </c>
      <c r="N60" s="44">
        <f t="shared" si="7"/>
        <v>167.68911406000001</v>
      </c>
      <c r="O60" s="44">
        <v>140.04776584000001</v>
      </c>
      <c r="P60" s="44">
        <f t="shared" si="8"/>
        <v>27.641348219999998</v>
      </c>
      <c r="Q60" s="44">
        <v>12.79767622</v>
      </c>
      <c r="R60" s="44">
        <v>7.6522865299999996</v>
      </c>
      <c r="S60" s="44">
        <v>7.1913854700000002</v>
      </c>
      <c r="T60" s="44"/>
      <c r="U60" s="44"/>
      <c r="V60" s="44"/>
      <c r="W60" s="44"/>
      <c r="X60" s="44"/>
    </row>
    <row r="61" spans="1:24" hidden="1" outlineLevel="1" collapsed="1">
      <c r="A61" s="9">
        <v>42064</v>
      </c>
      <c r="B61" s="44">
        <v>879.07488155999999</v>
      </c>
      <c r="C61" s="44">
        <f t="shared" si="0"/>
        <v>687.51449486000001</v>
      </c>
      <c r="D61" s="44">
        <f t="shared" si="1"/>
        <v>191.56038670000001</v>
      </c>
      <c r="E61" s="44">
        <f t="shared" si="2"/>
        <v>169.02364639999999</v>
      </c>
      <c r="F61" s="44">
        <f t="shared" si="3"/>
        <v>16.46428551</v>
      </c>
      <c r="G61" s="44">
        <f t="shared" si="4"/>
        <v>6.0724547900000001</v>
      </c>
      <c r="H61" s="44">
        <f t="shared" si="5"/>
        <v>757.82515594000006</v>
      </c>
      <c r="I61" s="44">
        <v>587.45392337999999</v>
      </c>
      <c r="J61" s="44">
        <f t="shared" si="6"/>
        <v>170.37123256000001</v>
      </c>
      <c r="K61" s="44">
        <v>160.20796826</v>
      </c>
      <c r="L61" s="44">
        <v>10.1631386</v>
      </c>
      <c r="M61" s="44">
        <v>1.2569999999999999E-4</v>
      </c>
      <c r="N61" s="44">
        <f t="shared" si="7"/>
        <v>121.24972561999999</v>
      </c>
      <c r="O61" s="44">
        <v>100.06057147999999</v>
      </c>
      <c r="P61" s="44">
        <f t="shared" si="8"/>
        <v>21.189154139999999</v>
      </c>
      <c r="Q61" s="44">
        <v>8.8156781400000011</v>
      </c>
      <c r="R61" s="44">
        <v>6.3011469099999999</v>
      </c>
      <c r="S61" s="44">
        <v>6.0723290900000002</v>
      </c>
      <c r="T61" s="44"/>
      <c r="U61" s="44"/>
      <c r="V61" s="44"/>
      <c r="W61" s="44"/>
      <c r="X61" s="44"/>
    </row>
    <row r="62" spans="1:24" hidden="1" outlineLevel="1" collapsed="1">
      <c r="A62" s="9">
        <v>42095</v>
      </c>
      <c r="B62" s="44">
        <v>927.81327072999989</v>
      </c>
      <c r="C62" s="44">
        <f t="shared" si="0"/>
        <v>696.07451973000002</v>
      </c>
      <c r="D62" s="44">
        <f t="shared" si="1"/>
        <v>231.73875100000004</v>
      </c>
      <c r="E62" s="44">
        <f t="shared" si="2"/>
        <v>209.78917895000004</v>
      </c>
      <c r="F62" s="44">
        <f t="shared" si="3"/>
        <v>16.49771844</v>
      </c>
      <c r="G62" s="44">
        <f t="shared" si="4"/>
        <v>5.4518536100000006</v>
      </c>
      <c r="H62" s="44">
        <f t="shared" si="5"/>
        <v>795.86658448000003</v>
      </c>
      <c r="I62" s="44">
        <v>588.83132538999996</v>
      </c>
      <c r="J62" s="44">
        <f t="shared" si="6"/>
        <v>207.03525909000004</v>
      </c>
      <c r="K62" s="44">
        <v>197.03441317000002</v>
      </c>
      <c r="L62" s="44">
        <v>10.000720579999999</v>
      </c>
      <c r="M62" s="44">
        <v>1.2533999999999999E-4</v>
      </c>
      <c r="N62" s="44">
        <f t="shared" si="7"/>
        <v>131.94668625</v>
      </c>
      <c r="O62" s="44">
        <v>107.24319434</v>
      </c>
      <c r="P62" s="44">
        <f t="shared" si="8"/>
        <v>24.70349191</v>
      </c>
      <c r="Q62" s="44">
        <v>12.754765780000001</v>
      </c>
      <c r="R62" s="44">
        <v>6.4969978599999996</v>
      </c>
      <c r="S62" s="44">
        <v>5.4517282700000003</v>
      </c>
      <c r="T62" s="44"/>
      <c r="U62" s="44"/>
      <c r="V62" s="44"/>
      <c r="W62" s="44"/>
      <c r="X62" s="44"/>
    </row>
    <row r="63" spans="1:24" hidden="1" outlineLevel="1" collapsed="1">
      <c r="A63" s="9">
        <v>42125</v>
      </c>
      <c r="B63" s="44">
        <v>1157.6353849</v>
      </c>
      <c r="C63" s="44">
        <f t="shared" si="0"/>
        <v>946.89049385999999</v>
      </c>
      <c r="D63" s="44">
        <f t="shared" si="1"/>
        <v>210.74489103999997</v>
      </c>
      <c r="E63" s="44">
        <f t="shared" si="2"/>
        <v>189.72937715999998</v>
      </c>
      <c r="F63" s="44">
        <f t="shared" si="3"/>
        <v>15.56327984</v>
      </c>
      <c r="G63" s="44">
        <f t="shared" si="4"/>
        <v>5.4522340399999996</v>
      </c>
      <c r="H63" s="44">
        <f t="shared" si="5"/>
        <v>990.31979935999993</v>
      </c>
      <c r="I63" s="44">
        <v>801.24862116999998</v>
      </c>
      <c r="J63" s="44">
        <f t="shared" si="6"/>
        <v>189.07117818999998</v>
      </c>
      <c r="K63" s="44">
        <v>178.71786295999999</v>
      </c>
      <c r="L63" s="44">
        <v>10.353190380000001</v>
      </c>
      <c r="M63" s="44">
        <v>1.2485E-4</v>
      </c>
      <c r="N63" s="44">
        <f t="shared" si="7"/>
        <v>167.31558554000003</v>
      </c>
      <c r="O63" s="44">
        <v>145.64187269000001</v>
      </c>
      <c r="P63" s="44">
        <f t="shared" si="8"/>
        <v>21.673712850000001</v>
      </c>
      <c r="Q63" s="44">
        <v>11.011514200000001</v>
      </c>
      <c r="R63" s="44">
        <v>5.2100894599999998</v>
      </c>
      <c r="S63" s="44">
        <v>5.4521091899999998</v>
      </c>
      <c r="T63" s="44"/>
      <c r="U63" s="44"/>
      <c r="V63" s="44"/>
      <c r="W63" s="44"/>
      <c r="X63" s="44"/>
    </row>
    <row r="64" spans="1:24" hidden="1" outlineLevel="1" collapsed="1">
      <c r="A64" s="9">
        <v>42156</v>
      </c>
      <c r="B64" s="44">
        <v>1361.0569516100002</v>
      </c>
      <c r="C64" s="44">
        <f t="shared" si="0"/>
        <v>1154.63323053</v>
      </c>
      <c r="D64" s="44">
        <f t="shared" si="1"/>
        <v>206.42372108000001</v>
      </c>
      <c r="E64" s="44">
        <f t="shared" si="2"/>
        <v>185.18014676999999</v>
      </c>
      <c r="F64" s="44">
        <f t="shared" si="3"/>
        <v>15.79987388</v>
      </c>
      <c r="G64" s="44">
        <f t="shared" si="4"/>
        <v>5.4437004299999998</v>
      </c>
      <c r="H64" s="44">
        <f t="shared" si="5"/>
        <v>1174.2821908400001</v>
      </c>
      <c r="I64" s="44">
        <v>989.89027217</v>
      </c>
      <c r="J64" s="44">
        <f t="shared" si="6"/>
        <v>184.39191867</v>
      </c>
      <c r="K64" s="44">
        <v>173.92073109</v>
      </c>
      <c r="L64" s="44">
        <v>10.471062760000001</v>
      </c>
      <c r="M64" s="44">
        <v>1.2481999999999999E-4</v>
      </c>
      <c r="N64" s="44">
        <f t="shared" si="7"/>
        <v>186.77476077</v>
      </c>
      <c r="O64" s="44">
        <v>164.74295835999999</v>
      </c>
      <c r="P64" s="44">
        <f t="shared" si="8"/>
        <v>22.031802410000001</v>
      </c>
      <c r="Q64" s="44">
        <v>11.25941568</v>
      </c>
      <c r="R64" s="44">
        <v>5.3288111200000001</v>
      </c>
      <c r="S64" s="44">
        <v>5.4435756099999999</v>
      </c>
      <c r="T64" s="44"/>
      <c r="U64" s="44"/>
      <c r="V64" s="44"/>
      <c r="W64" s="44"/>
      <c r="X64" s="44"/>
    </row>
    <row r="65" spans="1:24" hidden="1" outlineLevel="1" collapsed="1">
      <c r="A65" s="9">
        <v>42186</v>
      </c>
      <c r="B65" s="44">
        <v>1386.07197425</v>
      </c>
      <c r="C65" s="44">
        <f t="shared" si="0"/>
        <v>1187.7133679600001</v>
      </c>
      <c r="D65" s="44">
        <f t="shared" si="1"/>
        <v>198.35860629000001</v>
      </c>
      <c r="E65" s="44">
        <f t="shared" si="2"/>
        <v>182.46368295000002</v>
      </c>
      <c r="F65" s="44">
        <f t="shared" si="3"/>
        <v>15.829327559999999</v>
      </c>
      <c r="G65" s="44">
        <f t="shared" si="4"/>
        <v>6.5595779999999992E-2</v>
      </c>
      <c r="H65" s="44">
        <f t="shared" si="5"/>
        <v>1174.69407473</v>
      </c>
      <c r="I65" s="44">
        <v>991.01422263000006</v>
      </c>
      <c r="J65" s="44">
        <f t="shared" si="6"/>
        <v>183.67985210000001</v>
      </c>
      <c r="K65" s="44">
        <v>173.23596642000001</v>
      </c>
      <c r="L65" s="44">
        <v>10.44376083</v>
      </c>
      <c r="M65" s="44">
        <v>1.2485E-4</v>
      </c>
      <c r="N65" s="44">
        <f t="shared" si="7"/>
        <v>211.37789952</v>
      </c>
      <c r="O65" s="44">
        <v>196.69914532999999</v>
      </c>
      <c r="P65" s="44">
        <f t="shared" si="8"/>
        <v>14.678754189999999</v>
      </c>
      <c r="Q65" s="44">
        <v>9.2277165300000004</v>
      </c>
      <c r="R65" s="44">
        <v>5.3855667299999999</v>
      </c>
      <c r="S65" s="44">
        <v>6.5470929999999997E-2</v>
      </c>
      <c r="T65" s="44"/>
      <c r="U65" s="44"/>
      <c r="V65" s="44"/>
      <c r="W65" s="44"/>
      <c r="X65" s="44"/>
    </row>
    <row r="66" spans="1:24" hidden="1" outlineLevel="1" collapsed="1">
      <c r="A66" s="9">
        <v>42217</v>
      </c>
      <c r="B66" s="44">
        <v>1057.3762615600001</v>
      </c>
      <c r="C66" s="44">
        <f t="shared" si="0"/>
        <v>865.7334877400001</v>
      </c>
      <c r="D66" s="44">
        <f t="shared" si="1"/>
        <v>191.64277382</v>
      </c>
      <c r="E66" s="44">
        <f t="shared" si="2"/>
        <v>175.61545366000001</v>
      </c>
      <c r="F66" s="44">
        <f t="shared" si="3"/>
        <v>15.96301635</v>
      </c>
      <c r="G66" s="44">
        <f t="shared" si="4"/>
        <v>6.4303809999999989E-2</v>
      </c>
      <c r="H66" s="44">
        <f t="shared" si="5"/>
        <v>845.23331595000013</v>
      </c>
      <c r="I66" s="44">
        <v>666.17801184000007</v>
      </c>
      <c r="J66" s="44">
        <f t="shared" si="6"/>
        <v>179.05530411000001</v>
      </c>
      <c r="K66" s="44">
        <v>168.50262751000002</v>
      </c>
      <c r="L66" s="44">
        <v>10.552551750000001</v>
      </c>
      <c r="M66" s="44">
        <v>1.2485E-4</v>
      </c>
      <c r="N66" s="44">
        <f t="shared" si="7"/>
        <v>212.14294561</v>
      </c>
      <c r="O66" s="44">
        <v>199.5554759</v>
      </c>
      <c r="P66" s="44">
        <f t="shared" si="8"/>
        <v>12.587469710000001</v>
      </c>
      <c r="Q66" s="44">
        <v>7.1128261500000001</v>
      </c>
      <c r="R66" s="44">
        <v>5.4104646000000001</v>
      </c>
      <c r="S66" s="44">
        <v>6.4178959999999993E-2</v>
      </c>
      <c r="T66" s="44"/>
      <c r="U66" s="44"/>
      <c r="V66" s="44"/>
      <c r="W66" s="44"/>
      <c r="X66" s="44"/>
    </row>
    <row r="67" spans="1:24" hidden="1" outlineLevel="1" collapsed="1">
      <c r="A67" s="9">
        <v>42248</v>
      </c>
      <c r="B67" s="44">
        <v>1276.9632162600001</v>
      </c>
      <c r="C67" s="44">
        <f t="shared" si="0"/>
        <v>1090.20131752</v>
      </c>
      <c r="D67" s="44">
        <f t="shared" si="1"/>
        <v>186.76189873999999</v>
      </c>
      <c r="E67" s="44">
        <f t="shared" si="2"/>
        <v>172.11978614</v>
      </c>
      <c r="F67" s="44">
        <f t="shared" si="3"/>
        <v>14.576792479999998</v>
      </c>
      <c r="G67" s="44">
        <f t="shared" si="4"/>
        <v>6.5320119999999995E-2</v>
      </c>
      <c r="H67" s="44">
        <f t="shared" si="5"/>
        <v>1078.2639806899999</v>
      </c>
      <c r="I67" s="44">
        <v>902.73101875999998</v>
      </c>
      <c r="J67" s="44">
        <f t="shared" si="6"/>
        <v>175.53296193</v>
      </c>
      <c r="K67" s="44">
        <v>166.43383664999999</v>
      </c>
      <c r="L67" s="44">
        <v>9.0990004599999992</v>
      </c>
      <c r="M67" s="44">
        <v>1.2481999999999999E-4</v>
      </c>
      <c r="N67" s="44">
        <f t="shared" si="7"/>
        <v>198.69923556999998</v>
      </c>
      <c r="O67" s="44">
        <v>187.47029875999999</v>
      </c>
      <c r="P67" s="44">
        <f t="shared" si="8"/>
        <v>11.228936809999999</v>
      </c>
      <c r="Q67" s="44">
        <v>5.6859494899999996</v>
      </c>
      <c r="R67" s="44">
        <v>5.4777920199999999</v>
      </c>
      <c r="S67" s="44">
        <v>6.5195299999999998E-2</v>
      </c>
      <c r="T67" s="44"/>
      <c r="U67" s="44"/>
      <c r="V67" s="44"/>
      <c r="W67" s="44"/>
      <c r="X67" s="44"/>
    </row>
    <row r="68" spans="1:24" hidden="1" outlineLevel="1" collapsed="1">
      <c r="A68" s="9">
        <v>42278</v>
      </c>
      <c r="B68" s="44">
        <v>1344.26243043</v>
      </c>
      <c r="C68" s="44">
        <f t="shared" ref="C68" si="9">I68+O68</f>
        <v>1146.2420750400001</v>
      </c>
      <c r="D68" s="44">
        <f t="shared" ref="D68" si="10">J68+P68</f>
        <v>198.02035538999999</v>
      </c>
      <c r="E68" s="44">
        <f t="shared" ref="E68" si="11">K68+Q68</f>
        <v>181.35788470999998</v>
      </c>
      <c r="F68" s="44">
        <f t="shared" ref="F68" si="12">L68+R68</f>
        <v>16.592960720000001</v>
      </c>
      <c r="G68" s="44">
        <f t="shared" ref="G68" si="13">M68+S68</f>
        <v>6.9509959999999996E-2</v>
      </c>
      <c r="H68" s="44">
        <f t="shared" ref="H68" si="14">SUM(I68:J68)</f>
        <v>1173.3234688</v>
      </c>
      <c r="I68" s="44">
        <v>985.65195325000002</v>
      </c>
      <c r="J68" s="44">
        <f t="shared" ref="J68" si="15">SUM(K68:M68)</f>
        <v>187.67151554999998</v>
      </c>
      <c r="K68" s="44">
        <v>176.79433322999998</v>
      </c>
      <c r="L68" s="44">
        <v>10.87705747</v>
      </c>
      <c r="M68" s="44">
        <v>1.2485E-4</v>
      </c>
      <c r="N68" s="44">
        <f t="shared" ref="N68" si="16">SUM(O68:P68)</f>
        <v>170.93896163000002</v>
      </c>
      <c r="O68" s="44">
        <v>160.59012179000001</v>
      </c>
      <c r="P68" s="44">
        <f t="shared" ref="P68" si="17">SUM(Q68:S68)</f>
        <v>10.348839840000002</v>
      </c>
      <c r="Q68" s="44">
        <v>4.5635514800000001</v>
      </c>
      <c r="R68" s="44">
        <v>5.7159032500000002</v>
      </c>
      <c r="S68" s="44">
        <v>6.938511E-2</v>
      </c>
      <c r="T68" s="44"/>
      <c r="U68" s="44"/>
      <c r="V68" s="44"/>
      <c r="W68" s="44"/>
      <c r="X68" s="44"/>
    </row>
    <row r="69" spans="1:24" hidden="1" outlineLevel="1" collapsed="1">
      <c r="A69" s="9">
        <v>42309</v>
      </c>
      <c r="B69" s="44">
        <v>1403.2903768000001</v>
      </c>
      <c r="C69" s="44">
        <f t="shared" ref="C69" si="18">I69+O69</f>
        <v>1208.1904518200001</v>
      </c>
      <c r="D69" s="44">
        <f t="shared" ref="D69" si="19">J69+P69</f>
        <v>195.09992498</v>
      </c>
      <c r="E69" s="44">
        <f t="shared" ref="E69" si="20">K69+Q69</f>
        <v>176.11691078999999</v>
      </c>
      <c r="F69" s="44">
        <f t="shared" ref="F69" si="21">L69+R69</f>
        <v>18.910558460000001</v>
      </c>
      <c r="G69" s="44">
        <f t="shared" ref="G69" si="22">M69+S69</f>
        <v>7.2455729999999982E-2</v>
      </c>
      <c r="H69" s="44">
        <f t="shared" ref="H69" si="23">SUM(I69:J69)</f>
        <v>1235.18279921</v>
      </c>
      <c r="I69" s="44">
        <v>1054.6802551000001</v>
      </c>
      <c r="J69" s="44">
        <f t="shared" ref="J69" si="24">SUM(K69:M69)</f>
        <v>180.50254411</v>
      </c>
      <c r="K69" s="44">
        <v>167.03927628</v>
      </c>
      <c r="L69" s="44">
        <v>13.46314583</v>
      </c>
      <c r="M69" s="44">
        <v>1.22E-4</v>
      </c>
      <c r="N69" s="44">
        <f t="shared" ref="N69" si="25">SUM(O69:P69)</f>
        <v>168.10757759000001</v>
      </c>
      <c r="O69" s="44">
        <v>153.51019672000001</v>
      </c>
      <c r="P69" s="44">
        <f t="shared" ref="P69" si="26">SUM(Q69:S69)</f>
        <v>14.597380869999999</v>
      </c>
      <c r="Q69" s="44">
        <v>9.0776345099999993</v>
      </c>
      <c r="R69" s="44">
        <v>5.4474126299999996</v>
      </c>
      <c r="S69" s="44">
        <v>7.2333729999999985E-2</v>
      </c>
      <c r="T69" s="44"/>
      <c r="U69" s="44"/>
      <c r="V69" s="44"/>
      <c r="W69" s="44"/>
      <c r="X69" s="44"/>
    </row>
    <row r="70" spans="1:24" hidden="1" outlineLevel="1" collapsed="1">
      <c r="A70" s="9">
        <v>42339</v>
      </c>
      <c r="B70" s="44">
        <v>1706.4135452399998</v>
      </c>
      <c r="C70" s="44">
        <f t="shared" ref="C70" si="27">I70+O70</f>
        <v>1299.2385968299998</v>
      </c>
      <c r="D70" s="44">
        <f t="shared" ref="D70" si="28">J70+P70</f>
        <v>407.17494841000001</v>
      </c>
      <c r="E70" s="44">
        <f t="shared" ref="E70" si="29">K70+Q70</f>
        <v>325.10158430999996</v>
      </c>
      <c r="F70" s="44">
        <f t="shared" ref="F70" si="30">L70+R70</f>
        <v>81.750493139999989</v>
      </c>
      <c r="G70" s="44">
        <f t="shared" ref="G70" si="31">M70+S70</f>
        <v>0.3228709600000001</v>
      </c>
      <c r="H70" s="44">
        <f t="shared" ref="H70" si="32">SUM(I70:J70)</f>
        <v>1557.8945684899998</v>
      </c>
      <c r="I70" s="44">
        <v>1169.2527454899998</v>
      </c>
      <c r="J70" s="44">
        <f t="shared" ref="J70" si="33">SUM(K70:M70)</f>
        <v>388.64182299999999</v>
      </c>
      <c r="K70" s="44">
        <v>312.26679617999997</v>
      </c>
      <c r="L70" s="44">
        <v>76.124863719999993</v>
      </c>
      <c r="M70" s="44">
        <v>0.25016310000000008</v>
      </c>
      <c r="N70" s="44">
        <f t="shared" ref="N70" si="34">SUM(O70:P70)</f>
        <v>148.51897675000001</v>
      </c>
      <c r="O70" s="44">
        <v>129.98585134000001</v>
      </c>
      <c r="P70" s="44">
        <f t="shared" ref="P70" si="35">SUM(Q70:S70)</f>
        <v>18.53312541</v>
      </c>
      <c r="Q70" s="44">
        <v>12.83478813</v>
      </c>
      <c r="R70" s="44">
        <v>5.6256294200000001</v>
      </c>
      <c r="S70" s="44">
        <v>7.2707859999999999E-2</v>
      </c>
      <c r="T70" s="44"/>
      <c r="U70" s="44"/>
      <c r="V70" s="44"/>
      <c r="W70" s="44"/>
      <c r="X70" s="44"/>
    </row>
    <row r="71" spans="1:24" hidden="1" outlineLevel="1" collapsed="1">
      <c r="A71" s="9">
        <v>42370</v>
      </c>
      <c r="B71" s="44">
        <v>1723.7904962300001</v>
      </c>
      <c r="C71" s="44">
        <f t="shared" ref="C71" si="36">I71+O71</f>
        <v>1379.3905787700003</v>
      </c>
      <c r="D71" s="44">
        <f t="shared" ref="D71" si="37">J71+P71</f>
        <v>344.39991746000004</v>
      </c>
      <c r="E71" s="44">
        <f t="shared" ref="E71" si="38">K71+Q71</f>
        <v>293.58795698</v>
      </c>
      <c r="F71" s="44">
        <f t="shared" ref="F71" si="39">L71+R71</f>
        <v>50.48539813</v>
      </c>
      <c r="G71" s="44">
        <f t="shared" ref="G71" si="40">M71+S71</f>
        <v>0.32656235000000006</v>
      </c>
      <c r="H71" s="44">
        <f t="shared" ref="H71" si="41">SUM(I71:J71)</f>
        <v>1469.3516264300001</v>
      </c>
      <c r="I71" s="44">
        <v>1149.9821648000002</v>
      </c>
      <c r="J71" s="44">
        <f t="shared" ref="J71" si="42">SUM(K71:M71)</f>
        <v>319.36946163000005</v>
      </c>
      <c r="K71" s="44">
        <v>274.52571165000001</v>
      </c>
      <c r="L71" s="44">
        <v>44.59337712</v>
      </c>
      <c r="M71" s="44">
        <v>0.25037286000000009</v>
      </c>
      <c r="N71" s="44">
        <f t="shared" ref="N71" si="43">SUM(O71:P71)</f>
        <v>254.43886979999999</v>
      </c>
      <c r="O71" s="44">
        <v>229.40841397</v>
      </c>
      <c r="P71" s="44">
        <f t="shared" ref="P71" si="44">SUM(Q71:S71)</f>
        <v>25.030455830000001</v>
      </c>
      <c r="Q71" s="44">
        <v>19.06224533</v>
      </c>
      <c r="R71" s="44">
        <v>5.8920210099999997</v>
      </c>
      <c r="S71" s="44">
        <v>7.6189489999999985E-2</v>
      </c>
      <c r="T71" s="44"/>
      <c r="U71" s="44"/>
      <c r="V71" s="44"/>
      <c r="W71" s="44"/>
      <c r="X71" s="44"/>
    </row>
    <row r="72" spans="1:24" hidden="1" outlineLevel="1" collapsed="1">
      <c r="A72" s="9">
        <v>42401</v>
      </c>
      <c r="B72" s="44">
        <v>1443.5476172499998</v>
      </c>
      <c r="C72" s="44">
        <f t="shared" ref="C72" si="45">I72+O72</f>
        <v>1094.8916239800001</v>
      </c>
      <c r="D72" s="44">
        <f t="shared" ref="D72" si="46">J72+P72</f>
        <v>348.65599327000001</v>
      </c>
      <c r="E72" s="44">
        <f t="shared" ref="E72" si="47">K72+Q72</f>
        <v>317.54932344000002</v>
      </c>
      <c r="F72" s="44">
        <f t="shared" ref="F72" si="48">L72+R72</f>
        <v>30.77419694</v>
      </c>
      <c r="G72" s="44">
        <f t="shared" ref="G72" si="49">M72+S72</f>
        <v>0.33247289000000008</v>
      </c>
      <c r="H72" s="44">
        <f t="shared" ref="H72" si="50">SUM(I72:J72)</f>
        <v>1176.44243095</v>
      </c>
      <c r="I72" s="44">
        <v>870.39796724999997</v>
      </c>
      <c r="J72" s="44">
        <f t="shared" ref="J72" si="51">SUM(K72:M72)</f>
        <v>306.04446369999999</v>
      </c>
      <c r="K72" s="44">
        <v>281.36136762000001</v>
      </c>
      <c r="L72" s="44">
        <v>24.43252494</v>
      </c>
      <c r="M72" s="44">
        <v>0.25057114000000008</v>
      </c>
      <c r="N72" s="44">
        <f t="shared" ref="N72" si="52">SUM(O72:P72)</f>
        <v>267.10518630000001</v>
      </c>
      <c r="O72" s="44">
        <v>224.49365673</v>
      </c>
      <c r="P72" s="44">
        <f t="shared" ref="P72" si="53">SUM(Q72:S72)</f>
        <v>42.611529570000002</v>
      </c>
      <c r="Q72" s="44">
        <v>36.187955819999999</v>
      </c>
      <c r="R72" s="44">
        <v>6.341672</v>
      </c>
      <c r="S72" s="44">
        <v>8.1901749999999995E-2</v>
      </c>
      <c r="T72" s="44"/>
      <c r="U72" s="44"/>
      <c r="V72" s="44"/>
      <c r="W72" s="44"/>
      <c r="X72" s="44"/>
    </row>
    <row r="73" spans="1:24" hidden="1" outlineLevel="1" collapsed="1">
      <c r="A73" s="9">
        <v>42430</v>
      </c>
      <c r="B73" s="44">
        <v>1494.1929621999998</v>
      </c>
      <c r="C73" s="44">
        <f t="shared" ref="C73" si="54">I73+O73</f>
        <v>968.95133297999996</v>
      </c>
      <c r="D73" s="44">
        <f t="shared" ref="D73" si="55">J73+P73</f>
        <v>525.24162922000005</v>
      </c>
      <c r="E73" s="44">
        <f t="shared" ref="E73" si="56">K73+Q73</f>
        <v>473.78769179</v>
      </c>
      <c r="F73" s="44">
        <f t="shared" ref="F73" si="57">L73+R73</f>
        <v>51.123735019999998</v>
      </c>
      <c r="G73" s="44">
        <f t="shared" ref="G73" si="58">M73+S73</f>
        <v>0.33020241</v>
      </c>
      <c r="H73" s="44">
        <f t="shared" ref="H73" si="59">SUM(I73:J73)</f>
        <v>1255.1497313</v>
      </c>
      <c r="I73" s="44">
        <v>795.14118029999997</v>
      </c>
      <c r="J73" s="44">
        <f t="shared" ref="J73" si="60">SUM(K73:M73)</f>
        <v>460.00855100000001</v>
      </c>
      <c r="K73" s="44">
        <v>413.04611675000001</v>
      </c>
      <c r="L73" s="44">
        <v>46.71165105</v>
      </c>
      <c r="M73" s="44">
        <v>0.25078319999999998</v>
      </c>
      <c r="N73" s="44">
        <f t="shared" ref="N73" si="61">SUM(O73:P73)</f>
        <v>239.04323090000003</v>
      </c>
      <c r="O73" s="44">
        <v>173.81015268000002</v>
      </c>
      <c r="P73" s="44">
        <f t="shared" ref="P73" si="62">SUM(Q73:S73)</f>
        <v>65.233078219999996</v>
      </c>
      <c r="Q73" s="44">
        <v>60.741575040000001</v>
      </c>
      <c r="R73" s="44">
        <v>4.4120839700000003</v>
      </c>
      <c r="S73" s="44">
        <v>7.9419210000000004E-2</v>
      </c>
      <c r="T73" s="44"/>
      <c r="U73" s="44"/>
      <c r="V73" s="44"/>
      <c r="W73" s="44"/>
      <c r="X73" s="44"/>
    </row>
    <row r="74" spans="1:24" hidden="1" outlineLevel="1" collapsed="1">
      <c r="A74" s="9">
        <v>42461</v>
      </c>
      <c r="B74" s="44">
        <v>1414.7689725099999</v>
      </c>
      <c r="C74" s="44">
        <f t="shared" ref="C74" si="63">I74+O74</f>
        <v>923.43486535999989</v>
      </c>
      <c r="D74" s="44">
        <f t="shared" ref="D74" si="64">J74+P74</f>
        <v>491.33410714999997</v>
      </c>
      <c r="E74" s="44">
        <f t="shared" ref="E74" si="65">K74+Q74</f>
        <v>423.82258568999987</v>
      </c>
      <c r="F74" s="44">
        <f t="shared" ref="F74" si="66">L74+R74</f>
        <v>67.184261700000008</v>
      </c>
      <c r="G74" s="44">
        <f t="shared" ref="G74" si="67">M74+S74</f>
        <v>0.32725976000000007</v>
      </c>
      <c r="H74" s="44">
        <f t="shared" ref="H74" si="68">SUM(I74:J74)</f>
        <v>1212.0113318699998</v>
      </c>
      <c r="I74" s="44">
        <v>772.92481595999993</v>
      </c>
      <c r="J74" s="44">
        <f t="shared" ref="J74" si="69">SUM(K74:M74)</f>
        <v>439.08651590999995</v>
      </c>
      <c r="K74" s="44">
        <v>371.9652993499999</v>
      </c>
      <c r="L74" s="44">
        <v>66.870227900000003</v>
      </c>
      <c r="M74" s="44">
        <v>0.25098866000000009</v>
      </c>
      <c r="N74" s="44">
        <f t="shared" ref="N74" si="70">SUM(O74:P74)</f>
        <v>202.75764063999998</v>
      </c>
      <c r="O74" s="44">
        <v>150.51004939999999</v>
      </c>
      <c r="P74" s="44">
        <f t="shared" ref="P74" si="71">SUM(Q74:S74)</f>
        <v>52.247591239999998</v>
      </c>
      <c r="Q74" s="44">
        <v>51.857286340000002</v>
      </c>
      <c r="R74" s="44">
        <v>0.31403379999999997</v>
      </c>
      <c r="S74" s="44">
        <v>7.6271099999999994E-2</v>
      </c>
      <c r="T74" s="44"/>
      <c r="U74" s="44"/>
      <c r="V74" s="44"/>
      <c r="W74" s="44"/>
      <c r="X74" s="44"/>
    </row>
    <row r="75" spans="1:24" hidden="1" outlineLevel="1" collapsed="1">
      <c r="A75" s="9">
        <v>42491</v>
      </c>
      <c r="B75" s="44">
        <v>1776.9744322900001</v>
      </c>
      <c r="C75" s="44">
        <f t="shared" ref="C75" si="72">I75+O75</f>
        <v>1289.24775239</v>
      </c>
      <c r="D75" s="44">
        <f t="shared" ref="D75" si="73">J75+P75</f>
        <v>487.72667990000002</v>
      </c>
      <c r="E75" s="44">
        <f t="shared" ref="E75" si="74">K75+Q75</f>
        <v>425.97021693999994</v>
      </c>
      <c r="F75" s="44">
        <f t="shared" ref="F75" si="75">L75+R75</f>
        <v>61.429029289999995</v>
      </c>
      <c r="G75" s="44">
        <f t="shared" ref="G75" si="76">M75+S75</f>
        <v>0.32743367000000012</v>
      </c>
      <c r="H75" s="44">
        <f t="shared" ref="H75" si="77">SUM(I75:J75)</f>
        <v>1608.7267436699999</v>
      </c>
      <c r="I75" s="44">
        <v>1149.12588246</v>
      </c>
      <c r="J75" s="44">
        <f t="shared" ref="J75" si="78">SUM(K75:M75)</f>
        <v>459.60086121000001</v>
      </c>
      <c r="K75" s="44">
        <v>398.62111397999996</v>
      </c>
      <c r="L75" s="44">
        <v>60.728546169999994</v>
      </c>
      <c r="M75" s="44">
        <v>0.25120106000000009</v>
      </c>
      <c r="N75" s="44">
        <f t="shared" ref="N75" si="79">SUM(O75:P75)</f>
        <v>168.24768861999999</v>
      </c>
      <c r="O75" s="44">
        <v>140.12186993</v>
      </c>
      <c r="P75" s="44">
        <f t="shared" ref="P75" si="80">SUM(Q75:S75)</f>
        <v>28.125818689999999</v>
      </c>
      <c r="Q75" s="44">
        <v>27.349102959999996</v>
      </c>
      <c r="R75" s="44">
        <v>0.70048312000000001</v>
      </c>
      <c r="S75" s="44">
        <v>7.6232610000000006E-2</v>
      </c>
      <c r="T75" s="44"/>
      <c r="U75" s="44"/>
      <c r="V75" s="44"/>
      <c r="W75" s="44"/>
      <c r="X75" s="44"/>
    </row>
    <row r="76" spans="1:24" hidden="1" outlineLevel="1" collapsed="1">
      <c r="A76" s="9">
        <v>42522</v>
      </c>
      <c r="B76" s="44">
        <v>1635.7365042599999</v>
      </c>
      <c r="C76" s="44">
        <f t="shared" ref="C76" si="81">I76+O76</f>
        <v>926.05979395999987</v>
      </c>
      <c r="D76" s="44">
        <f t="shared" ref="D76" si="82">J76+P76</f>
        <v>709.67671030000008</v>
      </c>
      <c r="E76" s="44">
        <f t="shared" ref="E76" si="83">K76+Q76</f>
        <v>632.08245423000005</v>
      </c>
      <c r="F76" s="44">
        <f t="shared" ref="F76" si="84">L76+R76</f>
        <v>77.267582900000008</v>
      </c>
      <c r="G76" s="44">
        <f t="shared" ref="G76" si="85">M76+S76</f>
        <v>0.32667317000000007</v>
      </c>
      <c r="H76" s="44">
        <f t="shared" ref="H76" si="86">SUM(I76:J76)</f>
        <v>1489.7761252400001</v>
      </c>
      <c r="I76" s="44">
        <v>792.99563725999985</v>
      </c>
      <c r="J76" s="44">
        <f t="shared" ref="J76" si="87">SUM(K76:M76)</f>
        <v>696.78048798000009</v>
      </c>
      <c r="K76" s="44">
        <v>619.95058512000003</v>
      </c>
      <c r="L76" s="44">
        <v>76.578496050000012</v>
      </c>
      <c r="M76" s="44">
        <v>0.25140681000000009</v>
      </c>
      <c r="N76" s="44">
        <f t="shared" ref="N76" si="88">SUM(O76:P76)</f>
        <v>145.96037902</v>
      </c>
      <c r="O76" s="44">
        <v>133.06415670000001</v>
      </c>
      <c r="P76" s="44">
        <f t="shared" ref="P76" si="89">SUM(Q76:S76)</f>
        <v>12.896222320000001</v>
      </c>
      <c r="Q76" s="44">
        <v>12.13186911</v>
      </c>
      <c r="R76" s="44">
        <v>0.68908685000000003</v>
      </c>
      <c r="S76" s="44">
        <v>7.5266360000000004E-2</v>
      </c>
      <c r="T76" s="44"/>
      <c r="U76" s="44"/>
      <c r="V76" s="44"/>
      <c r="W76" s="44"/>
      <c r="X76" s="44"/>
    </row>
    <row r="77" spans="1:24" hidden="1" outlineLevel="1" collapsed="1">
      <c r="A77" s="9">
        <v>42552</v>
      </c>
      <c r="B77" s="44">
        <v>1455.8215569300003</v>
      </c>
      <c r="C77" s="44">
        <f t="shared" ref="C77" si="90">I77+O77</f>
        <v>853.53589647000001</v>
      </c>
      <c r="D77" s="44">
        <f t="shared" ref="D77" si="91">J77+P77</f>
        <v>602.28566046000003</v>
      </c>
      <c r="E77" s="44">
        <f t="shared" ref="E77" si="92">K77+Q77</f>
        <v>562.96805720999998</v>
      </c>
      <c r="F77" s="44">
        <f t="shared" ref="F77" si="93">L77+R77</f>
        <v>38.99086509</v>
      </c>
      <c r="G77" s="44">
        <f t="shared" ref="G77" si="94">M77+S77</f>
        <v>0.32673816</v>
      </c>
      <c r="H77" s="44">
        <f t="shared" ref="H77" si="95">SUM(I77:J77)</f>
        <v>1293.59919077</v>
      </c>
      <c r="I77" s="44">
        <v>706.82618087000003</v>
      </c>
      <c r="J77" s="44">
        <f t="shared" ref="J77" si="96">SUM(K77:M77)</f>
        <v>586.77300990000003</v>
      </c>
      <c r="K77" s="44">
        <v>548.21838341</v>
      </c>
      <c r="L77" s="44">
        <v>38.303006799999999</v>
      </c>
      <c r="M77" s="44">
        <v>0.25161969000000001</v>
      </c>
      <c r="N77" s="44">
        <f t="shared" ref="N77" si="97">SUM(O77:P77)</f>
        <v>162.22236615999998</v>
      </c>
      <c r="O77" s="44">
        <v>146.70971559999998</v>
      </c>
      <c r="P77" s="44">
        <f t="shared" ref="P77" si="98">SUM(Q77:S77)</f>
        <v>15.512650559999999</v>
      </c>
      <c r="Q77" s="44">
        <v>14.7496738</v>
      </c>
      <c r="R77" s="44">
        <v>0.68785828999999998</v>
      </c>
      <c r="S77" s="44">
        <v>7.5118470000000007E-2</v>
      </c>
      <c r="T77" s="44"/>
      <c r="U77" s="44"/>
      <c r="V77" s="44"/>
      <c r="W77" s="44"/>
      <c r="X77" s="44"/>
    </row>
    <row r="78" spans="1:24" hidden="1" outlineLevel="1" collapsed="1">
      <c r="A78" s="9">
        <v>42583</v>
      </c>
      <c r="B78" s="44">
        <v>1436.7333578900002</v>
      </c>
      <c r="C78" s="44">
        <f t="shared" ref="C78" si="99">I78+O78</f>
        <v>911.4177814300001</v>
      </c>
      <c r="D78" s="44">
        <f t="shared" ref="D78" si="100">J78+P78</f>
        <v>525.31557645999999</v>
      </c>
      <c r="E78" s="44">
        <f t="shared" ref="E78" si="101">K78+Q78</f>
        <v>482.34070790999999</v>
      </c>
      <c r="F78" s="44">
        <f t="shared" ref="F78" si="102">L78+R78</f>
        <v>42.645330379999997</v>
      </c>
      <c r="G78" s="44">
        <f t="shared" ref="G78" si="103">M78+S78</f>
        <v>0.32953816999999996</v>
      </c>
      <c r="H78" s="44">
        <f t="shared" ref="H78" si="104">SUM(I78:J78)</f>
        <v>1246.3148756800001</v>
      </c>
      <c r="I78" s="44">
        <v>739.39524999000002</v>
      </c>
      <c r="J78" s="44">
        <f t="shared" ref="J78" si="105">SUM(K78:M78)</f>
        <v>506.91962568999998</v>
      </c>
      <c r="K78" s="44">
        <v>464.94460323999999</v>
      </c>
      <c r="L78" s="44">
        <v>41.723189789999999</v>
      </c>
      <c r="M78" s="44">
        <v>0.25183265999999999</v>
      </c>
      <c r="N78" s="44">
        <f t="shared" ref="N78" si="106">SUM(O78:P78)</f>
        <v>190.41848221000004</v>
      </c>
      <c r="O78" s="44">
        <v>172.02253144000002</v>
      </c>
      <c r="P78" s="44">
        <f t="shared" ref="P78" si="107">SUM(Q78:S78)</f>
        <v>18.395950770000002</v>
      </c>
      <c r="Q78" s="44">
        <v>17.39610467</v>
      </c>
      <c r="R78" s="44">
        <v>0.92214059000000004</v>
      </c>
      <c r="S78" s="44">
        <v>7.7705510000000005E-2</v>
      </c>
      <c r="T78" s="44"/>
      <c r="U78" s="44"/>
      <c r="V78" s="44"/>
      <c r="W78" s="44"/>
      <c r="X78" s="44"/>
    </row>
    <row r="79" spans="1:24" hidden="1" outlineLevel="1" collapsed="1">
      <c r="A79" s="9">
        <v>42614</v>
      </c>
      <c r="B79" s="44">
        <v>1530.1760850000001</v>
      </c>
      <c r="C79" s="44">
        <f t="shared" ref="C79" si="108">I79+O79</f>
        <v>1017.51187957</v>
      </c>
      <c r="D79" s="44">
        <f t="shared" ref="D79" si="109">J79+P79</f>
        <v>512.66420542999992</v>
      </c>
      <c r="E79" s="44">
        <f t="shared" ref="E79" si="110">K79+Q79</f>
        <v>490.59649631999997</v>
      </c>
      <c r="F79" s="44">
        <f t="shared" ref="F79" si="111">L79+R79</f>
        <v>21.737202740000001</v>
      </c>
      <c r="G79" s="44">
        <f t="shared" ref="G79" si="112">M79+S79</f>
        <v>0.33050637000000005</v>
      </c>
      <c r="H79" s="44">
        <f t="shared" ref="H79" si="113">SUM(I79:J79)</f>
        <v>1337.04710316</v>
      </c>
      <c r="I79" s="44">
        <v>844.17611213999999</v>
      </c>
      <c r="J79" s="44">
        <f t="shared" ref="J79" si="114">SUM(K79:M79)</f>
        <v>492.87099101999996</v>
      </c>
      <c r="K79" s="44">
        <v>471.81798133999996</v>
      </c>
      <c r="L79" s="44">
        <v>20.800970700000001</v>
      </c>
      <c r="M79" s="44">
        <v>0.25203898000000002</v>
      </c>
      <c r="N79" s="44">
        <f t="shared" ref="N79" si="115">SUM(O79:P79)</f>
        <v>193.12898183999997</v>
      </c>
      <c r="O79" s="44">
        <v>173.33576742999998</v>
      </c>
      <c r="P79" s="44">
        <f t="shared" ref="P79" si="116">SUM(Q79:S79)</f>
        <v>19.793214409999997</v>
      </c>
      <c r="Q79" s="44">
        <v>18.778514979999997</v>
      </c>
      <c r="R79" s="44">
        <v>0.93623204000000004</v>
      </c>
      <c r="S79" s="44">
        <v>7.8467389999999998E-2</v>
      </c>
      <c r="T79" s="44"/>
      <c r="U79" s="44"/>
      <c r="V79" s="44"/>
      <c r="W79" s="44"/>
      <c r="X79" s="44"/>
    </row>
    <row r="80" spans="1:24" hidden="1" outlineLevel="1" collapsed="1">
      <c r="A80" s="9">
        <v>42644</v>
      </c>
      <c r="B80" s="44">
        <v>1664.0481170000003</v>
      </c>
      <c r="C80" s="44">
        <f t="shared" ref="C80" si="117">I80+O80</f>
        <v>1040.5926286900001</v>
      </c>
      <c r="D80" s="44">
        <f t="shared" ref="D80" si="118">J80+P80</f>
        <v>623.45548830999996</v>
      </c>
      <c r="E80" s="44">
        <f t="shared" ref="E80" si="119">K80+Q80</f>
        <v>599.82397125</v>
      </c>
      <c r="F80" s="44">
        <f t="shared" ref="F80" si="120">L80+R80</f>
        <v>23.050085970000001</v>
      </c>
      <c r="G80" s="44">
        <f t="shared" ref="G80" si="121">M80+S80</f>
        <v>0.58143109000000004</v>
      </c>
      <c r="H80" s="44">
        <f t="shared" ref="H80" si="122">SUM(I80:J80)</f>
        <v>1471.0430587000001</v>
      </c>
      <c r="I80" s="44">
        <v>867.40285619000008</v>
      </c>
      <c r="J80" s="44">
        <f t="shared" ref="J80" si="123">SUM(K80:M80)</f>
        <v>603.64020250999999</v>
      </c>
      <c r="K80" s="44">
        <v>580.98290857999996</v>
      </c>
      <c r="L80" s="44">
        <v>22.153094920000001</v>
      </c>
      <c r="M80" s="44">
        <v>0.50419901</v>
      </c>
      <c r="N80" s="44">
        <f t="shared" ref="N80" si="124">SUM(O80:P80)</f>
        <v>193.0050583</v>
      </c>
      <c r="O80" s="44">
        <v>173.1897725</v>
      </c>
      <c r="P80" s="44">
        <f t="shared" ref="P80" si="125">SUM(Q80:S80)</f>
        <v>19.815285800000002</v>
      </c>
      <c r="Q80" s="44">
        <v>18.841062669999999</v>
      </c>
      <c r="R80" s="44">
        <v>0.89699105000000001</v>
      </c>
      <c r="S80" s="44">
        <v>7.7232079999999995E-2</v>
      </c>
      <c r="T80" s="44"/>
      <c r="U80" s="44"/>
      <c r="V80" s="44"/>
      <c r="W80" s="44"/>
      <c r="X80" s="44"/>
    </row>
    <row r="81" spans="1:24" hidden="1" outlineLevel="1" collapsed="1">
      <c r="A81" s="9">
        <v>42675</v>
      </c>
      <c r="B81" s="44">
        <v>1613.31889753</v>
      </c>
      <c r="C81" s="44">
        <f t="shared" ref="C81" si="126">I81+O81</f>
        <v>1127.4410649399999</v>
      </c>
      <c r="D81" s="44">
        <f t="shared" ref="D81" si="127">J81+P81</f>
        <v>485.87783258999997</v>
      </c>
      <c r="E81" s="44">
        <f t="shared" ref="E81" si="128">K81+Q81</f>
        <v>460.71275522000002</v>
      </c>
      <c r="F81" s="44">
        <f t="shared" ref="F81" si="129">L81+R81</f>
        <v>24.835097390000001</v>
      </c>
      <c r="G81" s="44">
        <f t="shared" ref="G81" si="130">M81+S81</f>
        <v>0.32997998000000001</v>
      </c>
      <c r="H81" s="44">
        <f t="shared" ref="H81" si="131">SUM(I81:J81)</f>
        <v>1450.98290587</v>
      </c>
      <c r="I81" s="44">
        <v>982.07342505999998</v>
      </c>
      <c r="J81" s="44">
        <f t="shared" ref="J81" si="132">SUM(K81:M81)</f>
        <v>468.90948080999999</v>
      </c>
      <c r="K81" s="44">
        <v>444.69433726</v>
      </c>
      <c r="L81" s="44">
        <v>23.962684620000001</v>
      </c>
      <c r="M81" s="44">
        <v>0.25245893000000003</v>
      </c>
      <c r="N81" s="44">
        <f t="shared" ref="N81" si="133">SUM(O81:P81)</f>
        <v>162.33599166000002</v>
      </c>
      <c r="O81" s="44">
        <v>145.36763988000001</v>
      </c>
      <c r="P81" s="44">
        <f t="shared" ref="P81" si="134">SUM(Q81:S81)</f>
        <v>16.968351780000003</v>
      </c>
      <c r="Q81" s="44">
        <v>16.018417960000001</v>
      </c>
      <c r="R81" s="44">
        <v>0.87241276999999995</v>
      </c>
      <c r="S81" s="44">
        <v>7.7521049999999994E-2</v>
      </c>
      <c r="T81" s="44"/>
      <c r="U81" s="44"/>
      <c r="V81" s="44"/>
      <c r="W81" s="44"/>
      <c r="X81" s="44"/>
    </row>
    <row r="82" spans="1:24" hidden="1" outlineLevel="1" collapsed="1">
      <c r="A82" s="9">
        <v>42705</v>
      </c>
      <c r="B82" s="44">
        <v>1380.8485239899999</v>
      </c>
      <c r="C82" s="44">
        <f t="shared" ref="C82" si="135">I82+O82</f>
        <v>873.52016824999998</v>
      </c>
      <c r="D82" s="44">
        <f t="shared" ref="D82" si="136">J82+P82</f>
        <v>507.32835574000001</v>
      </c>
      <c r="E82" s="44">
        <f t="shared" ref="E82" si="137">K82+Q82</f>
        <v>475.33854120000001</v>
      </c>
      <c r="F82" s="44">
        <f t="shared" ref="F82" si="138">L82+R82</f>
        <v>31.654775710000003</v>
      </c>
      <c r="G82" s="44">
        <f t="shared" ref="G82" si="139">M82+S82</f>
        <v>0.33503883000000001</v>
      </c>
      <c r="H82" s="44">
        <f t="shared" ref="H82" si="140">SUM(I82:J82)</f>
        <v>1228.0981329799999</v>
      </c>
      <c r="I82" s="44">
        <v>739.49470403999999</v>
      </c>
      <c r="J82" s="44">
        <f t="shared" ref="J82" si="141">SUM(K82:M82)</f>
        <v>488.60342894000001</v>
      </c>
      <c r="K82" s="44">
        <v>457.21364751999999</v>
      </c>
      <c r="L82" s="44">
        <v>31.137108860000001</v>
      </c>
      <c r="M82" s="44">
        <v>0.25267255999999999</v>
      </c>
      <c r="N82" s="44">
        <f t="shared" ref="N82" si="142">SUM(O82:P82)</f>
        <v>152.75039100999999</v>
      </c>
      <c r="O82" s="44">
        <v>134.02546421</v>
      </c>
      <c r="P82" s="44">
        <f t="shared" ref="P82" si="143">SUM(Q82:S82)</f>
        <v>18.724926800000002</v>
      </c>
      <c r="Q82" s="44">
        <v>18.12489368</v>
      </c>
      <c r="R82" s="44">
        <v>0.51766685000000001</v>
      </c>
      <c r="S82" s="44">
        <v>8.2366270000000005E-2</v>
      </c>
      <c r="T82" s="44"/>
      <c r="U82" s="44"/>
      <c r="V82" s="44"/>
      <c r="W82" s="44"/>
      <c r="X82" s="44"/>
    </row>
    <row r="83" spans="1:24" hidden="1" outlineLevel="1" collapsed="1">
      <c r="A83" s="9">
        <v>42736</v>
      </c>
      <c r="B83" s="44">
        <v>1430.9632785899998</v>
      </c>
      <c r="C83" s="44">
        <f t="shared" ref="C83" si="144">I83+O83</f>
        <v>914.8635180199999</v>
      </c>
      <c r="D83" s="44">
        <f t="shared" ref="D83" si="145">J83+P83</f>
        <v>516.09976056999994</v>
      </c>
      <c r="E83" s="44">
        <f t="shared" ref="E83" si="146">K83+Q83</f>
        <v>487.57952840000002</v>
      </c>
      <c r="F83" s="44">
        <f t="shared" ref="F83" si="147">L83+R83</f>
        <v>28.185190989999999</v>
      </c>
      <c r="G83" s="44">
        <f t="shared" ref="G83" si="148">M83+S83</f>
        <v>0.33504117999999999</v>
      </c>
      <c r="H83" s="44">
        <f t="shared" ref="H83" si="149">SUM(I83:J83)</f>
        <v>1247.27660616</v>
      </c>
      <c r="I83" s="44">
        <v>746.22308055999997</v>
      </c>
      <c r="J83" s="44">
        <f t="shared" ref="J83" si="150">SUM(K83:M83)</f>
        <v>501.0535256</v>
      </c>
      <c r="K83" s="44">
        <v>473.14075011</v>
      </c>
      <c r="L83" s="44">
        <v>27.65988845</v>
      </c>
      <c r="M83" s="44">
        <v>0.25288704000000001</v>
      </c>
      <c r="N83" s="44">
        <f t="shared" ref="N83" si="151">SUM(O83:P83)</f>
        <v>183.68667242999999</v>
      </c>
      <c r="O83" s="44">
        <v>168.64043745999999</v>
      </c>
      <c r="P83" s="44">
        <f t="shared" ref="P83" si="152">SUM(Q83:S83)</f>
        <v>15.046234969999999</v>
      </c>
      <c r="Q83" s="44">
        <v>14.438778289999998</v>
      </c>
      <c r="R83" s="44">
        <v>0.52530253999999998</v>
      </c>
      <c r="S83" s="44">
        <v>8.215414E-2</v>
      </c>
      <c r="T83" s="44"/>
      <c r="U83" s="44"/>
      <c r="V83" s="44"/>
      <c r="W83" s="44"/>
      <c r="X83" s="44"/>
    </row>
    <row r="84" spans="1:24" hidden="1" outlineLevel="1" collapsed="1">
      <c r="A84" s="9">
        <v>42767</v>
      </c>
      <c r="B84" s="44">
        <v>1358.23137862</v>
      </c>
      <c r="C84" s="44">
        <f t="shared" ref="C84" si="153">I84+O84</f>
        <v>940.47801014999993</v>
      </c>
      <c r="D84" s="44">
        <f t="shared" ref="D84" si="154">J84+P84</f>
        <v>417.75336847000005</v>
      </c>
      <c r="E84" s="44">
        <f t="shared" ref="E84" si="155">K84+Q84</f>
        <v>392.19398576000003</v>
      </c>
      <c r="F84" s="44">
        <f t="shared" ref="F84" si="156">L84+R84</f>
        <v>25.224422150000002</v>
      </c>
      <c r="G84" s="44">
        <f t="shared" ref="G84" si="157">M84+S84</f>
        <v>0.33496056000000002</v>
      </c>
      <c r="H84" s="44">
        <f t="shared" ref="H84" si="158">SUM(I84:J84)</f>
        <v>1181.5714484099999</v>
      </c>
      <c r="I84" s="44">
        <v>785.11391888999992</v>
      </c>
      <c r="J84" s="44">
        <f t="shared" ref="J84" si="159">SUM(K84:M84)</f>
        <v>396.45752952000004</v>
      </c>
      <c r="K84" s="44">
        <v>371.50217674000004</v>
      </c>
      <c r="L84" s="44">
        <v>24.702271790000001</v>
      </c>
      <c r="M84" s="44">
        <v>0.25308099000000001</v>
      </c>
      <c r="N84" s="44">
        <f t="shared" ref="N84" si="160">SUM(O84:P84)</f>
        <v>176.65993021000003</v>
      </c>
      <c r="O84" s="44">
        <v>155.36409126000001</v>
      </c>
      <c r="P84" s="44">
        <f t="shared" ref="P84" si="161">SUM(Q84:S84)</f>
        <v>21.295838950000004</v>
      </c>
      <c r="Q84" s="44">
        <v>20.691809020000001</v>
      </c>
      <c r="R84" s="44">
        <v>0.52215036000000004</v>
      </c>
      <c r="S84" s="44">
        <v>8.1879569999999999E-2</v>
      </c>
      <c r="T84" s="44"/>
      <c r="U84" s="44"/>
      <c r="V84" s="44"/>
      <c r="W84" s="44"/>
      <c r="X84" s="44"/>
    </row>
    <row r="85" spans="1:24" hidden="1" outlineLevel="1" collapsed="1">
      <c r="A85" s="9">
        <v>42795</v>
      </c>
      <c r="B85" s="44">
        <v>1541.1328673000003</v>
      </c>
      <c r="C85" s="44">
        <f t="shared" ref="C85" si="162">I85+O85</f>
        <v>1126.1666035400001</v>
      </c>
      <c r="D85" s="44">
        <f t="shared" ref="D85" si="163">J85+P85</f>
        <v>414.96626375999995</v>
      </c>
      <c r="E85" s="44">
        <f t="shared" ref="E85" si="164">K85+Q85</f>
        <v>381.13721751999998</v>
      </c>
      <c r="F85" s="44">
        <f t="shared" ref="F85" si="165">L85+R85</f>
        <v>33.494029159999997</v>
      </c>
      <c r="G85" s="44">
        <f t="shared" ref="G85" si="166">M85+S85</f>
        <v>0.33501708000000002</v>
      </c>
      <c r="H85" s="44">
        <f t="shared" ref="H85" si="167">SUM(I85:J85)</f>
        <v>1351.7465412399999</v>
      </c>
      <c r="I85" s="44">
        <v>951.67479503000004</v>
      </c>
      <c r="J85" s="44">
        <f t="shared" ref="J85" si="168">SUM(K85:M85)</f>
        <v>400.07174620999996</v>
      </c>
      <c r="K85" s="44">
        <v>366.85271219999998</v>
      </c>
      <c r="L85" s="44">
        <v>32.965738199999997</v>
      </c>
      <c r="M85" s="44">
        <v>0.25329581000000001</v>
      </c>
      <c r="N85" s="44">
        <f t="shared" ref="N85" si="169">SUM(O85:P85)</f>
        <v>189.38632605999999</v>
      </c>
      <c r="O85" s="44">
        <v>174.49180851</v>
      </c>
      <c r="P85" s="44">
        <f t="shared" ref="P85" si="170">SUM(Q85:S85)</f>
        <v>14.89451755</v>
      </c>
      <c r="Q85" s="44">
        <v>14.284505320000001</v>
      </c>
      <c r="R85" s="44">
        <v>0.52829095999999998</v>
      </c>
      <c r="S85" s="44">
        <v>8.1721269999999999E-2</v>
      </c>
      <c r="T85" s="44"/>
      <c r="U85" s="44"/>
      <c r="V85" s="44"/>
      <c r="W85" s="44"/>
      <c r="X85" s="44"/>
    </row>
    <row r="86" spans="1:24" hidden="1" outlineLevel="1" collapsed="1">
      <c r="A86" s="9">
        <v>42826</v>
      </c>
      <c r="B86" s="44">
        <v>1523.1491842</v>
      </c>
      <c r="C86" s="44">
        <f t="shared" ref="C86" si="171">I86+O86</f>
        <v>1099.7857845400001</v>
      </c>
      <c r="D86" s="44">
        <f t="shared" ref="D86" si="172">J86+P86</f>
        <v>423.36339965999997</v>
      </c>
      <c r="E86" s="44">
        <f t="shared" ref="E86" si="173">K86+Q86</f>
        <v>392.70391974</v>
      </c>
      <c r="F86" s="44">
        <f t="shared" ref="F86" si="174">L86+R86</f>
        <v>30.325686520000001</v>
      </c>
      <c r="G86" s="44">
        <f t="shared" ref="G86" si="175">M86+S86</f>
        <v>0.33379340000000002</v>
      </c>
      <c r="H86" s="44">
        <f t="shared" ref="H86" si="176">SUM(I86:J86)</f>
        <v>1261.1196901000001</v>
      </c>
      <c r="I86" s="44">
        <v>854.10608147000005</v>
      </c>
      <c r="J86" s="44">
        <f t="shared" ref="J86" si="177">SUM(K86:M86)</f>
        <v>407.01360862999996</v>
      </c>
      <c r="K86" s="44">
        <v>376.95934122</v>
      </c>
      <c r="L86" s="44">
        <v>29.80088349</v>
      </c>
      <c r="M86" s="44">
        <v>0.25338391999999998</v>
      </c>
      <c r="N86" s="44">
        <f t="shared" ref="N86" si="178">SUM(O86:P86)</f>
        <v>262.02949410000002</v>
      </c>
      <c r="O86" s="44">
        <v>245.67970307000002</v>
      </c>
      <c r="P86" s="44">
        <f t="shared" ref="P86" si="179">SUM(Q86:S86)</f>
        <v>16.349791029999999</v>
      </c>
      <c r="Q86" s="44">
        <v>15.744578519999999</v>
      </c>
      <c r="R86" s="44">
        <v>0.52480302999999995</v>
      </c>
      <c r="S86" s="44">
        <v>8.0409480000000005E-2</v>
      </c>
      <c r="T86" s="44"/>
      <c r="U86" s="44"/>
      <c r="V86" s="44"/>
      <c r="W86" s="44"/>
      <c r="X86" s="44"/>
    </row>
    <row r="87" spans="1:24" hidden="1" outlineLevel="1" collapsed="1">
      <c r="A87" s="9">
        <v>42856</v>
      </c>
      <c r="B87" s="44">
        <v>1523.5060988200003</v>
      </c>
      <c r="C87" s="44">
        <f t="shared" ref="C87" si="180">I87+O87</f>
        <v>1151.8842727000001</v>
      </c>
      <c r="D87" s="44">
        <f t="shared" ref="D87" si="181">J87+P87</f>
        <v>371.62182612000004</v>
      </c>
      <c r="E87" s="44">
        <f t="shared" ref="E87" si="182">K87+Q87</f>
        <v>331.29014859000006</v>
      </c>
      <c r="F87" s="44">
        <f t="shared" ref="F87" si="183">L87+R87</f>
        <v>37.707712030000003</v>
      </c>
      <c r="G87" s="44">
        <f t="shared" ref="G87" si="184">M87+S87</f>
        <v>2.6239654999999997</v>
      </c>
      <c r="H87" s="44">
        <f t="shared" ref="H87" si="185">SUM(I87:J87)</f>
        <v>1252.52456149</v>
      </c>
      <c r="I87" s="44">
        <v>903.31580203999999</v>
      </c>
      <c r="J87" s="44">
        <f t="shared" ref="J87" si="186">SUM(K87:M87)</f>
        <v>349.20875945000006</v>
      </c>
      <c r="K87" s="44">
        <v>312.92056404000004</v>
      </c>
      <c r="L87" s="44">
        <v>33.744062750000005</v>
      </c>
      <c r="M87" s="44">
        <v>2.5441326599999998</v>
      </c>
      <c r="N87" s="44">
        <f t="shared" ref="N87" si="187">SUM(O87:P87)</f>
        <v>270.98153732999998</v>
      </c>
      <c r="O87" s="44">
        <v>248.56847066</v>
      </c>
      <c r="P87" s="44">
        <f t="shared" ref="P87" si="188">SUM(Q87:S87)</f>
        <v>22.413066669999999</v>
      </c>
      <c r="Q87" s="44">
        <v>18.369584549999999</v>
      </c>
      <c r="R87" s="44">
        <v>3.9636492799999998</v>
      </c>
      <c r="S87" s="44">
        <v>7.9832840000000002E-2</v>
      </c>
      <c r="T87" s="44"/>
      <c r="U87" s="44"/>
      <c r="V87" s="44"/>
      <c r="W87" s="44"/>
      <c r="X87" s="44"/>
    </row>
    <row r="88" spans="1:24" hidden="1" outlineLevel="1" collapsed="1">
      <c r="A88" s="9">
        <v>42887</v>
      </c>
      <c r="B88" s="44">
        <v>1685.6695400899998</v>
      </c>
      <c r="C88" s="44">
        <f t="shared" ref="C88" si="189">I88+O88</f>
        <v>1199.2947159299999</v>
      </c>
      <c r="D88" s="44">
        <f t="shared" ref="D88" si="190">J88+P88</f>
        <v>486.37482416</v>
      </c>
      <c r="E88" s="44">
        <f t="shared" ref="E88" si="191">K88+Q88</f>
        <v>422.20348617999997</v>
      </c>
      <c r="F88" s="44">
        <f t="shared" ref="F88" si="192">L88+R88</f>
        <v>61.539946820000004</v>
      </c>
      <c r="G88" s="44">
        <f t="shared" ref="G88" si="193">M88+S88</f>
        <v>2.6313911600000002</v>
      </c>
      <c r="H88" s="44">
        <f t="shared" ref="H88" si="194">SUM(I88:J88)</f>
        <v>1416.6634875099999</v>
      </c>
      <c r="I88" s="44">
        <v>956.94055476999995</v>
      </c>
      <c r="J88" s="44">
        <f t="shared" ref="J88" si="195">SUM(K88:M88)</f>
        <v>459.72293273999998</v>
      </c>
      <c r="K88" s="44">
        <v>404.50047826999997</v>
      </c>
      <c r="L88" s="44">
        <v>52.670102550000003</v>
      </c>
      <c r="M88" s="44">
        <v>2.55235192</v>
      </c>
      <c r="N88" s="44">
        <f t="shared" ref="N88" si="196">SUM(O88:P88)</f>
        <v>269.00605257999996</v>
      </c>
      <c r="O88" s="44">
        <v>242.35416115999999</v>
      </c>
      <c r="P88" s="44">
        <f t="shared" ref="P88" si="197">SUM(Q88:S88)</f>
        <v>26.651891419999998</v>
      </c>
      <c r="Q88" s="44">
        <v>17.70300791</v>
      </c>
      <c r="R88" s="44">
        <v>8.8698442699999998</v>
      </c>
      <c r="S88" s="44">
        <v>7.9039239999999997E-2</v>
      </c>
      <c r="T88" s="44"/>
      <c r="U88" s="44"/>
      <c r="V88" s="44"/>
      <c r="W88" s="44"/>
      <c r="X88" s="44"/>
    </row>
    <row r="89" spans="1:24" hidden="1" outlineLevel="1" collapsed="1">
      <c r="A89" s="9">
        <v>42917</v>
      </c>
      <c r="B89" s="44">
        <v>1707.1032079199999</v>
      </c>
      <c r="C89" s="44">
        <f t="shared" ref="C89" si="198">I89+O89</f>
        <v>1246.10114082</v>
      </c>
      <c r="D89" s="44">
        <f t="shared" ref="D89" si="199">J89+P89</f>
        <v>461.00206709999998</v>
      </c>
      <c r="E89" s="44">
        <f t="shared" ref="E89" si="200">K89+Q89</f>
        <v>420.58597004000001</v>
      </c>
      <c r="F89" s="44">
        <f t="shared" ref="F89" si="201">L89+R89</f>
        <v>37.78434884</v>
      </c>
      <c r="G89" s="44">
        <f t="shared" ref="G89" si="202">M89+S89</f>
        <v>2.63174822</v>
      </c>
      <c r="H89" s="44">
        <f t="shared" ref="H89" si="203">SUM(I89:J89)</f>
        <v>1420.1776201499999</v>
      </c>
      <c r="I89" s="44">
        <v>999.90205312000001</v>
      </c>
      <c r="J89" s="44">
        <f t="shared" ref="J89" si="204">SUM(K89:M89)</f>
        <v>420.27556702999999</v>
      </c>
      <c r="K89" s="44">
        <v>387.45239577000001</v>
      </c>
      <c r="L89" s="44">
        <v>30.26993173</v>
      </c>
      <c r="M89" s="44">
        <v>2.5532395299999999</v>
      </c>
      <c r="N89" s="44">
        <f t="shared" ref="N89" si="205">SUM(O89:P89)</f>
        <v>286.92558776999999</v>
      </c>
      <c r="O89" s="44">
        <v>246.19908769999998</v>
      </c>
      <c r="P89" s="44">
        <f t="shared" ref="P89" si="206">SUM(Q89:S89)</f>
        <v>40.726500069999993</v>
      </c>
      <c r="Q89" s="44">
        <v>33.133574269999997</v>
      </c>
      <c r="R89" s="44">
        <v>7.5144171100000001</v>
      </c>
      <c r="S89" s="44">
        <v>7.8508690000000006E-2</v>
      </c>
      <c r="T89" s="44"/>
      <c r="U89" s="44"/>
      <c r="V89" s="44"/>
      <c r="W89" s="44"/>
      <c r="X89" s="44"/>
    </row>
    <row r="90" spans="1:24" hidden="1" outlineLevel="1" collapsed="1">
      <c r="A90" s="9">
        <v>42948</v>
      </c>
      <c r="B90" s="44">
        <v>1650.3938243100001</v>
      </c>
      <c r="C90" s="44">
        <f t="shared" ref="C90" si="207">I90+O90</f>
        <v>1170.6743711300001</v>
      </c>
      <c r="D90" s="44">
        <f t="shared" ref="D90" si="208">J90+P90</f>
        <v>479.71945317999996</v>
      </c>
      <c r="E90" s="44">
        <f t="shared" ref="E90" si="209">K90+Q90</f>
        <v>431.02857271999994</v>
      </c>
      <c r="F90" s="44">
        <f t="shared" ref="F90" si="210">L90+R90</f>
        <v>46.059934570000003</v>
      </c>
      <c r="G90" s="44">
        <f t="shared" ref="G90" si="211">M90+S90</f>
        <v>2.63094589</v>
      </c>
      <c r="H90" s="44">
        <f t="shared" ref="H90" si="212">SUM(I90:J90)</f>
        <v>1345.6393976099998</v>
      </c>
      <c r="I90" s="44">
        <v>909.04413441999998</v>
      </c>
      <c r="J90" s="44">
        <f t="shared" ref="J90" si="213">SUM(K90:M90)</f>
        <v>436.59526318999997</v>
      </c>
      <c r="K90" s="44">
        <v>398.23391578999997</v>
      </c>
      <c r="L90" s="44">
        <v>35.807892170000002</v>
      </c>
      <c r="M90" s="44">
        <v>2.55345523</v>
      </c>
      <c r="N90" s="44">
        <f t="shared" ref="N90" si="214">SUM(O90:P90)</f>
        <v>304.75442670000001</v>
      </c>
      <c r="O90" s="44">
        <v>261.63023671000002</v>
      </c>
      <c r="P90" s="44">
        <f t="shared" ref="P90" si="215">SUM(Q90:S90)</f>
        <v>43.124189990000005</v>
      </c>
      <c r="Q90" s="44">
        <v>32.794656930000002</v>
      </c>
      <c r="R90" s="44">
        <v>10.252042400000001</v>
      </c>
      <c r="S90" s="44">
        <v>7.7490660000000003E-2</v>
      </c>
      <c r="T90" s="44"/>
      <c r="U90" s="44"/>
      <c r="V90" s="44"/>
      <c r="W90" s="44"/>
      <c r="X90" s="44"/>
    </row>
    <row r="91" spans="1:24" hidden="1" outlineLevel="1" collapsed="1">
      <c r="A91" s="9">
        <v>42979</v>
      </c>
      <c r="B91" s="44">
        <v>1601.7077710399999</v>
      </c>
      <c r="C91" s="44">
        <f t="shared" ref="C91" si="216">I91+O91</f>
        <v>1155.4047356399999</v>
      </c>
      <c r="D91" s="44">
        <f t="shared" ref="D91" si="217">J91+P91</f>
        <v>446.3030354</v>
      </c>
      <c r="E91" s="44">
        <f t="shared" ref="E91" si="218">K91+Q91</f>
        <v>396.23525149999995</v>
      </c>
      <c r="F91" s="44">
        <f t="shared" ref="F91" si="219">L91+R91</f>
        <v>47.43425886</v>
      </c>
      <c r="G91" s="44">
        <f t="shared" ref="G91" si="220">M91+S91</f>
        <v>2.6335250399999999</v>
      </c>
      <c r="H91" s="44">
        <f t="shared" ref="H91" si="221">SUM(I91:J91)</f>
        <v>1327.3026846599998</v>
      </c>
      <c r="I91" s="44">
        <v>920.55577642999992</v>
      </c>
      <c r="J91" s="44">
        <f t="shared" ref="J91" si="222">SUM(K91:M91)</f>
        <v>406.74690822999997</v>
      </c>
      <c r="K91" s="44">
        <v>360.55492965999997</v>
      </c>
      <c r="L91" s="44">
        <v>43.638771339999998</v>
      </c>
      <c r="M91" s="44">
        <v>2.5532072299999999</v>
      </c>
      <c r="N91" s="44">
        <f t="shared" ref="N91" si="223">SUM(O91:P91)</f>
        <v>274.40508638</v>
      </c>
      <c r="O91" s="44">
        <v>234.84895921</v>
      </c>
      <c r="P91" s="44">
        <f t="shared" ref="P91" si="224">SUM(Q91:S91)</f>
        <v>39.556127169999996</v>
      </c>
      <c r="Q91" s="44">
        <v>35.680321839999998</v>
      </c>
      <c r="R91" s="44">
        <v>3.79548752</v>
      </c>
      <c r="S91" s="44">
        <v>8.0317810000000003E-2</v>
      </c>
      <c r="T91" s="44"/>
      <c r="U91" s="44"/>
      <c r="V91" s="44"/>
      <c r="W91" s="44"/>
      <c r="X91" s="44"/>
    </row>
    <row r="92" spans="1:24" hidden="1" outlineLevel="1" collapsed="1">
      <c r="A92" s="9">
        <v>43009</v>
      </c>
      <c r="B92" s="44">
        <v>1683.14764773</v>
      </c>
      <c r="C92" s="44">
        <f t="shared" ref="C92" si="225">I92+O92</f>
        <v>1262.4242178100001</v>
      </c>
      <c r="D92" s="44">
        <f t="shared" ref="D92" si="226">J92+P92</f>
        <v>420.72342992</v>
      </c>
      <c r="E92" s="44">
        <f t="shared" ref="E92" si="227">K92+Q92</f>
        <v>366.60585601999998</v>
      </c>
      <c r="F92" s="44">
        <f t="shared" ref="F92" si="228">L92+R92</f>
        <v>51.482416639999997</v>
      </c>
      <c r="G92" s="44">
        <f t="shared" ref="G92" si="229">M92+S92</f>
        <v>2.6351572599999997</v>
      </c>
      <c r="H92" s="44">
        <f t="shared" ref="H92" si="230">SUM(I92:J92)</f>
        <v>1341.18672515</v>
      </c>
      <c r="I92" s="44">
        <v>951.78203999000004</v>
      </c>
      <c r="J92" s="44">
        <f t="shared" ref="J92" si="231">SUM(K92:M92)</f>
        <v>389.40468515999999</v>
      </c>
      <c r="K92" s="44">
        <v>339.42659080999999</v>
      </c>
      <c r="L92" s="44">
        <v>47.424214039999995</v>
      </c>
      <c r="M92" s="44">
        <v>2.5538803099999998</v>
      </c>
      <c r="N92" s="44">
        <f t="shared" ref="N92" si="232">SUM(O92:P92)</f>
        <v>341.96092258000004</v>
      </c>
      <c r="O92" s="44">
        <v>310.64217782000003</v>
      </c>
      <c r="P92" s="44">
        <f t="shared" ref="P92" si="233">SUM(Q92:S92)</f>
        <v>31.318744759999998</v>
      </c>
      <c r="Q92" s="44">
        <v>27.179265209999997</v>
      </c>
      <c r="R92" s="44">
        <v>4.0582026000000004</v>
      </c>
      <c r="S92" s="44">
        <v>8.1276950000000001E-2</v>
      </c>
      <c r="T92" s="44"/>
      <c r="U92" s="44"/>
      <c r="V92" s="44"/>
      <c r="W92" s="44"/>
      <c r="X92" s="44"/>
    </row>
    <row r="93" spans="1:24" hidden="1" outlineLevel="1" collapsed="1">
      <c r="A93" s="9">
        <v>43040</v>
      </c>
      <c r="B93" s="44">
        <v>2122.6951201100001</v>
      </c>
      <c r="C93" s="44">
        <f t="shared" ref="C93" si="234">I93+O93</f>
        <v>1562.0941261600001</v>
      </c>
      <c r="D93" s="44">
        <f t="shared" ref="D93" si="235">J93+P93</f>
        <v>560.60099395000009</v>
      </c>
      <c r="E93" s="44">
        <f t="shared" ref="E93" si="236">K93+Q93</f>
        <v>505.09617228000002</v>
      </c>
      <c r="F93" s="44">
        <f t="shared" ref="F93" si="237">L93+R93</f>
        <v>52.869378449999999</v>
      </c>
      <c r="G93" s="44">
        <f t="shared" ref="G93" si="238">M93+S93</f>
        <v>2.63544322</v>
      </c>
      <c r="H93" s="44">
        <f t="shared" ref="H93" si="239">SUM(I93:J93)</f>
        <v>1664.0734160100003</v>
      </c>
      <c r="I93" s="44">
        <v>1179.5929735000002</v>
      </c>
      <c r="J93" s="44">
        <f t="shared" ref="J93" si="240">SUM(K93:M93)</f>
        <v>484.48044251000005</v>
      </c>
      <c r="K93" s="44">
        <v>433.69496287000004</v>
      </c>
      <c r="L93" s="44">
        <v>48.231847029999997</v>
      </c>
      <c r="M93" s="44">
        <v>2.5536326100000002</v>
      </c>
      <c r="N93" s="44">
        <f t="shared" ref="N93" si="241">SUM(O93:P93)</f>
        <v>458.62170409999999</v>
      </c>
      <c r="O93" s="44">
        <v>382.50115266</v>
      </c>
      <c r="P93" s="44">
        <f t="shared" ref="P93" si="242">SUM(Q93:S93)</f>
        <v>76.120551440000014</v>
      </c>
      <c r="Q93" s="44">
        <v>71.401209410000007</v>
      </c>
      <c r="R93" s="44">
        <v>4.6375314200000002</v>
      </c>
      <c r="S93" s="44">
        <v>8.1810610000000006E-2</v>
      </c>
      <c r="T93" s="44"/>
      <c r="U93" s="44"/>
      <c r="V93" s="44"/>
      <c r="W93" s="44"/>
      <c r="X93" s="44"/>
    </row>
    <row r="94" spans="1:24" hidden="1" outlineLevel="1" collapsed="1">
      <c r="A94" s="9">
        <v>43070</v>
      </c>
      <c r="B94" s="44">
        <v>2202.2276545200002</v>
      </c>
      <c r="C94" s="44">
        <f t="shared" ref="C94" si="243">I94+O94</f>
        <v>1613.7606553500002</v>
      </c>
      <c r="D94" s="44">
        <f t="shared" ref="D94" si="244">J94+P94</f>
        <v>588.46699916999989</v>
      </c>
      <c r="E94" s="44">
        <f t="shared" ref="E94" si="245">K94+Q94</f>
        <v>533.42324710999992</v>
      </c>
      <c r="F94" s="44">
        <f t="shared" ref="F94" si="246">L94+R94</f>
        <v>54.703636230000001</v>
      </c>
      <c r="G94" s="44">
        <f t="shared" ref="G94" si="247">M94+S94</f>
        <v>0.34011583000000001</v>
      </c>
      <c r="H94" s="44">
        <f t="shared" ref="H94" si="248">SUM(I94:J94)</f>
        <v>1712.7490963300002</v>
      </c>
      <c r="I94" s="44">
        <v>1157.7212116600001</v>
      </c>
      <c r="J94" s="44">
        <f t="shared" ref="J94" si="249">SUM(K94:M94)</f>
        <v>555.02788466999993</v>
      </c>
      <c r="K94" s="44">
        <v>504.90940024999998</v>
      </c>
      <c r="L94" s="44">
        <v>49.863395160000003</v>
      </c>
      <c r="M94" s="44">
        <v>0.25508925999999998</v>
      </c>
      <c r="N94" s="44">
        <f t="shared" ref="N94" si="250">SUM(O94:P94)</f>
        <v>489.47855819000006</v>
      </c>
      <c r="O94" s="44">
        <v>456.03944369000004</v>
      </c>
      <c r="P94" s="44">
        <f t="shared" ref="P94" si="251">SUM(Q94:S94)</f>
        <v>33.439114499999995</v>
      </c>
      <c r="Q94" s="44">
        <v>28.513846860000001</v>
      </c>
      <c r="R94" s="44">
        <v>4.8402410700000003</v>
      </c>
      <c r="S94" s="44">
        <v>8.5026569999999996E-2</v>
      </c>
      <c r="T94" s="44"/>
      <c r="U94" s="44"/>
      <c r="V94" s="44"/>
      <c r="W94" s="44"/>
      <c r="X94" s="44"/>
    </row>
    <row r="95" spans="1:24" hidden="1" outlineLevel="1" collapsed="1">
      <c r="A95" s="9">
        <v>43101</v>
      </c>
      <c r="B95" s="44">
        <v>1993.7131830199999</v>
      </c>
      <c r="C95" s="44">
        <f t="shared" ref="C95" si="252">I95+O95</f>
        <v>1471.8846167700001</v>
      </c>
      <c r="D95" s="44">
        <f t="shared" ref="D95" si="253">J95+P95</f>
        <v>521.82856624999999</v>
      </c>
      <c r="E95" s="44">
        <f t="shared" ref="E95" si="254">K95+Q95</f>
        <v>470.62974179999998</v>
      </c>
      <c r="F95" s="44">
        <f t="shared" ref="F95" si="255">L95+R95</f>
        <v>48.509447430000002</v>
      </c>
      <c r="G95" s="44">
        <f t="shared" ref="G95" si="256">M95+S95</f>
        <v>2.6893770200000002</v>
      </c>
      <c r="H95" s="44">
        <f t="shared" ref="H95" si="257">SUM(I95:J95)</f>
        <v>1573.7227669600002</v>
      </c>
      <c r="I95" s="44">
        <v>1085.2736686800001</v>
      </c>
      <c r="J95" s="44">
        <f t="shared" ref="J95" si="258">SUM(K95:M95)</f>
        <v>488.44909827999999</v>
      </c>
      <c r="K95" s="44">
        <v>442.20661526999999</v>
      </c>
      <c r="L95" s="44">
        <v>43.63795554</v>
      </c>
      <c r="M95" s="44">
        <v>2.6045274700000003</v>
      </c>
      <c r="N95" s="44">
        <f t="shared" ref="N95" si="259">SUM(O95:P95)</f>
        <v>419.99041605999997</v>
      </c>
      <c r="O95" s="44">
        <v>386.61094808999997</v>
      </c>
      <c r="P95" s="44">
        <f t="shared" ref="P95" si="260">SUM(Q95:S95)</f>
        <v>33.37946797</v>
      </c>
      <c r="Q95" s="44">
        <v>28.423126530000001</v>
      </c>
      <c r="R95" s="44">
        <v>4.8714918899999997</v>
      </c>
      <c r="S95" s="44">
        <v>8.4849549999999996E-2</v>
      </c>
      <c r="T95" s="44"/>
      <c r="U95" s="44"/>
      <c r="V95" s="44"/>
      <c r="W95" s="44"/>
      <c r="X95" s="44"/>
    </row>
    <row r="96" spans="1:24" hidden="1" outlineLevel="1" collapsed="1">
      <c r="A96" s="9">
        <v>43132</v>
      </c>
      <c r="B96" s="44">
        <v>1881.5618829599998</v>
      </c>
      <c r="C96" s="44">
        <f t="shared" ref="C96" si="261">I96+O96</f>
        <v>1293.81910515</v>
      </c>
      <c r="D96" s="44">
        <f t="shared" ref="D96" si="262">J96+P96</f>
        <v>587.74277781000001</v>
      </c>
      <c r="E96" s="44">
        <f t="shared" ref="E96" si="263">K96+Q96</f>
        <v>526.53428824000002</v>
      </c>
      <c r="F96" s="44">
        <f t="shared" ref="F96" si="264">L96+R96</f>
        <v>58.563791420000001</v>
      </c>
      <c r="G96" s="44">
        <f t="shared" ref="G96" si="265">M96+S96</f>
        <v>2.64469815</v>
      </c>
      <c r="H96" s="44">
        <f t="shared" ref="H96" si="266">SUM(I96:J96)</f>
        <v>1491.4596455199999</v>
      </c>
      <c r="I96" s="44">
        <v>944.22127369999998</v>
      </c>
      <c r="J96" s="44">
        <f t="shared" ref="J96" si="267">SUM(K96:M96)</f>
        <v>547.23837182</v>
      </c>
      <c r="K96" s="44">
        <v>495.92727805999999</v>
      </c>
      <c r="L96" s="44">
        <v>48.747955910000002</v>
      </c>
      <c r="M96" s="44">
        <v>2.5631378499999999</v>
      </c>
      <c r="N96" s="44">
        <f t="shared" ref="N96" si="268">SUM(O96:P96)</f>
        <v>390.10223744000001</v>
      </c>
      <c r="O96" s="44">
        <v>349.59783145</v>
      </c>
      <c r="P96" s="44">
        <f t="shared" ref="P96" si="269">SUM(Q96:S96)</f>
        <v>40.504405990000002</v>
      </c>
      <c r="Q96" s="44">
        <v>30.60701018</v>
      </c>
      <c r="R96" s="44">
        <v>9.8158355099999994</v>
      </c>
      <c r="S96" s="44">
        <v>8.1560300000000002E-2</v>
      </c>
      <c r="T96" s="44"/>
      <c r="U96" s="44"/>
      <c r="V96" s="44"/>
      <c r="W96" s="44"/>
      <c r="X96" s="44"/>
    </row>
    <row r="97" spans="1:24" hidden="1" outlineLevel="1" collapsed="1">
      <c r="A97" s="9">
        <v>43160</v>
      </c>
      <c r="B97" s="44">
        <v>1991.5082271800002</v>
      </c>
      <c r="C97" s="44">
        <f t="shared" ref="C97" si="270">I97+O97</f>
        <v>1416.31078791</v>
      </c>
      <c r="D97" s="44">
        <f t="shared" ref="D97" si="271">J97+P97</f>
        <v>575.19743927000002</v>
      </c>
      <c r="E97" s="44">
        <f t="shared" ref="E97" si="272">K97+Q97</f>
        <v>532.27591402999997</v>
      </c>
      <c r="F97" s="44">
        <f t="shared" ref="F97" si="273">L97+R97</f>
        <v>40.286179259999997</v>
      </c>
      <c r="G97" s="44">
        <f t="shared" ref="G97" si="274">M97+S97</f>
        <v>2.6353459799999999</v>
      </c>
      <c r="H97" s="44">
        <f t="shared" ref="H97" si="275">SUM(I97:J97)</f>
        <v>1516.11868177</v>
      </c>
      <c r="I97" s="44">
        <v>983.77237848000004</v>
      </c>
      <c r="J97" s="44">
        <f t="shared" ref="J97" si="276">SUM(K97:M97)</f>
        <v>532.34630329000004</v>
      </c>
      <c r="K97" s="44">
        <v>499.19135647000002</v>
      </c>
      <c r="L97" s="44">
        <v>30.600011429999999</v>
      </c>
      <c r="M97" s="44">
        <v>2.5549353899999998</v>
      </c>
      <c r="N97" s="44">
        <f t="shared" ref="N97" si="277">SUM(O97:P97)</f>
        <v>475.38954540999998</v>
      </c>
      <c r="O97" s="44">
        <v>432.53840943</v>
      </c>
      <c r="P97" s="44">
        <f t="shared" ref="P97" si="278">SUM(Q97:S97)</f>
        <v>42.851135980000002</v>
      </c>
      <c r="Q97" s="44">
        <v>33.08455756</v>
      </c>
      <c r="R97" s="44">
        <v>9.6861678300000005</v>
      </c>
      <c r="S97" s="44">
        <v>8.0410590000000004E-2</v>
      </c>
      <c r="T97" s="44"/>
      <c r="U97" s="44"/>
      <c r="V97" s="44"/>
      <c r="W97" s="44"/>
      <c r="X97" s="44"/>
    </row>
    <row r="98" spans="1:24" hidden="1" outlineLevel="1" collapsed="1">
      <c r="A98" s="9">
        <v>43191</v>
      </c>
      <c r="B98" s="44">
        <v>1935.1111035899999</v>
      </c>
      <c r="C98" s="44">
        <f t="shared" ref="C98" si="279">I98+O98</f>
        <v>1216.9939623</v>
      </c>
      <c r="D98" s="44">
        <f t="shared" ref="D98" si="280">J98+P98</f>
        <v>718.11714129000006</v>
      </c>
      <c r="E98" s="44">
        <f t="shared" ref="E98" si="281">K98+Q98</f>
        <v>522.16373786999998</v>
      </c>
      <c r="F98" s="44">
        <f t="shared" ref="F98" si="282">L98+R98</f>
        <v>193.31927873000001</v>
      </c>
      <c r="G98" s="44">
        <f t="shared" ref="G98" si="283">M98+S98</f>
        <v>2.6341246900000002</v>
      </c>
      <c r="H98" s="44">
        <f t="shared" ref="H98" si="284">SUM(I98:J98)</f>
        <v>1396.86041067</v>
      </c>
      <c r="I98" s="44">
        <v>905.09534250000002</v>
      </c>
      <c r="J98" s="44">
        <f t="shared" ref="J98" si="285">SUM(K98:M98)</f>
        <v>491.76506817000001</v>
      </c>
      <c r="K98" s="44">
        <v>462.62324171</v>
      </c>
      <c r="L98" s="44">
        <v>26.587137890000001</v>
      </c>
      <c r="M98" s="44">
        <v>2.5546885700000002</v>
      </c>
      <c r="N98" s="44">
        <f t="shared" ref="N98" si="286">SUM(O98:P98)</f>
        <v>538.25069292000001</v>
      </c>
      <c r="O98" s="44">
        <v>311.89861980000001</v>
      </c>
      <c r="P98" s="44">
        <f t="shared" ref="P98" si="287">SUM(Q98:S98)</f>
        <v>226.35207312</v>
      </c>
      <c r="Q98" s="44">
        <v>59.540496160000004</v>
      </c>
      <c r="R98" s="44">
        <v>166.73214084</v>
      </c>
      <c r="S98" s="44">
        <v>7.9436119999999999E-2</v>
      </c>
      <c r="T98" s="44"/>
      <c r="U98" s="44"/>
      <c r="V98" s="44"/>
      <c r="W98" s="44"/>
      <c r="X98" s="44"/>
    </row>
    <row r="99" spans="1:24" hidden="1" outlineLevel="1" collapsed="1">
      <c r="A99" s="9">
        <v>43221</v>
      </c>
      <c r="B99" s="44">
        <v>2227.8442855100002</v>
      </c>
      <c r="C99" s="44">
        <f t="shared" ref="C99" si="288">I99+O99</f>
        <v>1326.3330267000001</v>
      </c>
      <c r="D99" s="44">
        <f t="shared" ref="D99" si="289">J99+P99</f>
        <v>901.51125880999996</v>
      </c>
      <c r="E99" s="44">
        <f t="shared" ref="E99" si="290">K99+Q99</f>
        <v>627.54570377000005</v>
      </c>
      <c r="F99" s="44">
        <f t="shared" ref="F99" si="291">L99+R99</f>
        <v>271.33101654000001</v>
      </c>
      <c r="G99" s="44">
        <f t="shared" ref="G99" si="292">M99+S99</f>
        <v>2.6345384999999997</v>
      </c>
      <c r="H99" s="44">
        <f t="shared" ref="H99" si="293">SUM(I99:J99)</f>
        <v>1686.9326532</v>
      </c>
      <c r="I99" s="44">
        <v>1089.1556628000001</v>
      </c>
      <c r="J99" s="44">
        <f t="shared" ref="J99" si="294">SUM(K99:M99)</f>
        <v>597.77699039999993</v>
      </c>
      <c r="K99" s="44">
        <v>568.43227181999998</v>
      </c>
      <c r="L99" s="44">
        <v>26.789355660000002</v>
      </c>
      <c r="M99" s="44">
        <v>2.5553629199999999</v>
      </c>
      <c r="N99" s="44">
        <f t="shared" ref="N99" si="295">SUM(O99:P99)</f>
        <v>540.91163231000007</v>
      </c>
      <c r="O99" s="44">
        <v>237.17736390000002</v>
      </c>
      <c r="P99" s="44">
        <f t="shared" ref="P99" si="296">SUM(Q99:S99)</f>
        <v>303.73426841000003</v>
      </c>
      <c r="Q99" s="44">
        <v>59.113431950000006</v>
      </c>
      <c r="R99" s="44">
        <v>244.54166087999999</v>
      </c>
      <c r="S99" s="44">
        <v>7.9175579999999995E-2</v>
      </c>
      <c r="T99" s="44"/>
      <c r="U99" s="44"/>
      <c r="V99" s="44"/>
      <c r="W99" s="44"/>
      <c r="X99" s="44"/>
    </row>
    <row r="100" spans="1:24" hidden="1" outlineLevel="1" collapsed="1">
      <c r="A100" s="9">
        <v>43252</v>
      </c>
      <c r="B100" s="44">
        <v>2149.8837391499997</v>
      </c>
      <c r="C100" s="44">
        <f t="shared" ref="C100" si="297">I100+O100</f>
        <v>1178.3694681900001</v>
      </c>
      <c r="D100" s="44">
        <f t="shared" ref="D100" si="298">J100+P100</f>
        <v>971.51427095999998</v>
      </c>
      <c r="E100" s="44">
        <f t="shared" ref="E100" si="299">K100+Q100</f>
        <v>697.32353188000002</v>
      </c>
      <c r="F100" s="44">
        <f t="shared" ref="F100" si="300">L100+R100</f>
        <v>271.55631031000001</v>
      </c>
      <c r="G100" s="44">
        <f t="shared" ref="G100" si="301">M100+S100</f>
        <v>2.63442877</v>
      </c>
      <c r="H100" s="44">
        <f t="shared" ref="H100" si="302">SUM(I100:J100)</f>
        <v>1610.07738554</v>
      </c>
      <c r="I100" s="44">
        <v>953.60938447000001</v>
      </c>
      <c r="J100" s="44">
        <f t="shared" ref="J100" si="303">SUM(K100:M100)</f>
        <v>656.46800107000001</v>
      </c>
      <c r="K100" s="44">
        <v>627.41476670999998</v>
      </c>
      <c r="L100" s="44">
        <v>26.498117920000002</v>
      </c>
      <c r="M100" s="44">
        <v>2.5551164399999999</v>
      </c>
      <c r="N100" s="44">
        <f t="shared" ref="N100" si="304">SUM(O100:P100)</f>
        <v>539.80635360999997</v>
      </c>
      <c r="O100" s="44">
        <v>224.76008372000001</v>
      </c>
      <c r="P100" s="44">
        <f t="shared" ref="P100" si="305">SUM(Q100:S100)</f>
        <v>315.04626988999996</v>
      </c>
      <c r="Q100" s="44">
        <v>69.908765169999995</v>
      </c>
      <c r="R100" s="44">
        <v>245.05819238999999</v>
      </c>
      <c r="S100" s="44">
        <v>7.931233E-2</v>
      </c>
      <c r="T100" s="44"/>
      <c r="U100" s="44"/>
      <c r="V100" s="44"/>
      <c r="W100" s="44"/>
      <c r="X100" s="44"/>
    </row>
    <row r="101" spans="1:24" hidden="1" outlineLevel="1" collapsed="1">
      <c r="A101" s="9">
        <v>43282</v>
      </c>
      <c r="B101" s="44">
        <v>2070.2064115100002</v>
      </c>
      <c r="C101" s="44">
        <f t="shared" ref="C101" si="306">I101+O101</f>
        <v>1155.4360630799999</v>
      </c>
      <c r="D101" s="44">
        <f t="shared" ref="D101" si="307">J101+P101</f>
        <v>914.77034843000001</v>
      </c>
      <c r="E101" s="44">
        <f t="shared" ref="E101" si="308">K101+Q101</f>
        <v>641.43587566999997</v>
      </c>
      <c r="F101" s="44">
        <f t="shared" ref="F101" si="309">L101+R101</f>
        <v>272.99684590999999</v>
      </c>
      <c r="G101" s="44">
        <f t="shared" ref="G101" si="310">M101+S101</f>
        <v>0.33762685000000003</v>
      </c>
      <c r="H101" s="44">
        <f t="shared" ref="H101" si="311">SUM(I101:J101)</f>
        <v>1501.6832741000001</v>
      </c>
      <c r="I101" s="44">
        <v>908.83974290000003</v>
      </c>
      <c r="J101" s="44">
        <f t="shared" ref="J101" si="312">SUM(K101:M101)</f>
        <v>592.84353120000003</v>
      </c>
      <c r="K101" s="44">
        <v>565.82424966999997</v>
      </c>
      <c r="L101" s="44">
        <v>26.76270719</v>
      </c>
      <c r="M101" s="44">
        <v>0.25657434000000001</v>
      </c>
      <c r="N101" s="44">
        <f t="shared" ref="N101" si="313">SUM(O101:P101)</f>
        <v>568.52313741</v>
      </c>
      <c r="O101" s="44">
        <v>246.59632017999999</v>
      </c>
      <c r="P101" s="44">
        <f t="shared" ref="P101" si="314">SUM(Q101:S101)</f>
        <v>321.92681723000004</v>
      </c>
      <c r="Q101" s="44">
        <v>75.611626000000001</v>
      </c>
      <c r="R101" s="44">
        <v>246.23413872</v>
      </c>
      <c r="S101" s="44">
        <v>8.1052509999999994E-2</v>
      </c>
      <c r="T101" s="44"/>
      <c r="U101" s="44"/>
      <c r="V101" s="44"/>
      <c r="W101" s="44"/>
      <c r="X101" s="44"/>
    </row>
    <row r="102" spans="1:24" hidden="1" outlineLevel="1" collapsed="1">
      <c r="A102" s="9">
        <v>43313</v>
      </c>
      <c r="B102" s="44">
        <v>2111.1232853800002</v>
      </c>
      <c r="C102" s="44">
        <f t="shared" ref="C102" si="315">I102+O102</f>
        <v>1346.1047185099999</v>
      </c>
      <c r="D102" s="44">
        <f t="shared" ref="D102" si="316">J102+P102</f>
        <v>765.01856687000009</v>
      </c>
      <c r="E102" s="44">
        <f t="shared" ref="E102" si="317">K102+Q102</f>
        <v>475.33746054</v>
      </c>
      <c r="F102" s="44">
        <f t="shared" ref="F102" si="318">L102+R102</f>
        <v>289.33864438000001</v>
      </c>
      <c r="G102" s="44">
        <f t="shared" ref="G102" si="319">M102+S102</f>
        <v>0.34246195000000001</v>
      </c>
      <c r="H102" s="44">
        <f t="shared" ref="H102" si="320">SUM(I102:J102)</f>
        <v>1468.7678481399998</v>
      </c>
      <c r="I102" s="44">
        <v>1036.7740987499999</v>
      </c>
      <c r="J102" s="44">
        <f t="shared" ref="J102" si="321">SUM(K102:M102)</f>
        <v>431.99374939</v>
      </c>
      <c r="K102" s="44">
        <v>402.66191275</v>
      </c>
      <c r="L102" s="44">
        <v>29.075044420000001</v>
      </c>
      <c r="M102" s="44">
        <v>0.25679222000000002</v>
      </c>
      <c r="N102" s="44">
        <f t="shared" ref="N102" si="322">SUM(O102:P102)</f>
        <v>642.35543724000001</v>
      </c>
      <c r="O102" s="44">
        <v>309.33061975999999</v>
      </c>
      <c r="P102" s="44">
        <f t="shared" ref="P102" si="323">SUM(Q102:S102)</f>
        <v>333.02481748000002</v>
      </c>
      <c r="Q102" s="44">
        <v>72.675547789999996</v>
      </c>
      <c r="R102" s="44">
        <v>260.26359996000002</v>
      </c>
      <c r="S102" s="44">
        <v>8.5669729999999999E-2</v>
      </c>
      <c r="T102" s="44"/>
      <c r="U102" s="44"/>
      <c r="V102" s="44"/>
      <c r="W102" s="44"/>
      <c r="X102" s="44"/>
    </row>
    <row r="103" spans="1:24" hidden="1" outlineLevel="1" collapsed="1">
      <c r="A103" s="9">
        <v>43344</v>
      </c>
      <c r="B103" s="44">
        <v>2075.1547768700002</v>
      </c>
      <c r="C103" s="44">
        <f t="shared" ref="C103" si="324">I103+O103</f>
        <v>1340.0603893500002</v>
      </c>
      <c r="D103" s="44">
        <f t="shared" ref="D103" si="325">J103+P103</f>
        <v>735.09438752000005</v>
      </c>
      <c r="E103" s="44">
        <f t="shared" ref="E103" si="326">K103+Q103</f>
        <v>455.10048799999998</v>
      </c>
      <c r="F103" s="44">
        <f t="shared" ref="F103" si="327">L103+R103</f>
        <v>276.74126481000002</v>
      </c>
      <c r="G103" s="44">
        <f t="shared" ref="G103" si="328">M103+S103</f>
        <v>3.2526347100000002</v>
      </c>
      <c r="H103" s="44">
        <f t="shared" ref="H103" si="329">SUM(I103:J103)</f>
        <v>1429.1432338900001</v>
      </c>
      <c r="I103" s="44">
        <v>1028.8504915600001</v>
      </c>
      <c r="J103" s="44">
        <f t="shared" ref="J103" si="330">SUM(K103:M103)</f>
        <v>400.29274233000001</v>
      </c>
      <c r="K103" s="44">
        <v>380.82327050999999</v>
      </c>
      <c r="L103" s="44">
        <v>16.30253699</v>
      </c>
      <c r="M103" s="44">
        <v>3.1669348300000002</v>
      </c>
      <c r="N103" s="44">
        <f t="shared" ref="N103" si="331">SUM(O103:P103)</f>
        <v>646.01154298000006</v>
      </c>
      <c r="O103" s="44">
        <v>311.20989779000001</v>
      </c>
      <c r="P103" s="44">
        <f t="shared" ref="P103" si="332">SUM(Q103:S103)</f>
        <v>334.80164518999999</v>
      </c>
      <c r="Q103" s="44">
        <v>74.277217489999998</v>
      </c>
      <c r="R103" s="44">
        <v>260.43872782</v>
      </c>
      <c r="S103" s="44">
        <v>8.5699880000000006E-2</v>
      </c>
      <c r="T103" s="44"/>
      <c r="U103" s="44"/>
      <c r="V103" s="44"/>
      <c r="W103" s="44"/>
      <c r="X103" s="44"/>
    </row>
    <row r="104" spans="1:24" hidden="1" outlineLevel="1" collapsed="1">
      <c r="A104" s="9">
        <v>43374</v>
      </c>
      <c r="B104" s="44">
        <v>2271.9590870899997</v>
      </c>
      <c r="C104" s="44">
        <f t="shared" ref="C104" si="333">I104+O104</f>
        <v>1552.9591139200002</v>
      </c>
      <c r="D104" s="44">
        <f t="shared" ref="D104" si="334">J104+P104</f>
        <v>718.99997316999998</v>
      </c>
      <c r="E104" s="44">
        <f t="shared" ref="E104" si="335">K104+Q104</f>
        <v>440.13728643000002</v>
      </c>
      <c r="F104" s="44">
        <f t="shared" ref="F104" si="336">L104+R104</f>
        <v>275.59538920999995</v>
      </c>
      <c r="G104" s="44">
        <f t="shared" ref="G104" si="337">M104+S104</f>
        <v>3.26729753</v>
      </c>
      <c r="H104" s="44">
        <f t="shared" ref="H104" si="338">SUM(I104:J104)</f>
        <v>1553.5555096600001</v>
      </c>
      <c r="I104" s="44">
        <v>1166.99408715</v>
      </c>
      <c r="J104" s="44">
        <f t="shared" ref="J104" si="339">SUM(K104:M104)</f>
        <v>386.56142251</v>
      </c>
      <c r="K104" s="44">
        <v>366.98205517000002</v>
      </c>
      <c r="L104" s="44">
        <v>16.397391150000001</v>
      </c>
      <c r="M104" s="44">
        <v>3.1819761899999999</v>
      </c>
      <c r="N104" s="44">
        <f t="shared" ref="N104" si="340">SUM(O104:P104)</f>
        <v>718.40357743000004</v>
      </c>
      <c r="O104" s="44">
        <v>385.96502677000001</v>
      </c>
      <c r="P104" s="44">
        <f t="shared" ref="P104" si="341">SUM(Q104:S104)</f>
        <v>332.43855065999998</v>
      </c>
      <c r="Q104" s="44">
        <v>73.155231259999994</v>
      </c>
      <c r="R104" s="44">
        <v>259.19799805999997</v>
      </c>
      <c r="S104" s="44">
        <v>8.5321339999999996E-2</v>
      </c>
      <c r="T104" s="44"/>
      <c r="U104" s="44"/>
      <c r="V104" s="44"/>
      <c r="W104" s="44"/>
      <c r="X104" s="44"/>
    </row>
    <row r="105" spans="1:24" hidden="1" outlineLevel="1" collapsed="1">
      <c r="A105" s="9">
        <v>43405</v>
      </c>
      <c r="B105" s="44">
        <v>2103.39407725</v>
      </c>
      <c r="C105" s="44">
        <f t="shared" ref="C105" si="342">I105+O105</f>
        <v>1307.16910601</v>
      </c>
      <c r="D105" s="44">
        <f t="shared" ref="D105" si="343">J105+P105</f>
        <v>796.22497124000006</v>
      </c>
      <c r="E105" s="44">
        <f t="shared" ref="E105" si="344">K105+Q105</f>
        <v>452.67839485000002</v>
      </c>
      <c r="F105" s="44">
        <f t="shared" ref="F105" si="345">L105+R105</f>
        <v>343.20303807000005</v>
      </c>
      <c r="G105" s="44">
        <f t="shared" ref="G105" si="346">M105+S105</f>
        <v>0.34353832000000001</v>
      </c>
      <c r="H105" s="44">
        <f t="shared" ref="H105" si="347">SUM(I105:J105)</f>
        <v>1430.5834663600001</v>
      </c>
      <c r="I105" s="44">
        <v>966.39287551999996</v>
      </c>
      <c r="J105" s="44">
        <f t="shared" ref="J105" si="348">SUM(K105:M105)</f>
        <v>464.19059084000008</v>
      </c>
      <c r="K105" s="44">
        <v>382.01430714000003</v>
      </c>
      <c r="L105" s="44">
        <v>81.918726190000001</v>
      </c>
      <c r="M105" s="44">
        <v>0.25755750999999999</v>
      </c>
      <c r="N105" s="44">
        <f t="shared" ref="N105" si="349">SUM(O105:P105)</f>
        <v>672.81061089000002</v>
      </c>
      <c r="O105" s="44">
        <v>340.77623048999999</v>
      </c>
      <c r="P105" s="44">
        <f t="shared" ref="P105" si="350">SUM(Q105:S105)</f>
        <v>332.03438040000003</v>
      </c>
      <c r="Q105" s="44">
        <v>70.66408770999999</v>
      </c>
      <c r="R105" s="44">
        <v>261.28431188000002</v>
      </c>
      <c r="S105" s="44">
        <v>8.5980810000000005E-2</v>
      </c>
      <c r="T105" s="44"/>
      <c r="U105" s="44"/>
      <c r="V105" s="44"/>
      <c r="W105" s="44"/>
      <c r="X105" s="44"/>
    </row>
    <row r="106" spans="1:24" hidden="1" outlineLevel="1" collapsed="1">
      <c r="A106" s="9">
        <v>43435</v>
      </c>
      <c r="B106" s="44">
        <v>2451.5214886399999</v>
      </c>
      <c r="C106" s="44">
        <f t="shared" ref="C106" si="351">I106+O106</f>
        <v>1506.43500012</v>
      </c>
      <c r="D106" s="44">
        <f t="shared" ref="D106" si="352">J106+P106</f>
        <v>945.08648851999999</v>
      </c>
      <c r="E106" s="44">
        <f t="shared" ref="E106" si="353">K106+Q106</f>
        <v>607.45586093999998</v>
      </c>
      <c r="F106" s="44">
        <f t="shared" ref="F106" si="354">L106+R106</f>
        <v>334.27873245000001</v>
      </c>
      <c r="G106" s="44">
        <f t="shared" ref="G106" si="355">M106+S106</f>
        <v>3.3518951299999999</v>
      </c>
      <c r="H106" s="44">
        <f t="shared" ref="H106" si="356">SUM(I106:J106)</f>
        <v>1804.61667691</v>
      </c>
      <c r="I106" s="44">
        <v>1173.2386027699999</v>
      </c>
      <c r="J106" s="44">
        <f t="shared" ref="J106" si="357">SUM(K106:M106)</f>
        <v>631.37807413999997</v>
      </c>
      <c r="K106" s="44">
        <v>548.65240516999995</v>
      </c>
      <c r="L106" s="44">
        <v>79.457652390000007</v>
      </c>
      <c r="M106" s="44">
        <v>3.2680165799999998</v>
      </c>
      <c r="N106" s="44">
        <f t="shared" ref="N106" si="358">SUM(O106:P106)</f>
        <v>646.90481173000001</v>
      </c>
      <c r="O106" s="44">
        <v>333.19639734999998</v>
      </c>
      <c r="P106" s="44">
        <f t="shared" ref="P106" si="359">SUM(Q106:S106)</f>
        <v>313.70841438000002</v>
      </c>
      <c r="Q106" s="44">
        <v>58.803455769999999</v>
      </c>
      <c r="R106" s="44">
        <v>254.82108006000001</v>
      </c>
      <c r="S106" s="44">
        <v>8.3878549999999996E-2</v>
      </c>
      <c r="T106" s="44"/>
      <c r="U106" s="44"/>
      <c r="V106" s="44"/>
      <c r="W106" s="44"/>
      <c r="X106" s="44"/>
    </row>
    <row r="107" spans="1:24" hidden="1" outlineLevel="1" collapsed="1">
      <c r="A107" s="9">
        <v>43466</v>
      </c>
      <c r="B107" s="44">
        <v>2472.1964467500002</v>
      </c>
      <c r="C107" s="44">
        <f t="shared" ref="C107" si="360">I107+O107</f>
        <v>1573.8718934899998</v>
      </c>
      <c r="D107" s="44">
        <f t="shared" ref="D107" si="361">J107+P107</f>
        <v>898.32455326000013</v>
      </c>
      <c r="E107" s="44">
        <f t="shared" ref="E107" si="362">K107+Q107</f>
        <v>618.36435166000001</v>
      </c>
      <c r="F107" s="44">
        <f t="shared" ref="F107" si="363">L107+R107</f>
        <v>279.49302262000003</v>
      </c>
      <c r="G107" s="44">
        <f t="shared" ref="G107" si="364">M107+S107</f>
        <v>0.46717897999999997</v>
      </c>
      <c r="H107" s="44">
        <f t="shared" ref="H107" si="365">SUM(I107:J107)</f>
        <v>1792.5122520099999</v>
      </c>
      <c r="I107" s="44">
        <v>1208.0668785299999</v>
      </c>
      <c r="J107" s="44">
        <f t="shared" ref="J107" si="366">SUM(K107:M107)</f>
        <v>584.44537348000006</v>
      </c>
      <c r="K107" s="44">
        <v>560.00999072000002</v>
      </c>
      <c r="L107" s="44">
        <v>24.052286089999999</v>
      </c>
      <c r="M107" s="44">
        <v>0.38309666999999997</v>
      </c>
      <c r="N107" s="44">
        <f t="shared" ref="N107" si="367">SUM(O107:P107)</f>
        <v>679.68419474000007</v>
      </c>
      <c r="O107" s="44">
        <v>365.80501495999999</v>
      </c>
      <c r="P107" s="44">
        <f t="shared" ref="P107" si="368">SUM(Q107:S107)</f>
        <v>313.87917978000002</v>
      </c>
      <c r="Q107" s="44">
        <v>58.354360939999999</v>
      </c>
      <c r="R107" s="44">
        <v>255.44073653000001</v>
      </c>
      <c r="S107" s="44">
        <v>8.4082309999999993E-2</v>
      </c>
      <c r="T107" s="44"/>
      <c r="U107" s="44"/>
      <c r="V107" s="44"/>
      <c r="W107" s="44"/>
      <c r="X107" s="44"/>
    </row>
    <row r="108" spans="1:24" hidden="1" outlineLevel="1" collapsed="1">
      <c r="A108" s="9">
        <v>43497</v>
      </c>
      <c r="B108" s="44">
        <v>2277.0868202900001</v>
      </c>
      <c r="C108" s="44">
        <f t="shared" ref="C108" si="369">I108+O108</f>
        <v>1450.9179552800001</v>
      </c>
      <c r="D108" s="44">
        <f t="shared" ref="D108" si="370">J108+P108</f>
        <v>826.16886500999999</v>
      </c>
      <c r="E108" s="44">
        <f t="shared" ref="E108" si="371">K108+Q108</f>
        <v>502.41929553</v>
      </c>
      <c r="F108" s="44">
        <f t="shared" ref="F108" si="372">L108+R108</f>
        <v>323.35296260999996</v>
      </c>
      <c r="G108" s="44">
        <f t="shared" ref="G108" si="373">M108+S108</f>
        <v>0.39660687</v>
      </c>
      <c r="H108" s="44">
        <f t="shared" ref="H108" si="374">SUM(I108:J108)</f>
        <v>1619.6203351300001</v>
      </c>
      <c r="I108" s="44">
        <v>1071.61431683</v>
      </c>
      <c r="J108" s="44">
        <f t="shared" ref="J108" si="375">SUM(K108:M108)</f>
        <v>548.00601829999994</v>
      </c>
      <c r="K108" s="44">
        <v>472.75895119</v>
      </c>
      <c r="L108" s="44">
        <v>74.93215545999999</v>
      </c>
      <c r="M108" s="44">
        <v>0.31491164999999999</v>
      </c>
      <c r="N108" s="44">
        <f t="shared" ref="N108" si="376">SUM(O108:P108)</f>
        <v>657.46648516000005</v>
      </c>
      <c r="O108" s="44">
        <v>379.30363844999999</v>
      </c>
      <c r="P108" s="44">
        <f t="shared" ref="P108" si="377">SUM(Q108:S108)</f>
        <v>278.16284671</v>
      </c>
      <c r="Q108" s="44">
        <v>29.660344340000002</v>
      </c>
      <c r="R108" s="44">
        <v>248.42080715</v>
      </c>
      <c r="S108" s="44">
        <v>8.1695219999999999E-2</v>
      </c>
      <c r="T108" s="44"/>
      <c r="U108" s="44"/>
      <c r="V108" s="44"/>
      <c r="W108" s="44"/>
      <c r="X108" s="44"/>
    </row>
    <row r="109" spans="1:24" hidden="1" outlineLevel="1" collapsed="1">
      <c r="A109" s="9">
        <v>43525</v>
      </c>
      <c r="B109" s="44">
        <v>2145.8011964400002</v>
      </c>
      <c r="C109" s="44">
        <f t="shared" ref="C109" si="378">I109+O109</f>
        <v>1289.36571985</v>
      </c>
      <c r="D109" s="44">
        <f t="shared" ref="D109" si="379">J109+P109</f>
        <v>856.43547658999989</v>
      </c>
      <c r="E109" s="44">
        <f t="shared" ref="E109" si="380">K109+Q109</f>
        <v>511.82799223999996</v>
      </c>
      <c r="F109" s="44">
        <f t="shared" ref="F109" si="381">L109+R109</f>
        <v>344.15787226999998</v>
      </c>
      <c r="G109" s="44">
        <f t="shared" ref="G109" si="382">M109+S109</f>
        <v>0.44961208000000003</v>
      </c>
      <c r="H109" s="44">
        <f t="shared" ref="H109" si="383">SUM(I109:J109)</f>
        <v>1556.65885106</v>
      </c>
      <c r="I109" s="44">
        <v>981.58768737000003</v>
      </c>
      <c r="J109" s="44">
        <f t="shared" ref="J109" si="384">SUM(K109:M109)</f>
        <v>575.07116368999993</v>
      </c>
      <c r="K109" s="44">
        <v>481.31932740999997</v>
      </c>
      <c r="L109" s="44">
        <v>93.38477134</v>
      </c>
      <c r="M109" s="44">
        <v>0.36706494000000001</v>
      </c>
      <c r="N109" s="44">
        <f t="shared" ref="N109" si="385">SUM(O109:P109)</f>
        <v>589.14234537999994</v>
      </c>
      <c r="O109" s="44">
        <v>307.77803247999998</v>
      </c>
      <c r="P109" s="44">
        <f t="shared" ref="P109" si="386">SUM(Q109:S109)</f>
        <v>281.36431289999996</v>
      </c>
      <c r="Q109" s="44">
        <v>30.508664830000001</v>
      </c>
      <c r="R109" s="44">
        <v>250.77310093</v>
      </c>
      <c r="S109" s="44">
        <v>8.2547140000000005E-2</v>
      </c>
      <c r="T109" s="44"/>
      <c r="U109" s="44"/>
      <c r="V109" s="44"/>
      <c r="W109" s="44"/>
      <c r="X109" s="44"/>
    </row>
    <row r="110" spans="1:24" hidden="1" outlineLevel="1" collapsed="1">
      <c r="A110" s="9">
        <v>43556</v>
      </c>
      <c r="B110" s="44">
        <v>1887.47026736</v>
      </c>
      <c r="C110" s="44">
        <f t="shared" ref="C110" si="387">I110+O110</f>
        <v>1158.50095136</v>
      </c>
      <c r="D110" s="44">
        <f t="shared" ref="D110" si="388">J110+P110</f>
        <v>728.96931600000005</v>
      </c>
      <c r="E110" s="44">
        <f t="shared" ref="E110" si="389">K110+Q110</f>
        <v>495.42376944</v>
      </c>
      <c r="F110" s="44">
        <f t="shared" ref="F110" si="390">L110+R110</f>
        <v>232.91617776000001</v>
      </c>
      <c r="G110" s="44">
        <f t="shared" ref="G110" si="391">M110+S110</f>
        <v>0.62936879999999995</v>
      </c>
      <c r="H110" s="44">
        <f t="shared" ref="H110" si="392">SUM(I110:J110)</f>
        <v>1400.70024511</v>
      </c>
      <c r="I110" s="44">
        <v>871.35278933999996</v>
      </c>
      <c r="J110" s="44">
        <f t="shared" ref="J110" si="393">SUM(K110:M110)</f>
        <v>529.34745577000001</v>
      </c>
      <c r="K110" s="44">
        <v>461.01712204</v>
      </c>
      <c r="L110" s="44">
        <v>67.781577830000003</v>
      </c>
      <c r="M110" s="44">
        <v>0.54875589999999996</v>
      </c>
      <c r="N110" s="44">
        <f t="shared" ref="N110" si="394">SUM(O110:P110)</f>
        <v>486.77002225000001</v>
      </c>
      <c r="O110" s="44">
        <v>287.14816202000003</v>
      </c>
      <c r="P110" s="44">
        <f t="shared" ref="P110" si="395">SUM(Q110:S110)</f>
        <v>199.62186023000001</v>
      </c>
      <c r="Q110" s="44">
        <v>34.406647399999997</v>
      </c>
      <c r="R110" s="44">
        <v>165.13459993000001</v>
      </c>
      <c r="S110" s="44">
        <v>8.0612900000000001E-2</v>
      </c>
      <c r="T110" s="44"/>
      <c r="U110" s="44"/>
      <c r="V110" s="44"/>
      <c r="W110" s="44"/>
      <c r="X110" s="44"/>
    </row>
    <row r="111" spans="1:24" hidden="1" outlineLevel="1" collapsed="1">
      <c r="A111" s="9">
        <v>43586</v>
      </c>
      <c r="B111" s="44">
        <v>2162.7610771700001</v>
      </c>
      <c r="C111" s="44">
        <f t="shared" ref="C111" si="396">I111+O111</f>
        <v>1476.86697635</v>
      </c>
      <c r="D111" s="44">
        <f t="shared" ref="D111" si="397">J111+P111</f>
        <v>685.89410082000006</v>
      </c>
      <c r="E111" s="44">
        <f t="shared" ref="E111" si="398">K111+Q111</f>
        <v>585.22207309000009</v>
      </c>
      <c r="F111" s="44">
        <f t="shared" ref="F111" si="399">L111+R111</f>
        <v>99.954028899999997</v>
      </c>
      <c r="G111" s="44">
        <f t="shared" ref="G111" si="400">M111+S111</f>
        <v>0.71799882999999998</v>
      </c>
      <c r="H111" s="44">
        <f t="shared" ref="H111" si="401">SUM(I111:J111)</f>
        <v>1575.5359797000001</v>
      </c>
      <c r="I111" s="44">
        <v>929.78212586999996</v>
      </c>
      <c r="J111" s="44">
        <f t="shared" ref="J111" si="402">SUM(K111:M111)</f>
        <v>645.75385383000003</v>
      </c>
      <c r="K111" s="44">
        <v>550.29912620000005</v>
      </c>
      <c r="L111" s="44">
        <v>94.81813416</v>
      </c>
      <c r="M111" s="44">
        <v>0.63659346999999999</v>
      </c>
      <c r="N111" s="44">
        <f t="shared" ref="N111" si="403">SUM(O111:P111)</f>
        <v>587.22509747000004</v>
      </c>
      <c r="O111" s="44">
        <v>547.08485048</v>
      </c>
      <c r="P111" s="44">
        <f t="shared" ref="P111" si="404">SUM(Q111:S111)</f>
        <v>40.140246989999994</v>
      </c>
      <c r="Q111" s="44">
        <v>34.922946889999999</v>
      </c>
      <c r="R111" s="44">
        <v>5.1358947400000003</v>
      </c>
      <c r="S111" s="44">
        <v>8.1405359999999996E-2</v>
      </c>
      <c r="T111" s="44"/>
      <c r="U111" s="44"/>
      <c r="V111" s="44"/>
      <c r="W111" s="44"/>
      <c r="X111" s="44"/>
    </row>
    <row r="112" spans="1:24" hidden="1" outlineLevel="1" collapsed="1">
      <c r="A112" s="9">
        <v>43617</v>
      </c>
      <c r="B112" s="44">
        <v>2373.0986043399998</v>
      </c>
      <c r="C112" s="44">
        <f t="shared" ref="C112" si="405">I112+O112</f>
        <v>1398.9399586700001</v>
      </c>
      <c r="D112" s="44">
        <f t="shared" ref="D112" si="406">J112+P112</f>
        <v>974.15864566999994</v>
      </c>
      <c r="E112" s="44">
        <f t="shared" ref="E112" si="407">K112+Q112</f>
        <v>890.3064534099999</v>
      </c>
      <c r="F112" s="44">
        <f t="shared" ref="F112" si="408">L112+R112</f>
        <v>83.136595999999997</v>
      </c>
      <c r="G112" s="44">
        <f t="shared" ref="G112" si="409">M112+S112</f>
        <v>0.71559625999999998</v>
      </c>
      <c r="H112" s="44">
        <f t="shared" ref="H112" si="410">SUM(I112:J112)</f>
        <v>1573.9494669599999</v>
      </c>
      <c r="I112" s="44">
        <v>928.50186155000006</v>
      </c>
      <c r="J112" s="44">
        <f t="shared" ref="J112" si="411">SUM(K112:M112)</f>
        <v>645.44760540999994</v>
      </c>
      <c r="K112" s="44">
        <v>566.67660451999996</v>
      </c>
      <c r="L112" s="44">
        <v>78.134646119999999</v>
      </c>
      <c r="M112" s="44">
        <v>0.63635476999999996</v>
      </c>
      <c r="N112" s="44">
        <f t="shared" ref="N112" si="412">SUM(O112:P112)</f>
        <v>799.14913737999996</v>
      </c>
      <c r="O112" s="44">
        <v>470.43809712000001</v>
      </c>
      <c r="P112" s="44">
        <f t="shared" ref="P112" si="413">SUM(Q112:S112)</f>
        <v>328.71104026</v>
      </c>
      <c r="Q112" s="44">
        <v>323.62984889000001</v>
      </c>
      <c r="R112" s="44">
        <v>5.0019498799999997</v>
      </c>
      <c r="S112" s="44">
        <v>7.9241489999999998E-2</v>
      </c>
      <c r="T112" s="44"/>
      <c r="U112" s="44"/>
      <c r="V112" s="44"/>
      <c r="W112" s="44"/>
      <c r="X112" s="44"/>
    </row>
    <row r="113" spans="1:24" hidden="1" outlineLevel="1" collapsed="1">
      <c r="A113" s="9">
        <v>43647</v>
      </c>
      <c r="B113" s="44">
        <v>2353.5176984999998</v>
      </c>
      <c r="C113" s="44">
        <f t="shared" ref="C113" si="414">I113+O113</f>
        <v>1459.13323165</v>
      </c>
      <c r="D113" s="44">
        <f t="shared" ref="D113" si="415">J113+P113</f>
        <v>894.38446684999997</v>
      </c>
      <c r="E113" s="44">
        <f t="shared" ref="E113" si="416">K113+Q113</f>
        <v>820.17246978999992</v>
      </c>
      <c r="F113" s="44">
        <f t="shared" ref="F113" si="417">L113+R113</f>
        <v>73.372317040000013</v>
      </c>
      <c r="G113" s="44">
        <f t="shared" ref="G113" si="418">M113+S113</f>
        <v>0.83968002000000008</v>
      </c>
      <c r="H113" s="44">
        <f t="shared" ref="H113" si="419">SUM(I113:J113)</f>
        <v>1550.5419233100001</v>
      </c>
      <c r="I113" s="44">
        <v>972.23206987000003</v>
      </c>
      <c r="J113" s="44">
        <f t="shared" ref="J113" si="420">SUM(K113:M113)</f>
        <v>578.30985343999998</v>
      </c>
      <c r="K113" s="44">
        <v>508.97019356999999</v>
      </c>
      <c r="L113" s="44">
        <v>68.575971910000007</v>
      </c>
      <c r="M113" s="44">
        <v>0.76368796000000005</v>
      </c>
      <c r="N113" s="44">
        <f t="shared" ref="N113" si="421">SUM(O113:P113)</f>
        <v>802.97577518999992</v>
      </c>
      <c r="O113" s="44">
        <v>486.90116178</v>
      </c>
      <c r="P113" s="44">
        <f t="shared" ref="P113" si="422">SUM(Q113:S113)</f>
        <v>316.07461340999998</v>
      </c>
      <c r="Q113" s="44">
        <v>311.20227621999999</v>
      </c>
      <c r="R113" s="44">
        <v>4.7963451299999997</v>
      </c>
      <c r="S113" s="44">
        <v>7.599206E-2</v>
      </c>
      <c r="T113" s="44"/>
      <c r="U113" s="44"/>
      <c r="V113" s="44"/>
      <c r="W113" s="44"/>
      <c r="X113" s="44"/>
    </row>
    <row r="114" spans="1:24" hidden="1" outlineLevel="1" collapsed="1">
      <c r="A114" s="9">
        <v>43678</v>
      </c>
      <c r="B114" s="44">
        <v>2202.17180121</v>
      </c>
      <c r="C114" s="44">
        <f t="shared" ref="C114" si="423">I114+O114</f>
        <v>1255.86213834</v>
      </c>
      <c r="D114" s="44">
        <f t="shared" ref="D114" si="424">J114+P114</f>
        <v>946.30966287000001</v>
      </c>
      <c r="E114" s="44">
        <f t="shared" ref="E114" si="425">K114+Q114</f>
        <v>840.24107506999997</v>
      </c>
      <c r="F114" s="44">
        <f t="shared" ref="F114" si="426">L114+R114</f>
        <v>103.97226194000001</v>
      </c>
      <c r="G114" s="44">
        <f t="shared" ref="G114" si="427">M114+S114</f>
        <v>2.0963258599999999</v>
      </c>
      <c r="H114" s="44">
        <f t="shared" ref="H114" si="428">SUM(I114:J114)</f>
        <v>1492.4356028099999</v>
      </c>
      <c r="I114" s="44">
        <v>848.93275914999992</v>
      </c>
      <c r="J114" s="44">
        <f t="shared" ref="J114" si="429">SUM(K114:M114)</f>
        <v>643.50284365999994</v>
      </c>
      <c r="K114" s="44">
        <v>542.33612172999995</v>
      </c>
      <c r="L114" s="44">
        <v>99.146833040000004</v>
      </c>
      <c r="M114" s="44">
        <v>2.0198888899999998</v>
      </c>
      <c r="N114" s="44">
        <f t="shared" ref="N114" si="430">SUM(O114:P114)</f>
        <v>709.73619840000003</v>
      </c>
      <c r="O114" s="44">
        <v>406.92937919000002</v>
      </c>
      <c r="P114" s="44">
        <f t="shared" ref="P114" si="431">SUM(Q114:S114)</f>
        <v>302.80681921000001</v>
      </c>
      <c r="Q114" s="44">
        <v>297.90495334000002</v>
      </c>
      <c r="R114" s="44">
        <v>4.8254289000000004</v>
      </c>
      <c r="S114" s="44">
        <v>7.6436970000000007E-2</v>
      </c>
      <c r="T114" s="44"/>
      <c r="U114" s="44"/>
      <c r="V114" s="44"/>
      <c r="W114" s="44"/>
      <c r="X114" s="44"/>
    </row>
    <row r="115" spans="1:24" hidden="1" outlineLevel="1" collapsed="1">
      <c r="A115" s="9">
        <v>43709</v>
      </c>
      <c r="B115" s="44">
        <v>2291.1058957699997</v>
      </c>
      <c r="C115" s="44">
        <f t="shared" ref="C115" si="432">I115+O115</f>
        <v>1352.16046424</v>
      </c>
      <c r="D115" s="44">
        <f t="shared" ref="D115" si="433">J115+P115</f>
        <v>938.94543152999995</v>
      </c>
      <c r="E115" s="44">
        <f t="shared" ref="E115" si="434">K115+Q115</f>
        <v>846.84842978999995</v>
      </c>
      <c r="F115" s="44">
        <f t="shared" ref="F115" si="435">L115+R115</f>
        <v>90.132806959999996</v>
      </c>
      <c r="G115" s="44">
        <f t="shared" ref="G115" si="436">M115+S115</f>
        <v>1.9641947800000001</v>
      </c>
      <c r="H115" s="44">
        <f t="shared" ref="H115" si="437">SUM(I115:J115)</f>
        <v>1627.4852150500001</v>
      </c>
      <c r="I115" s="44">
        <v>975.72538699999996</v>
      </c>
      <c r="J115" s="44">
        <f t="shared" ref="J115" si="438">SUM(K115:M115)</f>
        <v>651.75982805000001</v>
      </c>
      <c r="K115" s="44">
        <v>564.34229985000002</v>
      </c>
      <c r="L115" s="44">
        <v>85.526265559999999</v>
      </c>
      <c r="M115" s="44">
        <v>1.8912626400000001</v>
      </c>
      <c r="N115" s="44">
        <f t="shared" ref="N115" si="439">SUM(O115:P115)</f>
        <v>663.62068072</v>
      </c>
      <c r="O115" s="44">
        <v>376.43507724</v>
      </c>
      <c r="P115" s="44">
        <f t="shared" ref="P115" si="440">SUM(Q115:S115)</f>
        <v>287.18560348</v>
      </c>
      <c r="Q115" s="44">
        <v>282.50612993999999</v>
      </c>
      <c r="R115" s="44">
        <v>4.6065414000000002</v>
      </c>
      <c r="S115" s="44">
        <v>7.2932140000000006E-2</v>
      </c>
      <c r="T115" s="44"/>
      <c r="U115" s="44"/>
      <c r="V115" s="44"/>
      <c r="W115" s="44"/>
      <c r="X115" s="44"/>
    </row>
    <row r="116" spans="1:24" hidden="1" outlineLevel="1" collapsed="1">
      <c r="A116" s="9">
        <v>43739</v>
      </c>
      <c r="B116" s="44">
        <v>2534.1245644299997</v>
      </c>
      <c r="C116" s="44">
        <f t="shared" ref="C116" si="441">I116+O116</f>
        <v>1653.43385199</v>
      </c>
      <c r="D116" s="44">
        <f t="shared" ref="D116" si="442">J116+P116</f>
        <v>880.69071243999997</v>
      </c>
      <c r="E116" s="44">
        <f t="shared" ref="E116" si="443">K116+Q116</f>
        <v>807.94256115999997</v>
      </c>
      <c r="F116" s="44">
        <f t="shared" ref="F116" si="444">L116+R116</f>
        <v>70.888446720000005</v>
      </c>
      <c r="G116" s="44">
        <f t="shared" ref="G116" si="445">M116+S116</f>
        <v>1.85970456</v>
      </c>
      <c r="H116" s="44">
        <f t="shared" ref="H116" si="446">SUM(I116:J116)</f>
        <v>1844.01985444</v>
      </c>
      <c r="I116" s="44">
        <v>1149.45527416</v>
      </c>
      <c r="J116" s="44">
        <f t="shared" ref="J116" si="447">SUM(K116:M116)</f>
        <v>694.56458027999997</v>
      </c>
      <c r="K116" s="44">
        <v>626.67426307999995</v>
      </c>
      <c r="L116" s="44">
        <v>66.10633227000001</v>
      </c>
      <c r="M116" s="44">
        <v>1.7839849299999999</v>
      </c>
      <c r="N116" s="44">
        <f t="shared" ref="N116" si="448">SUM(O116:P116)</f>
        <v>690.10470998999995</v>
      </c>
      <c r="O116" s="44">
        <v>503.97857783000001</v>
      </c>
      <c r="P116" s="44">
        <f t="shared" ref="P116" si="449">SUM(Q116:S116)</f>
        <v>186.12613216</v>
      </c>
      <c r="Q116" s="44">
        <v>181.26829807999999</v>
      </c>
      <c r="R116" s="44">
        <v>4.7821144499999999</v>
      </c>
      <c r="S116" s="44">
        <v>7.5719629999999996E-2</v>
      </c>
      <c r="T116" s="44"/>
      <c r="U116" s="44"/>
      <c r="V116" s="44"/>
      <c r="W116" s="44"/>
      <c r="X116" s="44"/>
    </row>
    <row r="117" spans="1:24" hidden="1" outlineLevel="1" collapsed="1">
      <c r="A117" s="9">
        <v>43770</v>
      </c>
      <c r="B117" s="44">
        <v>2570.1414334300002</v>
      </c>
      <c r="C117" s="44">
        <f t="shared" ref="C117" si="450">I117+O117</f>
        <v>1677.1293845700002</v>
      </c>
      <c r="D117" s="44">
        <f t="shared" ref="D117" si="451">J117+P117</f>
        <v>893.01204886000005</v>
      </c>
      <c r="E117" s="44">
        <f t="shared" ref="E117" si="452">K117+Q117</f>
        <v>833.65432627000007</v>
      </c>
      <c r="F117" s="44">
        <f t="shared" ref="F117" si="453">L117+R117</f>
        <v>57.547225990000001</v>
      </c>
      <c r="G117" s="44">
        <f t="shared" ref="G117" si="454">M117+S117</f>
        <v>1.8104966</v>
      </c>
      <c r="H117" s="44">
        <f t="shared" ref="H117" si="455">SUM(I117:J117)</f>
        <v>1925.8838672100003</v>
      </c>
      <c r="I117" s="44">
        <v>1251.8513893400002</v>
      </c>
      <c r="J117" s="44">
        <f t="shared" ref="J117" si="456">SUM(K117:M117)</f>
        <v>674.03247787000009</v>
      </c>
      <c r="K117" s="44">
        <v>619.3345093800001</v>
      </c>
      <c r="L117" s="44">
        <v>52.96026123</v>
      </c>
      <c r="M117" s="44">
        <v>1.7377072600000001</v>
      </c>
      <c r="N117" s="44">
        <f t="shared" ref="N117" si="457">SUM(O117:P117)</f>
        <v>644.25756621999994</v>
      </c>
      <c r="O117" s="44">
        <v>425.27799522999999</v>
      </c>
      <c r="P117" s="44">
        <f t="shared" ref="P117" si="458">SUM(Q117:S117)</f>
        <v>218.97957099000001</v>
      </c>
      <c r="Q117" s="44">
        <v>214.31981689</v>
      </c>
      <c r="R117" s="44">
        <v>4.5869647599999999</v>
      </c>
      <c r="S117" s="44">
        <v>7.2789339999999994E-2</v>
      </c>
      <c r="T117" s="44"/>
      <c r="U117" s="44"/>
      <c r="V117" s="44"/>
      <c r="W117" s="44"/>
      <c r="X117" s="44"/>
    </row>
    <row r="118" spans="1:24" hidden="1" outlineLevel="1" collapsed="1">
      <c r="A118" s="9">
        <v>43800</v>
      </c>
      <c r="B118" s="44">
        <v>2702.5193296699999</v>
      </c>
      <c r="C118" s="44">
        <f t="shared" ref="C118" si="459">I118+O118</f>
        <v>1679.97345279</v>
      </c>
      <c r="D118" s="44">
        <f t="shared" ref="D118" si="460">J118+P118</f>
        <v>1022.5458768799999</v>
      </c>
      <c r="E118" s="44">
        <f t="shared" ref="E118" si="461">K118+Q118</f>
        <v>971.60533422000003</v>
      </c>
      <c r="F118" s="44">
        <f t="shared" ref="F118" si="462">L118+R118</f>
        <v>46.638503259999993</v>
      </c>
      <c r="G118" s="44">
        <f t="shared" ref="G118" si="463">M118+S118</f>
        <v>4.3020394</v>
      </c>
      <c r="H118" s="44">
        <f t="shared" ref="H118" si="464">SUM(I118:J118)</f>
        <v>2132.1221478899997</v>
      </c>
      <c r="I118" s="44">
        <v>1333.53518332</v>
      </c>
      <c r="J118" s="44">
        <f t="shared" ref="J118" si="465">SUM(K118:M118)</f>
        <v>798.58696456999996</v>
      </c>
      <c r="K118" s="44">
        <v>754.74422661000006</v>
      </c>
      <c r="L118" s="44">
        <v>42.117257949999996</v>
      </c>
      <c r="M118" s="44">
        <v>1.7254800100000001</v>
      </c>
      <c r="N118" s="44">
        <f t="shared" ref="N118" si="466">SUM(O118:P118)</f>
        <v>570.39718177999998</v>
      </c>
      <c r="O118" s="44">
        <v>346.43826947000002</v>
      </c>
      <c r="P118" s="44">
        <f t="shared" ref="P118" si="467">SUM(Q118:S118)</f>
        <v>223.95891231000002</v>
      </c>
      <c r="Q118" s="44">
        <v>216.86110761</v>
      </c>
      <c r="R118" s="44">
        <v>4.5212453100000003</v>
      </c>
      <c r="S118" s="44">
        <v>2.5765593899999999</v>
      </c>
      <c r="T118" s="44"/>
      <c r="U118" s="44"/>
      <c r="V118" s="44"/>
      <c r="W118" s="44"/>
      <c r="X118" s="44"/>
    </row>
    <row r="119" spans="1:24" hidden="1" outlineLevel="1" collapsed="1">
      <c r="A119" s="9">
        <v>43831</v>
      </c>
      <c r="B119" s="44">
        <v>2791.84518643</v>
      </c>
      <c r="C119" s="44">
        <f t="shared" ref="C119" si="468">I119+O119</f>
        <v>1744.4279520700002</v>
      </c>
      <c r="D119" s="44">
        <f t="shared" ref="D119" si="469">J119+P119</f>
        <v>1047.4172343600001</v>
      </c>
      <c r="E119" s="44">
        <f t="shared" ref="E119" si="470">K119+Q119</f>
        <v>975.23391971000001</v>
      </c>
      <c r="F119" s="44">
        <f t="shared" ref="F119" si="471">L119+R119</f>
        <v>67.840454859999994</v>
      </c>
      <c r="G119" s="44">
        <f t="shared" ref="G119" si="472">M119+S119</f>
        <v>4.3428597900000003</v>
      </c>
      <c r="H119" s="44">
        <f t="shared" ref="H119" si="473">SUM(I119:J119)</f>
        <v>2168.3224138100004</v>
      </c>
      <c r="I119" s="44">
        <v>1338.4500226500002</v>
      </c>
      <c r="J119" s="44">
        <f t="shared" ref="J119" si="474">SUM(K119:M119)</f>
        <v>829.87239116000001</v>
      </c>
      <c r="K119" s="44">
        <v>778.18967564000002</v>
      </c>
      <c r="L119" s="44">
        <v>49.944495209999999</v>
      </c>
      <c r="M119" s="44">
        <v>1.73822031</v>
      </c>
      <c r="N119" s="44">
        <f t="shared" ref="N119" si="475">SUM(O119:P119)</f>
        <v>623.52277262000007</v>
      </c>
      <c r="O119" s="44">
        <v>405.97792942000001</v>
      </c>
      <c r="P119" s="44">
        <f t="shared" ref="P119" si="476">SUM(Q119:S119)</f>
        <v>217.54484320000003</v>
      </c>
      <c r="Q119" s="44">
        <v>197.04424407000002</v>
      </c>
      <c r="R119" s="44">
        <v>17.895959650000002</v>
      </c>
      <c r="S119" s="44">
        <v>2.6046394799999999</v>
      </c>
      <c r="T119" s="44"/>
      <c r="U119" s="44"/>
      <c r="V119" s="44"/>
      <c r="W119" s="44"/>
      <c r="X119" s="44"/>
    </row>
    <row r="120" spans="1:24" hidden="1" outlineLevel="1" collapsed="1">
      <c r="A120" s="9">
        <v>43862</v>
      </c>
      <c r="B120" s="44">
        <v>2657.9680733699997</v>
      </c>
      <c r="C120" s="44">
        <f t="shared" ref="C120" si="477">I120+O120</f>
        <v>1654.6666043800001</v>
      </c>
      <c r="D120" s="44">
        <f t="shared" ref="D120" si="478">J120+P120</f>
        <v>1003.30146899</v>
      </c>
      <c r="E120" s="44">
        <f t="shared" ref="E120" si="479">K120+Q120</f>
        <v>900.39265061999993</v>
      </c>
      <c r="F120" s="44">
        <f t="shared" ref="F120" si="480">L120+R120</f>
        <v>98.473487579999997</v>
      </c>
      <c r="G120" s="44">
        <f t="shared" ref="G120" si="481">M120+S120</f>
        <v>4.4353307900000001</v>
      </c>
      <c r="H120" s="44">
        <f t="shared" ref="H120" si="482">SUM(I120:J120)</f>
        <v>2027.22783153</v>
      </c>
      <c r="I120" s="44">
        <v>1251.64799223</v>
      </c>
      <c r="J120" s="44">
        <f t="shared" ref="J120" si="483">SUM(K120:M120)</f>
        <v>775.5798393</v>
      </c>
      <c r="K120" s="44">
        <v>705.82443250999995</v>
      </c>
      <c r="L120" s="44">
        <v>67.87303052</v>
      </c>
      <c r="M120" s="44">
        <v>1.88237627</v>
      </c>
      <c r="N120" s="44">
        <f t="shared" ref="N120" si="484">SUM(O120:P120)</f>
        <v>630.74024183999995</v>
      </c>
      <c r="O120" s="44">
        <v>403.01861215000002</v>
      </c>
      <c r="P120" s="44">
        <f t="shared" ref="P120" si="485">SUM(Q120:S120)</f>
        <v>227.72162968999999</v>
      </c>
      <c r="Q120" s="44">
        <v>194.56821810999998</v>
      </c>
      <c r="R120" s="44">
        <v>30.60045706</v>
      </c>
      <c r="S120" s="44">
        <v>2.5529545200000001</v>
      </c>
      <c r="T120" s="44"/>
      <c r="U120" s="44"/>
      <c r="V120" s="44"/>
      <c r="W120" s="44"/>
      <c r="X120" s="44"/>
    </row>
    <row r="121" spans="1:24" hidden="1" outlineLevel="1" collapsed="1">
      <c r="A121" s="9">
        <v>43891</v>
      </c>
      <c r="B121" s="44">
        <v>2657.88336596</v>
      </c>
      <c r="C121" s="44">
        <f t="shared" ref="C121" si="486">I121+O121</f>
        <v>1724.7099021700001</v>
      </c>
      <c r="D121" s="44">
        <f t="shared" ref="D121" si="487">J121+P121</f>
        <v>933.17346379000003</v>
      </c>
      <c r="E121" s="44">
        <f t="shared" ref="E121" si="488">K121+Q121</f>
        <v>843.72271103000003</v>
      </c>
      <c r="F121" s="44">
        <f t="shared" ref="F121" si="489">L121+R121</f>
        <v>76.441183730000006</v>
      </c>
      <c r="G121" s="44">
        <f t="shared" ref="G121" si="490">M121+S121</f>
        <v>13.009569030000002</v>
      </c>
      <c r="H121" s="44">
        <f t="shared" ref="H121" si="491">SUM(I121:J121)</f>
        <v>1868.5596870900001</v>
      </c>
      <c r="I121" s="44">
        <v>1181.8764305300001</v>
      </c>
      <c r="J121" s="44">
        <f t="shared" ref="J121" si="492">SUM(K121:M121)</f>
        <v>686.68325656000002</v>
      </c>
      <c r="K121" s="44">
        <v>635.15056354000001</v>
      </c>
      <c r="L121" s="44">
        <v>41.458293149999996</v>
      </c>
      <c r="M121" s="44">
        <v>10.074399870000001</v>
      </c>
      <c r="N121" s="44">
        <f t="shared" ref="N121" si="493">SUM(O121:P121)</f>
        <v>789.32367886999998</v>
      </c>
      <c r="O121" s="44">
        <v>542.83347163999997</v>
      </c>
      <c r="P121" s="44">
        <f t="shared" ref="P121" si="494">SUM(Q121:S121)</f>
        <v>246.49020722999998</v>
      </c>
      <c r="Q121" s="44">
        <v>208.57214748999999</v>
      </c>
      <c r="R121" s="44">
        <v>34.982890580000003</v>
      </c>
      <c r="S121" s="44">
        <v>2.9351691600000001</v>
      </c>
      <c r="T121" s="44"/>
      <c r="U121" s="44"/>
      <c r="V121" s="44"/>
      <c r="W121" s="44"/>
      <c r="X121" s="44"/>
    </row>
    <row r="122" spans="1:24" hidden="1" outlineLevel="1" collapsed="1">
      <c r="A122" s="9">
        <v>43922</v>
      </c>
      <c r="B122" s="44">
        <v>2773.8936600500001</v>
      </c>
      <c r="C122" s="44">
        <f t="shared" ref="C122" si="495">I122+O122</f>
        <v>1841.2534155399999</v>
      </c>
      <c r="D122" s="44">
        <f t="shared" ref="D122" si="496">J122+P122</f>
        <v>932.64024451</v>
      </c>
      <c r="E122" s="44">
        <f t="shared" ref="E122" si="497">K122+Q122</f>
        <v>819.10075345999996</v>
      </c>
      <c r="F122" s="44">
        <f t="shared" ref="F122" si="498">L122+R122</f>
        <v>100.74460747000001</v>
      </c>
      <c r="G122" s="44">
        <f t="shared" ref="G122" si="499">M122+S122</f>
        <v>12.79488358</v>
      </c>
      <c r="H122" s="44">
        <f t="shared" ref="H122" si="500">SUM(I122:J122)</f>
        <v>1977.5138622700001</v>
      </c>
      <c r="I122" s="44">
        <v>1287.65802076</v>
      </c>
      <c r="J122" s="44">
        <f t="shared" ref="J122" si="501">SUM(K122:M122)</f>
        <v>689.85584151</v>
      </c>
      <c r="K122" s="44">
        <v>618.44671776999996</v>
      </c>
      <c r="L122" s="44">
        <v>61.386419679999996</v>
      </c>
      <c r="M122" s="44">
        <v>10.022704060000001</v>
      </c>
      <c r="N122" s="44">
        <f t="shared" ref="N122" si="502">SUM(O122:P122)</f>
        <v>796.37979777999999</v>
      </c>
      <c r="O122" s="44">
        <v>553.59539477999999</v>
      </c>
      <c r="P122" s="44">
        <f t="shared" ref="P122" si="503">SUM(Q122:S122)</f>
        <v>242.784403</v>
      </c>
      <c r="Q122" s="44">
        <v>200.65403569</v>
      </c>
      <c r="R122" s="44">
        <v>39.358187790000002</v>
      </c>
      <c r="S122" s="44">
        <v>2.7721795199999999</v>
      </c>
      <c r="T122" s="44"/>
      <c r="U122" s="44"/>
      <c r="V122" s="44"/>
      <c r="W122" s="44"/>
      <c r="X122" s="44"/>
    </row>
    <row r="123" spans="1:24" hidden="1" outlineLevel="1" collapsed="1">
      <c r="A123" s="9">
        <v>43952</v>
      </c>
      <c r="B123" s="44">
        <v>2826.5053960499999</v>
      </c>
      <c r="C123" s="44">
        <f t="shared" ref="C123" si="504">I123+O123</f>
        <v>1816.50019585</v>
      </c>
      <c r="D123" s="44">
        <f t="shared" ref="D123" si="505">J123+P123</f>
        <v>1010.0052002000001</v>
      </c>
      <c r="E123" s="44">
        <f t="shared" ref="E123" si="506">K123+Q123</f>
        <v>907.46420659</v>
      </c>
      <c r="F123" s="44">
        <f t="shared" ref="F123" si="507">L123+R123</f>
        <v>89.803086829999998</v>
      </c>
      <c r="G123" s="44">
        <f t="shared" ref="G123" si="508">M123+S123</f>
        <v>12.737906780000001</v>
      </c>
      <c r="H123" s="44">
        <f t="shared" ref="H123" si="509">SUM(I123:J123)</f>
        <v>2045.53385144</v>
      </c>
      <c r="I123" s="44">
        <v>1279.78044565</v>
      </c>
      <c r="J123" s="44">
        <f t="shared" ref="J123" si="510">SUM(K123:M123)</f>
        <v>765.7534057900001</v>
      </c>
      <c r="K123" s="44">
        <v>700.16450234000001</v>
      </c>
      <c r="L123" s="44">
        <v>55.659294989999999</v>
      </c>
      <c r="M123" s="44">
        <v>9.9296084600000007</v>
      </c>
      <c r="N123" s="44">
        <f t="shared" ref="N123" si="511">SUM(O123:P123)</f>
        <v>780.97154460999991</v>
      </c>
      <c r="O123" s="44">
        <v>536.71975019999991</v>
      </c>
      <c r="P123" s="44">
        <f t="shared" ref="P123" si="512">SUM(Q123:S123)</f>
        <v>244.25179441</v>
      </c>
      <c r="Q123" s="44">
        <v>207.29970424999999</v>
      </c>
      <c r="R123" s="44">
        <v>34.143791839999999</v>
      </c>
      <c r="S123" s="44">
        <v>2.80829832</v>
      </c>
      <c r="T123" s="44"/>
      <c r="U123" s="44"/>
      <c r="V123" s="44"/>
      <c r="W123" s="44"/>
      <c r="X123" s="44"/>
    </row>
    <row r="124" spans="1:24" hidden="1" outlineLevel="1" collapsed="1">
      <c r="A124" s="9">
        <v>43983</v>
      </c>
      <c r="B124" s="44">
        <v>2826.52605369</v>
      </c>
      <c r="C124" s="44">
        <f t="shared" ref="C124" si="513">I124+O124</f>
        <v>1996.6779494499999</v>
      </c>
      <c r="D124" s="44">
        <f t="shared" ref="D124" si="514">J124+P124</f>
        <v>829.84810424</v>
      </c>
      <c r="E124" s="44">
        <f t="shared" ref="E124" si="515">K124+Q124</f>
        <v>679.56478964999997</v>
      </c>
      <c r="F124" s="44">
        <f t="shared" ref="F124" si="516">L124+R124</f>
        <v>137.52889257999999</v>
      </c>
      <c r="G124" s="44">
        <f t="shared" ref="G124" si="517">M124+S124</f>
        <v>12.754422009999999</v>
      </c>
      <c r="H124" s="44">
        <f t="shared" ref="H124" si="518">SUM(I124:J124)</f>
        <v>2087.0269949200001</v>
      </c>
      <c r="I124" s="44">
        <v>1347.82500031</v>
      </c>
      <c r="J124" s="44">
        <f t="shared" ref="J124" si="519">SUM(K124:M124)</f>
        <v>739.20199461000004</v>
      </c>
      <c r="K124" s="44">
        <v>625.64901488999999</v>
      </c>
      <c r="L124" s="44">
        <v>103.63781770999999</v>
      </c>
      <c r="M124" s="44">
        <v>9.9151620099999995</v>
      </c>
      <c r="N124" s="44">
        <f t="shared" ref="N124" si="520">SUM(O124:P124)</f>
        <v>739.49905876999992</v>
      </c>
      <c r="O124" s="44">
        <v>648.85294913999996</v>
      </c>
      <c r="P124" s="44">
        <f t="shared" ref="P124" si="521">SUM(Q124:S124)</f>
        <v>90.646109629999998</v>
      </c>
      <c r="Q124" s="44">
        <v>53.915774760000005</v>
      </c>
      <c r="R124" s="44">
        <v>33.891074869999997</v>
      </c>
      <c r="S124" s="44">
        <v>2.8392599999999999</v>
      </c>
      <c r="T124" s="44"/>
      <c r="U124" s="44"/>
      <c r="V124" s="44"/>
      <c r="W124" s="44"/>
      <c r="X124" s="44"/>
    </row>
    <row r="125" spans="1:24" hidden="1" outlineLevel="1" collapsed="1">
      <c r="A125" s="9">
        <v>44013</v>
      </c>
      <c r="B125" s="44">
        <v>3119.36445839</v>
      </c>
      <c r="C125" s="44">
        <f t="shared" ref="C125" si="522">I125+O125</f>
        <v>2062.4417873900002</v>
      </c>
      <c r="D125" s="44">
        <f t="shared" ref="D125" si="523">J125+P125</f>
        <v>1056.9226709999998</v>
      </c>
      <c r="E125" s="44">
        <f t="shared" ref="E125" si="524">K125+Q125</f>
        <v>850.97667484999988</v>
      </c>
      <c r="F125" s="44">
        <f t="shared" ref="F125" si="525">L125+R125</f>
        <v>196.20525050000001</v>
      </c>
      <c r="G125" s="44">
        <f t="shared" ref="G125" si="526">M125+S125</f>
        <v>9.7407456499999991</v>
      </c>
      <c r="H125" s="44">
        <f t="shared" ref="H125" si="527">SUM(I125:J125)</f>
        <v>2166.4544395000003</v>
      </c>
      <c r="I125" s="44">
        <v>1407.8806014100001</v>
      </c>
      <c r="J125" s="44">
        <f t="shared" ref="J125" si="528">SUM(K125:M125)</f>
        <v>758.57383808999998</v>
      </c>
      <c r="K125" s="44">
        <v>587.80833875999997</v>
      </c>
      <c r="L125" s="44">
        <v>161.02475368</v>
      </c>
      <c r="M125" s="44">
        <v>9.7407456499999991</v>
      </c>
      <c r="N125" s="44">
        <f t="shared" ref="N125" si="529">SUM(O125:P125)</f>
        <v>952.91001888999995</v>
      </c>
      <c r="O125" s="44">
        <v>654.56118598</v>
      </c>
      <c r="P125" s="44">
        <f t="shared" ref="P125" si="530">SUM(Q125:S125)</f>
        <v>298.34883290999994</v>
      </c>
      <c r="Q125" s="44">
        <v>263.16833608999997</v>
      </c>
      <c r="R125" s="44">
        <v>35.180496820000002</v>
      </c>
      <c r="S125" s="44">
        <v>0</v>
      </c>
      <c r="T125" s="44"/>
      <c r="U125" s="44"/>
      <c r="V125" s="44"/>
      <c r="W125" s="44"/>
      <c r="X125" s="44"/>
    </row>
    <row r="126" spans="1:24" hidden="1" outlineLevel="1" collapsed="1">
      <c r="A126" s="9">
        <v>44044</v>
      </c>
      <c r="B126" s="44">
        <v>3282.5307156600002</v>
      </c>
      <c r="C126" s="44">
        <f t="shared" ref="C126" si="531">I126+O126</f>
        <v>2305.7680870899999</v>
      </c>
      <c r="D126" s="44">
        <f t="shared" ref="D126" si="532">J126+P126</f>
        <v>976.76262856999983</v>
      </c>
      <c r="E126" s="44">
        <f t="shared" ref="E126" si="533">K126+Q126</f>
        <v>805.83819260999985</v>
      </c>
      <c r="F126" s="44">
        <f t="shared" ref="F126" si="534">L126+R126</f>
        <v>161.17357003000001</v>
      </c>
      <c r="G126" s="44">
        <f t="shared" ref="G126" si="535">M126+S126</f>
        <v>9.7508659299999998</v>
      </c>
      <c r="H126" s="44">
        <f t="shared" ref="H126" si="536">SUM(I126:J126)</f>
        <v>2153.4700668599999</v>
      </c>
      <c r="I126" s="44">
        <v>1466.7413217999999</v>
      </c>
      <c r="J126" s="44">
        <f t="shared" ref="J126" si="537">SUM(K126:M126)</f>
        <v>686.72874505999994</v>
      </c>
      <c r="K126" s="44">
        <v>539.84511108999993</v>
      </c>
      <c r="L126" s="44">
        <v>137.13276804</v>
      </c>
      <c r="M126" s="44">
        <v>9.7508659299999998</v>
      </c>
      <c r="N126" s="44">
        <f t="shared" ref="N126" si="538">SUM(O126:P126)</f>
        <v>1129.0606487999999</v>
      </c>
      <c r="O126" s="44">
        <v>839.02676528999996</v>
      </c>
      <c r="P126" s="44">
        <f t="shared" ref="P126" si="539">SUM(Q126:S126)</f>
        <v>290.03388350999995</v>
      </c>
      <c r="Q126" s="44">
        <v>265.99308151999998</v>
      </c>
      <c r="R126" s="44">
        <v>24.040801989999999</v>
      </c>
      <c r="S126" s="44">
        <v>0</v>
      </c>
      <c r="T126" s="44"/>
      <c r="U126" s="44"/>
      <c r="V126" s="44"/>
      <c r="W126" s="44"/>
      <c r="X126" s="44"/>
    </row>
    <row r="127" spans="1:24" hidden="1" outlineLevel="1" collapsed="1">
      <c r="A127" s="9">
        <v>44075</v>
      </c>
      <c r="B127" s="44">
        <v>3798.1845212300004</v>
      </c>
      <c r="C127" s="44">
        <f t="shared" ref="C127" si="540">I127+O127</f>
        <v>2848.1607055099998</v>
      </c>
      <c r="D127" s="44">
        <f t="shared" ref="D127" si="541">J127+P127</f>
        <v>950.02381572000013</v>
      </c>
      <c r="E127" s="44">
        <f t="shared" ref="E127" si="542">K127+Q127</f>
        <v>785.13142001000006</v>
      </c>
      <c r="F127" s="44">
        <f t="shared" ref="F127" si="543">L127+R127</f>
        <v>156.03202879000003</v>
      </c>
      <c r="G127" s="44">
        <f t="shared" ref="G127" si="544">M127+S127</f>
        <v>8.8603669200000006</v>
      </c>
      <c r="H127" s="44">
        <f t="shared" ref="H127" si="545">SUM(I127:J127)</f>
        <v>2603.03033633</v>
      </c>
      <c r="I127" s="44">
        <v>1955.67350687</v>
      </c>
      <c r="J127" s="44">
        <f t="shared" ref="J127" si="546">SUM(K127:M127)</f>
        <v>647.35682946000009</v>
      </c>
      <c r="K127" s="44">
        <v>507.54096969</v>
      </c>
      <c r="L127" s="44">
        <v>130.95549285000001</v>
      </c>
      <c r="M127" s="44">
        <v>8.8603669200000006</v>
      </c>
      <c r="N127" s="44">
        <f t="shared" ref="N127" si="547">SUM(O127:P127)</f>
        <v>1195.1541849</v>
      </c>
      <c r="O127" s="44">
        <v>892.48719863999997</v>
      </c>
      <c r="P127" s="44">
        <f t="shared" ref="P127" si="548">SUM(Q127:S127)</f>
        <v>302.66698625999999</v>
      </c>
      <c r="Q127" s="44">
        <v>277.59045032</v>
      </c>
      <c r="R127" s="44">
        <v>25.076535939999999</v>
      </c>
      <c r="S127" s="44">
        <v>0</v>
      </c>
      <c r="T127" s="44"/>
      <c r="U127" s="44"/>
      <c r="V127" s="44"/>
      <c r="W127" s="44"/>
      <c r="X127" s="44"/>
    </row>
    <row r="128" spans="1:24" hidden="1" outlineLevel="1" collapsed="1">
      <c r="A128" s="9">
        <v>44105</v>
      </c>
      <c r="B128" s="44">
        <v>3693.5448522400002</v>
      </c>
      <c r="C128" s="44">
        <f t="shared" ref="C128" si="549">I128+O128</f>
        <v>2859.9230888800003</v>
      </c>
      <c r="D128" s="44">
        <f t="shared" ref="D128" si="550">J128+P128</f>
        <v>833.62176336000005</v>
      </c>
      <c r="E128" s="44">
        <f t="shared" ref="E128" si="551">K128+Q128</f>
        <v>603.81790434999994</v>
      </c>
      <c r="F128" s="44">
        <f t="shared" ref="F128" si="552">L128+R128</f>
        <v>221.34230640000001</v>
      </c>
      <c r="G128" s="44">
        <f t="shared" ref="G128" si="553">M128+S128</f>
        <v>8.46155261</v>
      </c>
      <c r="H128" s="44">
        <f t="shared" ref="H128" si="554">SUM(I128:J128)</f>
        <v>2610.5931987500003</v>
      </c>
      <c r="I128" s="44">
        <v>1858.6307650200001</v>
      </c>
      <c r="J128" s="44">
        <f t="shared" ref="J128" si="555">SUM(K128:M128)</f>
        <v>751.96243373000004</v>
      </c>
      <c r="K128" s="44">
        <v>532.28770140999995</v>
      </c>
      <c r="L128" s="44">
        <v>211.21317971000002</v>
      </c>
      <c r="M128" s="44">
        <v>8.46155261</v>
      </c>
      <c r="N128" s="44">
        <f t="shared" ref="N128" si="556">SUM(O128:P128)</f>
        <v>1082.9516534899999</v>
      </c>
      <c r="O128" s="44">
        <v>1001.29232386</v>
      </c>
      <c r="P128" s="44">
        <f t="shared" ref="P128" si="557">SUM(Q128:S128)</f>
        <v>81.659329630000002</v>
      </c>
      <c r="Q128" s="44">
        <v>71.530202939999995</v>
      </c>
      <c r="R128" s="44">
        <v>10.12912669</v>
      </c>
      <c r="S128" s="44">
        <v>0</v>
      </c>
      <c r="T128" s="44"/>
      <c r="U128" s="44"/>
      <c r="V128" s="44"/>
      <c r="W128" s="44"/>
      <c r="X128" s="44"/>
    </row>
    <row r="129" spans="1:24" hidden="1" outlineLevel="1" collapsed="1">
      <c r="A129" s="9">
        <v>44136</v>
      </c>
      <c r="B129" s="44">
        <v>3662.3723906200003</v>
      </c>
      <c r="C129" s="44">
        <f t="shared" ref="C129" si="558">I129+O129</f>
        <v>2843.1840675499998</v>
      </c>
      <c r="D129" s="44">
        <f t="shared" ref="D129" si="559">J129+P129</f>
        <v>819.18832307000002</v>
      </c>
      <c r="E129" s="44">
        <f t="shared" ref="E129" si="560">K129+Q129</f>
        <v>623.17863255999998</v>
      </c>
      <c r="F129" s="44">
        <f t="shared" ref="F129" si="561">L129+R129</f>
        <v>187.54456541999997</v>
      </c>
      <c r="G129" s="44">
        <f t="shared" ref="G129" si="562">M129+S129</f>
        <v>8.4651250900000008</v>
      </c>
      <c r="H129" s="44">
        <f t="shared" ref="H129" si="563">SUM(I129:J129)</f>
        <v>2567.11492073</v>
      </c>
      <c r="I129" s="44">
        <v>1861.54064784</v>
      </c>
      <c r="J129" s="44">
        <f t="shared" ref="J129" si="564">SUM(K129:M129)</f>
        <v>705.57427288999997</v>
      </c>
      <c r="K129" s="44">
        <v>519.70635382</v>
      </c>
      <c r="L129" s="44">
        <v>177.40279397999998</v>
      </c>
      <c r="M129" s="44">
        <v>8.4651250900000008</v>
      </c>
      <c r="N129" s="44">
        <f t="shared" ref="N129" si="565">SUM(O129:P129)</f>
        <v>1095.25746989</v>
      </c>
      <c r="O129" s="44">
        <v>981.64341970999999</v>
      </c>
      <c r="P129" s="44">
        <f t="shared" ref="P129" si="566">SUM(Q129:S129)</f>
        <v>113.61405018000001</v>
      </c>
      <c r="Q129" s="44">
        <v>103.47227874000001</v>
      </c>
      <c r="R129" s="44">
        <v>10.141771439999999</v>
      </c>
      <c r="S129" s="44">
        <v>0</v>
      </c>
      <c r="T129" s="44"/>
      <c r="U129" s="44"/>
      <c r="V129" s="44"/>
      <c r="W129" s="44"/>
      <c r="X129" s="44"/>
    </row>
    <row r="130" spans="1:24" hidden="1" outlineLevel="1" collapsed="1">
      <c r="A130" s="9">
        <v>44166</v>
      </c>
      <c r="B130" s="44">
        <v>3898.4119610600001</v>
      </c>
      <c r="C130" s="44">
        <f t="shared" ref="C130" si="567">I130+O130</f>
        <v>3024.6673571699998</v>
      </c>
      <c r="D130" s="44">
        <f t="shared" ref="D130" si="568">J130+P130</f>
        <v>873.74460389000001</v>
      </c>
      <c r="E130" s="44">
        <f t="shared" ref="E130" si="569">K130+Q130</f>
        <v>716.10466241000006</v>
      </c>
      <c r="F130" s="44">
        <f t="shared" ref="F130" si="570">L130+R130</f>
        <v>149.21470067999999</v>
      </c>
      <c r="G130" s="44">
        <f t="shared" ref="G130" si="571">M130+S130</f>
        <v>8.4252407999999992</v>
      </c>
      <c r="H130" s="44">
        <f t="shared" ref="H130" si="572">SUM(I130:J130)</f>
        <v>2932.8271878999999</v>
      </c>
      <c r="I130" s="44">
        <v>2168.81414279</v>
      </c>
      <c r="J130" s="44">
        <f t="shared" ref="J130" si="573">SUM(K130:M130)</f>
        <v>764.01304511000001</v>
      </c>
      <c r="K130" s="44">
        <v>616.44802447000006</v>
      </c>
      <c r="L130" s="44">
        <v>139.13977983999999</v>
      </c>
      <c r="M130" s="44">
        <v>8.4252407999999992</v>
      </c>
      <c r="N130" s="44">
        <f t="shared" ref="N130" si="574">SUM(O130:P130)</f>
        <v>965.58477315999994</v>
      </c>
      <c r="O130" s="44">
        <v>855.85321437999994</v>
      </c>
      <c r="P130" s="44">
        <f t="shared" ref="P130" si="575">SUM(Q130:S130)</f>
        <v>109.73155878</v>
      </c>
      <c r="Q130" s="44">
        <v>99.656637939999996</v>
      </c>
      <c r="R130" s="44">
        <v>10.074920840000001</v>
      </c>
      <c r="S130" s="44">
        <v>0</v>
      </c>
      <c r="T130" s="44"/>
      <c r="U130" s="44"/>
      <c r="V130" s="44"/>
      <c r="W130" s="44"/>
      <c r="X130" s="44"/>
    </row>
    <row r="131" spans="1:24" hidden="1" outlineLevel="1" collapsed="1">
      <c r="A131" s="9">
        <v>44197</v>
      </c>
      <c r="B131" s="44">
        <v>4092.6156162299994</v>
      </c>
      <c r="C131" s="44">
        <f t="shared" ref="C131" si="576">I131+O131</f>
        <v>3150.7080693899998</v>
      </c>
      <c r="D131" s="44">
        <f t="shared" ref="D131" si="577">J131+P131</f>
        <v>941.9075468399999</v>
      </c>
      <c r="E131" s="44">
        <f t="shared" ref="E131" si="578">K131+Q131</f>
        <v>712.39933492</v>
      </c>
      <c r="F131" s="44">
        <f t="shared" ref="F131" si="579">L131+R131</f>
        <v>221.45599930999998</v>
      </c>
      <c r="G131" s="44">
        <f t="shared" ref="G131" si="580">M131+S131</f>
        <v>8.0522126099999998</v>
      </c>
      <c r="H131" s="44">
        <f t="shared" ref="H131" si="581">SUM(I131:J131)</f>
        <v>2984.5763525499997</v>
      </c>
      <c r="I131" s="44">
        <v>2136.3086570999999</v>
      </c>
      <c r="J131" s="44">
        <f t="shared" ref="J131" si="582">SUM(K131:M131)</f>
        <v>848.26769544999991</v>
      </c>
      <c r="K131" s="44">
        <v>628.80737615999999</v>
      </c>
      <c r="L131" s="44">
        <v>211.40810667999997</v>
      </c>
      <c r="M131" s="44">
        <v>8.0522126099999998</v>
      </c>
      <c r="N131" s="44">
        <f t="shared" ref="N131" si="583">SUM(O131:P131)</f>
        <v>1108.03926368</v>
      </c>
      <c r="O131" s="44">
        <v>1014.39941229</v>
      </c>
      <c r="P131" s="44">
        <f t="shared" ref="P131" si="584">SUM(Q131:S131)</f>
        <v>93.639851390000018</v>
      </c>
      <c r="Q131" s="44">
        <v>83.591958760000011</v>
      </c>
      <c r="R131" s="44">
        <v>10.04789263</v>
      </c>
      <c r="S131" s="44">
        <v>0</v>
      </c>
      <c r="T131" s="44"/>
      <c r="U131" s="44"/>
      <c r="V131" s="44"/>
      <c r="W131" s="44"/>
      <c r="X131" s="44"/>
    </row>
    <row r="132" spans="1:24" hidden="1" outlineLevel="1" collapsed="1">
      <c r="A132" s="9">
        <v>44228</v>
      </c>
      <c r="B132" s="44">
        <v>4063.0849892800002</v>
      </c>
      <c r="C132" s="44">
        <f t="shared" ref="C132" si="585">I132+O132</f>
        <v>3083.1608391899999</v>
      </c>
      <c r="D132" s="44">
        <f t="shared" ref="D132" si="586">J132+P132</f>
        <v>979.92415009000013</v>
      </c>
      <c r="E132" s="44">
        <f t="shared" ref="E132" si="587">K132+Q132</f>
        <v>750.87961457000006</v>
      </c>
      <c r="F132" s="44">
        <f t="shared" ref="F132" si="588">L132+R132</f>
        <v>220.99226963999999</v>
      </c>
      <c r="G132" s="44">
        <f t="shared" ref="G132" si="589">M132+S132</f>
        <v>8.0522658800000002</v>
      </c>
      <c r="H132" s="44">
        <f t="shared" ref="H132" si="590">SUM(I132:J132)</f>
        <v>2988.6150237500001</v>
      </c>
      <c r="I132" s="44">
        <v>2033.1747985699999</v>
      </c>
      <c r="J132" s="44">
        <f t="shared" ref="J132" si="591">SUM(K132:M132)</f>
        <v>955.44022518000008</v>
      </c>
      <c r="K132" s="44">
        <v>736.35178579000001</v>
      </c>
      <c r="L132" s="44">
        <v>211.03617351</v>
      </c>
      <c r="M132" s="44">
        <v>8.0522658800000002</v>
      </c>
      <c r="N132" s="44">
        <f t="shared" ref="N132" si="592">SUM(O132:P132)</f>
        <v>1074.4699655300001</v>
      </c>
      <c r="O132" s="44">
        <v>1049.98604062</v>
      </c>
      <c r="P132" s="44">
        <f t="shared" ref="P132" si="593">SUM(Q132:S132)</f>
        <v>24.483924909999999</v>
      </c>
      <c r="Q132" s="44">
        <v>14.52782878</v>
      </c>
      <c r="R132" s="44">
        <v>9.9560961300000006</v>
      </c>
      <c r="S132" s="44">
        <v>0</v>
      </c>
      <c r="T132" s="44"/>
      <c r="U132" s="44"/>
      <c r="V132" s="44"/>
      <c r="W132" s="44"/>
      <c r="X132" s="44"/>
    </row>
    <row r="133" spans="1:24" hidden="1" outlineLevel="1" collapsed="1">
      <c r="A133" s="9">
        <v>44256</v>
      </c>
      <c r="B133" s="44">
        <v>4356.4469550900003</v>
      </c>
      <c r="C133" s="44">
        <f t="shared" ref="C133" si="594">I133+O133</f>
        <v>3434.5326916900003</v>
      </c>
      <c r="D133" s="44">
        <f t="shared" ref="D133" si="595">J133+P133</f>
        <v>921.91426339999998</v>
      </c>
      <c r="E133" s="44">
        <f t="shared" ref="E133" si="596">K133+Q133</f>
        <v>703.23841630000004</v>
      </c>
      <c r="F133" s="44">
        <f t="shared" ref="F133" si="597">L133+R133</f>
        <v>210.62352195</v>
      </c>
      <c r="G133" s="44">
        <f t="shared" ref="G133" si="598">M133+S133</f>
        <v>8.0523251499999997</v>
      </c>
      <c r="H133" s="44">
        <f t="shared" ref="H133" si="599">SUM(I133:J133)</f>
        <v>3072.7834613500004</v>
      </c>
      <c r="I133" s="44">
        <v>2175.2661250700003</v>
      </c>
      <c r="J133" s="44">
        <f t="shared" ref="J133" si="600">SUM(K133:M133)</f>
        <v>897.51733627999999</v>
      </c>
      <c r="K133" s="44">
        <v>688.78364157999999</v>
      </c>
      <c r="L133" s="44">
        <v>200.68136955</v>
      </c>
      <c r="M133" s="44">
        <v>8.0523251499999997</v>
      </c>
      <c r="N133" s="44">
        <f t="shared" ref="N133" si="601">SUM(O133:P133)</f>
        <v>1283.6634937400001</v>
      </c>
      <c r="O133" s="44">
        <v>1259.26656662</v>
      </c>
      <c r="P133" s="44">
        <f t="shared" ref="P133" si="602">SUM(Q133:S133)</f>
        <v>24.396927120000001</v>
      </c>
      <c r="Q133" s="44">
        <v>14.45477472</v>
      </c>
      <c r="R133" s="44">
        <v>9.9421523999999994</v>
      </c>
      <c r="S133" s="44">
        <v>0</v>
      </c>
      <c r="T133" s="44"/>
      <c r="U133" s="44"/>
      <c r="V133" s="44"/>
      <c r="W133" s="44"/>
      <c r="X133" s="44"/>
    </row>
    <row r="134" spans="1:24" hidden="1" outlineLevel="1" collapsed="1">
      <c r="A134" s="9">
        <v>44287</v>
      </c>
      <c r="B134" s="44">
        <v>4514.9111481299997</v>
      </c>
      <c r="C134" s="44">
        <f t="shared" ref="C134" si="603">I134+O134</f>
        <v>3494.9280133000002</v>
      </c>
      <c r="D134" s="44">
        <f t="shared" ref="D134" si="604">J134+P134</f>
        <v>1019.98313483</v>
      </c>
      <c r="E134" s="44">
        <f t="shared" ref="E134" si="605">K134+Q134</f>
        <v>737.23805580999999</v>
      </c>
      <c r="F134" s="44">
        <f t="shared" ref="F134" si="606">L134+R134</f>
        <v>274.69269623000002</v>
      </c>
      <c r="G134" s="44">
        <f t="shared" ref="G134" si="607">M134+S134</f>
        <v>8.0523827899999993</v>
      </c>
      <c r="H134" s="44">
        <f t="shared" ref="H134" si="608">SUM(I134:J134)</f>
        <v>2867.28074926</v>
      </c>
      <c r="I134" s="44">
        <v>1863.42795705</v>
      </c>
      <c r="J134" s="44">
        <f t="shared" ref="J134" si="609">SUM(K134:M134)</f>
        <v>1003.8527922100001</v>
      </c>
      <c r="K134" s="44">
        <v>722.52025535999996</v>
      </c>
      <c r="L134" s="44">
        <v>273.28015406000003</v>
      </c>
      <c r="M134" s="44">
        <v>8.0523827899999993</v>
      </c>
      <c r="N134" s="44">
        <f t="shared" ref="N134" si="610">SUM(O134:P134)</f>
        <v>1647.6303988699999</v>
      </c>
      <c r="O134" s="44">
        <v>1631.5000562499999</v>
      </c>
      <c r="P134" s="44">
        <f t="shared" ref="P134" si="611">SUM(Q134:S134)</f>
        <v>16.13034262</v>
      </c>
      <c r="Q134" s="44">
        <v>14.71780045</v>
      </c>
      <c r="R134" s="44">
        <v>1.41254217</v>
      </c>
      <c r="S134" s="44">
        <v>0</v>
      </c>
      <c r="T134" s="44"/>
      <c r="U134" s="44"/>
      <c r="V134" s="44"/>
      <c r="W134" s="44"/>
      <c r="X134" s="44"/>
    </row>
    <row r="135" spans="1:24" hidden="1" outlineLevel="1" collapsed="1">
      <c r="A135" s="9">
        <v>44317</v>
      </c>
      <c r="B135" s="44">
        <v>5050.3400323999995</v>
      </c>
      <c r="C135" s="44">
        <f t="shared" ref="C135" si="612">I135+O135</f>
        <v>4082.0134538699999</v>
      </c>
      <c r="D135" s="44">
        <f t="shared" ref="D135" si="613">J135+P135</f>
        <v>968.32657853000001</v>
      </c>
      <c r="E135" s="44">
        <f t="shared" ref="E135" si="614">K135+Q135</f>
        <v>740.76387688</v>
      </c>
      <c r="F135" s="44">
        <f t="shared" ref="F135" si="615">L135+R135</f>
        <v>219.51025900000002</v>
      </c>
      <c r="G135" s="44">
        <f t="shared" ref="G135" si="616">M135+S135</f>
        <v>8.0524426499999997</v>
      </c>
      <c r="H135" s="44">
        <f t="shared" ref="H135" si="617">SUM(I135:J135)</f>
        <v>3234.7192525099999</v>
      </c>
      <c r="I135" s="44">
        <v>2281.44937097</v>
      </c>
      <c r="J135" s="44">
        <f t="shared" ref="J135" si="618">SUM(K135:M135)</f>
        <v>953.26988154000003</v>
      </c>
      <c r="K135" s="44">
        <v>727.10724424</v>
      </c>
      <c r="L135" s="44">
        <v>218.11019465000001</v>
      </c>
      <c r="M135" s="44">
        <v>8.0524426499999997</v>
      </c>
      <c r="N135" s="44">
        <f t="shared" ref="N135" si="619">SUM(O135:P135)</f>
        <v>1815.62077989</v>
      </c>
      <c r="O135" s="44">
        <v>1800.5640828999999</v>
      </c>
      <c r="P135" s="44">
        <f t="shared" ref="P135" si="620">SUM(Q135:S135)</f>
        <v>15.056696990000003</v>
      </c>
      <c r="Q135" s="44">
        <v>13.656632640000002</v>
      </c>
      <c r="R135" s="44">
        <v>1.4000643500000001</v>
      </c>
      <c r="S135" s="44">
        <v>0</v>
      </c>
      <c r="T135" s="44"/>
      <c r="U135" s="44"/>
      <c r="V135" s="44"/>
      <c r="W135" s="44"/>
      <c r="X135" s="44"/>
    </row>
    <row r="136" spans="1:24" hidden="1" outlineLevel="1" collapsed="1">
      <c r="A136" s="9">
        <v>44348</v>
      </c>
      <c r="B136" s="44">
        <v>4878.5251023499995</v>
      </c>
      <c r="C136" s="44">
        <f t="shared" ref="C136" si="621">I136+O136</f>
        <v>3905.2598152599999</v>
      </c>
      <c r="D136" s="44">
        <f t="shared" ref="D136" si="622">J136+P136</f>
        <v>973.26528709000002</v>
      </c>
      <c r="E136" s="44">
        <f t="shared" ref="E136" si="623">K136+Q136</f>
        <v>680.15659083000003</v>
      </c>
      <c r="F136" s="44">
        <f t="shared" ref="F136" si="624">L136+R136</f>
        <v>285.05619540999999</v>
      </c>
      <c r="G136" s="44">
        <f t="shared" ref="G136" si="625">M136+S136</f>
        <v>8.0525008499999995</v>
      </c>
      <c r="H136" s="44">
        <f t="shared" ref="H136" si="626">SUM(I136:J136)</f>
        <v>3264.2389707299999</v>
      </c>
      <c r="I136" s="44">
        <v>2309.4050041099999</v>
      </c>
      <c r="J136" s="44">
        <f t="shared" ref="J136" si="627">SUM(K136:M136)</f>
        <v>954.83396662000007</v>
      </c>
      <c r="K136" s="44">
        <v>663.10907615000008</v>
      </c>
      <c r="L136" s="44">
        <v>283.67238961999999</v>
      </c>
      <c r="M136" s="44">
        <v>8.0525008499999995</v>
      </c>
      <c r="N136" s="44">
        <f t="shared" ref="N136" si="628">SUM(O136:P136)</f>
        <v>1614.2861316199999</v>
      </c>
      <c r="O136" s="44">
        <v>1595.8548111499999</v>
      </c>
      <c r="P136" s="44">
        <f t="shared" ref="P136" si="629">SUM(Q136:S136)</f>
        <v>18.431320469999999</v>
      </c>
      <c r="Q136" s="44">
        <v>17.047514679999999</v>
      </c>
      <c r="R136" s="44">
        <v>1.38380579</v>
      </c>
      <c r="S136" s="44">
        <v>0</v>
      </c>
      <c r="T136" s="44"/>
      <c r="U136" s="44"/>
      <c r="V136" s="44"/>
      <c r="W136" s="44"/>
      <c r="X136" s="44"/>
    </row>
    <row r="137" spans="1:24" hidden="1" outlineLevel="1" collapsed="1">
      <c r="A137" s="9">
        <v>44378</v>
      </c>
      <c r="B137" s="44">
        <v>4691.9613804199998</v>
      </c>
      <c r="C137" s="44">
        <f t="shared" ref="C137" si="630">I137+O137</f>
        <v>3695.6400390399999</v>
      </c>
      <c r="D137" s="44">
        <f t="shared" ref="D137" si="631">J137+P137</f>
        <v>996.32134137999992</v>
      </c>
      <c r="E137" s="44">
        <f t="shared" ref="E137" si="632">K137+Q137</f>
        <v>701.71034918999999</v>
      </c>
      <c r="F137" s="44">
        <f t="shared" ref="F137" si="633">L137+R137</f>
        <v>286.55843087</v>
      </c>
      <c r="G137" s="44">
        <f t="shared" ref="G137" si="634">M137+S137</f>
        <v>8.0525613200000006</v>
      </c>
      <c r="H137" s="44">
        <f t="shared" ref="H137" si="635">SUM(I137:J137)</f>
        <v>3311.36528765</v>
      </c>
      <c r="I137" s="44">
        <v>2330.24419782</v>
      </c>
      <c r="J137" s="44">
        <f t="shared" ref="J137" si="636">SUM(K137:M137)</f>
        <v>981.12108982999996</v>
      </c>
      <c r="K137" s="44">
        <v>687.87940420999996</v>
      </c>
      <c r="L137" s="44">
        <v>285.1891243</v>
      </c>
      <c r="M137" s="44">
        <v>8.0525613200000006</v>
      </c>
      <c r="N137" s="44">
        <f t="shared" ref="N137" si="637">SUM(O137:P137)</f>
        <v>1380.59609277</v>
      </c>
      <c r="O137" s="44">
        <v>1365.39584122</v>
      </c>
      <c r="P137" s="44">
        <f t="shared" ref="P137" si="638">SUM(Q137:S137)</f>
        <v>15.200251549999997</v>
      </c>
      <c r="Q137" s="44">
        <v>13.830944979999998</v>
      </c>
      <c r="R137" s="44">
        <v>1.36930657</v>
      </c>
      <c r="S137" s="44">
        <v>0</v>
      </c>
      <c r="T137" s="44"/>
      <c r="U137" s="44"/>
      <c r="V137" s="44"/>
      <c r="W137" s="44"/>
      <c r="X137" s="44"/>
    </row>
    <row r="138" spans="1:24" hidden="1" outlineLevel="1" collapsed="1">
      <c r="A138" s="9">
        <v>44409</v>
      </c>
      <c r="B138" s="44">
        <v>4987.0836142300004</v>
      </c>
      <c r="C138" s="44">
        <f t="shared" ref="C138" si="639">I138+O138</f>
        <v>4057.04799903</v>
      </c>
      <c r="D138" s="44">
        <f t="shared" ref="D138" si="640">J138+P138</f>
        <v>930.03561520000017</v>
      </c>
      <c r="E138" s="44">
        <f t="shared" ref="E138" si="641">K138+Q138</f>
        <v>660.73685925000007</v>
      </c>
      <c r="F138" s="44">
        <f t="shared" ref="F138" si="642">L138+R138</f>
        <v>261.24613385000004</v>
      </c>
      <c r="G138" s="44">
        <f t="shared" ref="G138" si="643">M138+S138</f>
        <v>8.0526221000000007</v>
      </c>
      <c r="H138" s="44">
        <f t="shared" ref="H138" si="644">SUM(I138:J138)</f>
        <v>3328.7782892800005</v>
      </c>
      <c r="I138" s="44">
        <v>2417.0490554500002</v>
      </c>
      <c r="J138" s="44">
        <f t="shared" ref="J138" si="645">SUM(K138:M138)</f>
        <v>911.72923383000011</v>
      </c>
      <c r="K138" s="44">
        <v>643.79866477000007</v>
      </c>
      <c r="L138" s="44">
        <v>259.87794696000003</v>
      </c>
      <c r="M138" s="44">
        <v>8.0526221000000007</v>
      </c>
      <c r="N138" s="44">
        <f t="shared" ref="N138" si="646">SUM(O138:P138)</f>
        <v>1658.3053249500001</v>
      </c>
      <c r="O138" s="44">
        <v>1639.9989435800001</v>
      </c>
      <c r="P138" s="44">
        <f t="shared" ref="P138" si="647">SUM(Q138:S138)</f>
        <v>18.30638137</v>
      </c>
      <c r="Q138" s="44">
        <v>16.93819448</v>
      </c>
      <c r="R138" s="44">
        <v>1.36818689</v>
      </c>
      <c r="S138" s="44">
        <v>0</v>
      </c>
      <c r="T138" s="44"/>
      <c r="U138" s="44"/>
      <c r="V138" s="44"/>
      <c r="W138" s="44"/>
      <c r="X138" s="44"/>
    </row>
    <row r="139" spans="1:24" hidden="1" outlineLevel="1" collapsed="1">
      <c r="A139" s="9">
        <v>44440</v>
      </c>
      <c r="B139" s="44">
        <v>5399.97195861</v>
      </c>
      <c r="C139" s="44">
        <f t="shared" ref="C139" si="648">I139+O139</f>
        <v>4450.9972006099997</v>
      </c>
      <c r="D139" s="44">
        <f t="shared" ref="D139" si="649">J139+P139</f>
        <v>948.97475800000007</v>
      </c>
      <c r="E139" s="44">
        <f t="shared" ref="E139" si="650">K139+Q139</f>
        <v>696.26861182000005</v>
      </c>
      <c r="F139" s="44">
        <f t="shared" ref="F139" si="651">L139+R139</f>
        <v>244.66551414000003</v>
      </c>
      <c r="G139" s="44">
        <f t="shared" ref="G139" si="652">M139+S139</f>
        <v>8.0406320400000002</v>
      </c>
      <c r="H139" s="44">
        <f t="shared" ref="H139" si="653">SUM(I139:J139)</f>
        <v>3351.30218186</v>
      </c>
      <c r="I139" s="44">
        <v>2421.5442411600002</v>
      </c>
      <c r="J139" s="44">
        <f t="shared" ref="J139" si="654">SUM(K139:M139)</f>
        <v>929.75794070000006</v>
      </c>
      <c r="K139" s="44">
        <v>678.40574712</v>
      </c>
      <c r="L139" s="44">
        <v>243.31156154000001</v>
      </c>
      <c r="M139" s="44">
        <v>8.0406320400000002</v>
      </c>
      <c r="N139" s="44">
        <f t="shared" ref="N139" si="655">SUM(O139:P139)</f>
        <v>2048.66977675</v>
      </c>
      <c r="O139" s="44">
        <v>2029.45295945</v>
      </c>
      <c r="P139" s="44">
        <f t="shared" ref="P139" si="656">SUM(Q139:S139)</f>
        <v>19.216817299999999</v>
      </c>
      <c r="Q139" s="44">
        <v>17.862864699999999</v>
      </c>
      <c r="R139" s="44">
        <v>1.3539526</v>
      </c>
      <c r="S139" s="44">
        <v>0</v>
      </c>
      <c r="T139" s="44"/>
      <c r="U139" s="44"/>
      <c r="V139" s="44"/>
      <c r="W139" s="44"/>
      <c r="X139" s="44"/>
    </row>
    <row r="140" spans="1:24" hidden="1" outlineLevel="1" collapsed="1">
      <c r="A140" s="9">
        <v>44470</v>
      </c>
      <c r="B140" s="44">
        <v>5869.1319479700005</v>
      </c>
      <c r="C140" s="44">
        <f t="shared" ref="C140" si="657">I140+O140</f>
        <v>4896.9443007700002</v>
      </c>
      <c r="D140" s="44">
        <f t="shared" ref="D140" si="658">J140+P140</f>
        <v>972.18764720000001</v>
      </c>
      <c r="E140" s="44">
        <f t="shared" ref="E140" si="659">K140+Q140</f>
        <v>705.80832218</v>
      </c>
      <c r="F140" s="44">
        <f t="shared" ref="F140" si="660">L140+R140</f>
        <v>258.33869298000002</v>
      </c>
      <c r="G140" s="44">
        <f t="shared" ref="G140" si="661">M140+S140</f>
        <v>8.0406320400000002</v>
      </c>
      <c r="H140" s="44">
        <f t="shared" ref="H140" si="662">SUM(I140:J140)</f>
        <v>3489.6918495099999</v>
      </c>
      <c r="I140" s="44">
        <v>2555.5842815400001</v>
      </c>
      <c r="J140" s="44">
        <f t="shared" ref="J140" si="663">SUM(K140:M140)</f>
        <v>934.10756796999999</v>
      </c>
      <c r="K140" s="44">
        <v>667.72824294999998</v>
      </c>
      <c r="L140" s="44">
        <v>258.33869298000002</v>
      </c>
      <c r="M140" s="44">
        <v>8.0406320400000002</v>
      </c>
      <c r="N140" s="44">
        <f t="shared" ref="N140" si="664">SUM(O140:P140)</f>
        <v>2379.4400984600002</v>
      </c>
      <c r="O140" s="44">
        <v>2341.36001923</v>
      </c>
      <c r="P140" s="44">
        <f t="shared" ref="P140" si="665">SUM(Q140:S140)</f>
        <v>38.080079230000003</v>
      </c>
      <c r="Q140" s="44">
        <v>38.080079230000003</v>
      </c>
      <c r="R140" s="44">
        <v>0</v>
      </c>
      <c r="S140" s="44">
        <v>0</v>
      </c>
      <c r="T140" s="44"/>
      <c r="U140" s="44"/>
      <c r="V140" s="44"/>
      <c r="W140" s="44"/>
      <c r="X140" s="44"/>
    </row>
    <row r="141" spans="1:24" hidden="1" outlineLevel="1" collapsed="1">
      <c r="A141" s="9">
        <v>44501</v>
      </c>
      <c r="B141" s="44">
        <v>5791.4075796800007</v>
      </c>
      <c r="C141" s="44">
        <f t="shared" ref="C141" si="666">I141+O141</f>
        <v>5021.6346907799998</v>
      </c>
      <c r="D141" s="44">
        <f t="shared" ref="D141" si="667">J141+P141</f>
        <v>769.7728889</v>
      </c>
      <c r="E141" s="44">
        <f t="shared" ref="E141" si="668">K141+Q141</f>
        <v>622.37300266</v>
      </c>
      <c r="F141" s="44">
        <f t="shared" ref="F141" si="669">L141+R141</f>
        <v>139.35925420000001</v>
      </c>
      <c r="G141" s="44">
        <f t="shared" ref="G141" si="670">M141+S141</f>
        <v>8.0406320400000002</v>
      </c>
      <c r="H141" s="44">
        <f t="shared" ref="H141" si="671">SUM(I141:J141)</f>
        <v>3587.2776244099996</v>
      </c>
      <c r="I141" s="44">
        <v>2859.6122978099997</v>
      </c>
      <c r="J141" s="44">
        <f t="shared" ref="J141" si="672">SUM(K141:M141)</f>
        <v>727.66532659999996</v>
      </c>
      <c r="K141" s="44">
        <v>581.24641978</v>
      </c>
      <c r="L141" s="44">
        <v>138.37827478</v>
      </c>
      <c r="M141" s="44">
        <v>8.0406320400000002</v>
      </c>
      <c r="N141" s="44">
        <f t="shared" ref="N141" si="673">SUM(O141:P141)</f>
        <v>2204.1299552700002</v>
      </c>
      <c r="O141" s="44">
        <v>2162.0223929700001</v>
      </c>
      <c r="P141" s="44">
        <f t="shared" ref="P141" si="674">SUM(Q141:S141)</f>
        <v>42.107562299999998</v>
      </c>
      <c r="Q141" s="44">
        <v>41.126582880000001</v>
      </c>
      <c r="R141" s="44">
        <v>0.98097942000000005</v>
      </c>
      <c r="S141" s="44">
        <v>0</v>
      </c>
      <c r="T141" s="44"/>
      <c r="U141" s="44"/>
      <c r="V141" s="44"/>
      <c r="W141" s="44"/>
      <c r="X141" s="44"/>
    </row>
    <row r="142" spans="1:24" hidden="1" outlineLevel="1" collapsed="1">
      <c r="A142" s="9">
        <v>44531</v>
      </c>
      <c r="B142" s="44">
        <v>6752.0817625700001</v>
      </c>
      <c r="C142" s="44">
        <f t="shared" ref="C142" si="675">I142+O142</f>
        <v>5837.5720135299998</v>
      </c>
      <c r="D142" s="44">
        <f t="shared" ref="D142" si="676">J142+P142</f>
        <v>914.50974903999997</v>
      </c>
      <c r="E142" s="44">
        <f t="shared" ref="E142" si="677">K142+Q142</f>
        <v>753.50376159999996</v>
      </c>
      <c r="F142" s="44">
        <f t="shared" ref="F142" si="678">L142+R142</f>
        <v>152.96535540000002</v>
      </c>
      <c r="G142" s="44">
        <f t="shared" ref="G142" si="679">M142+S142</f>
        <v>8.0406320400000002</v>
      </c>
      <c r="H142" s="44">
        <f t="shared" ref="H142" si="680">SUM(I142:J142)</f>
        <v>4606.9310241900002</v>
      </c>
      <c r="I142" s="44">
        <v>3730.0593669899999</v>
      </c>
      <c r="J142" s="44">
        <f t="shared" ref="J142" si="681">SUM(K142:M142)</f>
        <v>876.87165719999996</v>
      </c>
      <c r="K142" s="44">
        <v>716.85042286999999</v>
      </c>
      <c r="L142" s="44">
        <v>151.98060229000001</v>
      </c>
      <c r="M142" s="44">
        <v>8.0406320400000002</v>
      </c>
      <c r="N142" s="44">
        <f t="shared" ref="N142" si="682">SUM(O142:P142)</f>
        <v>2145.1507383799999</v>
      </c>
      <c r="O142" s="44">
        <v>2107.5126465399999</v>
      </c>
      <c r="P142" s="44">
        <f t="shared" ref="P142" si="683">SUM(Q142:S142)</f>
        <v>37.638091839999994</v>
      </c>
      <c r="Q142" s="44">
        <v>36.653338729999994</v>
      </c>
      <c r="R142" s="44">
        <v>0.98475310999999999</v>
      </c>
      <c r="S142" s="44">
        <v>0</v>
      </c>
      <c r="T142" s="44"/>
      <c r="U142" s="44"/>
      <c r="V142" s="44"/>
      <c r="W142" s="44"/>
      <c r="X142" s="44"/>
    </row>
    <row r="143" spans="1:24" hidden="1" outlineLevel="1" collapsed="1">
      <c r="A143" s="9">
        <v>44562</v>
      </c>
      <c r="B143" s="44">
        <v>6969.4678317599992</v>
      </c>
      <c r="C143" s="44">
        <f t="shared" ref="C143" si="684">I143+O143</f>
        <v>6116.9771479199999</v>
      </c>
      <c r="D143" s="44">
        <f t="shared" ref="D143" si="685">J143+P143</f>
        <v>852.49068383999997</v>
      </c>
      <c r="E143" s="44">
        <f t="shared" ref="E143" si="686">K143+Q143</f>
        <v>686.74019004000002</v>
      </c>
      <c r="F143" s="44">
        <f t="shared" ref="F143" si="687">L143+R143</f>
        <v>157.70986176000002</v>
      </c>
      <c r="G143" s="44">
        <f t="shared" ref="G143" si="688">M143+S143</f>
        <v>8.0406320400000002</v>
      </c>
      <c r="H143" s="44">
        <f t="shared" ref="H143" si="689">SUM(I143:J143)</f>
        <v>4673.7041372799995</v>
      </c>
      <c r="I143" s="44">
        <v>3860.9233434499997</v>
      </c>
      <c r="J143" s="44">
        <f t="shared" ref="J143" si="690">SUM(K143:M143)</f>
        <v>812.78079382999999</v>
      </c>
      <c r="K143" s="44">
        <v>648.06941839000001</v>
      </c>
      <c r="L143" s="44">
        <v>156.67074340000002</v>
      </c>
      <c r="M143" s="44">
        <v>8.0406320400000002</v>
      </c>
      <c r="N143" s="44">
        <f t="shared" ref="N143" si="691">SUM(O143:P143)</f>
        <v>2295.7636944800001</v>
      </c>
      <c r="O143" s="44">
        <v>2256.0538044700002</v>
      </c>
      <c r="P143" s="44">
        <f t="shared" ref="P143" si="692">SUM(Q143:S143)</f>
        <v>39.709890010000002</v>
      </c>
      <c r="Q143" s="44">
        <v>38.670771649999999</v>
      </c>
      <c r="R143" s="44">
        <v>1.03911836</v>
      </c>
      <c r="S143" s="44">
        <v>0</v>
      </c>
      <c r="T143" s="44"/>
      <c r="U143" s="44"/>
      <c r="V143" s="44"/>
      <c r="W143" s="44"/>
      <c r="X143" s="44"/>
    </row>
    <row r="144" spans="1:24" hidden="1" outlineLevel="1" collapsed="1">
      <c r="A144" s="9">
        <v>44593</v>
      </c>
      <c r="B144" s="44">
        <v>6339.2518681199999</v>
      </c>
      <c r="C144" s="44">
        <f t="shared" ref="C144" si="693">I144+O144</f>
        <v>5651.8306070599992</v>
      </c>
      <c r="D144" s="44">
        <f t="shared" ref="D144" si="694">J144+P144</f>
        <v>687.42126105999989</v>
      </c>
      <c r="E144" s="44">
        <f t="shared" ref="E144" si="695">K144+Q144</f>
        <v>529.02481337000006</v>
      </c>
      <c r="F144" s="44">
        <f t="shared" ref="F144" si="696">L144+R144</f>
        <v>150.35581564999998</v>
      </c>
      <c r="G144" s="44">
        <f t="shared" ref="G144" si="697">M144+S144</f>
        <v>8.0406320400000002</v>
      </c>
      <c r="H144" s="44">
        <f t="shared" ref="H144" si="698">SUM(I144:J144)</f>
        <v>4111.9003771199996</v>
      </c>
      <c r="I144" s="44">
        <v>3464.8176590599996</v>
      </c>
      <c r="J144" s="44">
        <f t="shared" ref="J144" si="699">SUM(K144:M144)</f>
        <v>647.08271805999993</v>
      </c>
      <c r="K144" s="44">
        <v>489.74240034000002</v>
      </c>
      <c r="L144" s="44">
        <v>149.29968567999998</v>
      </c>
      <c r="M144" s="44">
        <v>8.0406320400000002</v>
      </c>
      <c r="N144" s="44">
        <f t="shared" ref="N144" si="700">SUM(O144:P144)</f>
        <v>2227.3514909999999</v>
      </c>
      <c r="O144" s="44">
        <v>2187.0129480000001</v>
      </c>
      <c r="P144" s="44">
        <f t="shared" ref="P144" si="701">SUM(Q144:S144)</f>
        <v>40.338543000000001</v>
      </c>
      <c r="Q144" s="44">
        <v>39.282413030000001</v>
      </c>
      <c r="R144" s="44">
        <v>1.05612997</v>
      </c>
      <c r="S144" s="44">
        <v>0</v>
      </c>
      <c r="T144" s="44"/>
      <c r="U144" s="44"/>
      <c r="V144" s="44"/>
      <c r="W144" s="44"/>
      <c r="X144" s="44"/>
    </row>
    <row r="145" spans="1:24" hidden="1" outlineLevel="1" collapsed="1">
      <c r="A145" s="9">
        <v>44621</v>
      </c>
      <c r="B145" s="44">
        <v>6353.2174376700004</v>
      </c>
      <c r="C145" s="44">
        <f t="shared" ref="C145" si="702">I145+O145</f>
        <v>5843.0961957500003</v>
      </c>
      <c r="D145" s="44">
        <f t="shared" ref="D145" si="703">J145+P145</f>
        <v>510.12124192000005</v>
      </c>
      <c r="E145" s="44">
        <f t="shared" ref="E145" si="704">K145+Q145</f>
        <v>375.59985168000003</v>
      </c>
      <c r="F145" s="44">
        <f t="shared" ref="F145" si="705">L145+R145</f>
        <v>126.4807582</v>
      </c>
      <c r="G145" s="44">
        <f t="shared" ref="G145" si="706">M145+S145</f>
        <v>8.0406320400000002</v>
      </c>
      <c r="H145" s="44">
        <f t="shared" ref="H145" si="707">SUM(I145:J145)</f>
        <v>4212.31425829</v>
      </c>
      <c r="I145" s="44">
        <v>3742.5230953700002</v>
      </c>
      <c r="J145" s="44">
        <f t="shared" ref="J145" si="708">SUM(K145:M145)</f>
        <v>469.79116292000003</v>
      </c>
      <c r="K145" s="44">
        <v>336.32591172000002</v>
      </c>
      <c r="L145" s="44">
        <v>125.42461915999999</v>
      </c>
      <c r="M145" s="44">
        <v>8.0406320400000002</v>
      </c>
      <c r="N145" s="44">
        <f t="shared" ref="N145" si="709">SUM(O145:P145)</f>
        <v>2140.90317938</v>
      </c>
      <c r="O145" s="44">
        <v>2100.5731003800001</v>
      </c>
      <c r="P145" s="44">
        <f t="shared" ref="P145" si="710">SUM(Q145:S145)</f>
        <v>40.330078999999998</v>
      </c>
      <c r="Q145" s="44">
        <v>39.27393996</v>
      </c>
      <c r="R145" s="44">
        <v>1.0561390399999999</v>
      </c>
      <c r="S145" s="44">
        <v>0</v>
      </c>
      <c r="T145" s="44"/>
      <c r="U145" s="44"/>
      <c r="V145" s="44"/>
      <c r="W145" s="44"/>
      <c r="X145" s="44"/>
    </row>
    <row r="146" spans="1:24" hidden="1" outlineLevel="1" collapsed="1">
      <c r="A146" s="9">
        <v>44652</v>
      </c>
      <c r="B146" s="44">
        <v>5891.62656788</v>
      </c>
      <c r="C146" s="44">
        <f t="shared" ref="C146" si="711">I146+O146</f>
        <v>5198.3585678199997</v>
      </c>
      <c r="D146" s="44">
        <f t="shared" ref="D146" si="712">J146+P146</f>
        <v>693.26800005999996</v>
      </c>
      <c r="E146" s="44">
        <f t="shared" ref="E146" si="713">K146+Q146</f>
        <v>471.10780907000003</v>
      </c>
      <c r="F146" s="44">
        <f t="shared" ref="F146" si="714">L146+R146</f>
        <v>214.11955895000003</v>
      </c>
      <c r="G146" s="44">
        <f t="shared" ref="G146" si="715">M146+S146</f>
        <v>8.0406320400000002</v>
      </c>
      <c r="H146" s="44">
        <f t="shared" ref="H146" si="716">SUM(I146:J146)</f>
        <v>3831.8507942699998</v>
      </c>
      <c r="I146" s="44">
        <v>3183.1210297999996</v>
      </c>
      <c r="J146" s="44">
        <f t="shared" ref="J146" si="717">SUM(K146:M146)</f>
        <v>648.72976446999996</v>
      </c>
      <c r="K146" s="44">
        <v>427.62572130000001</v>
      </c>
      <c r="L146" s="44">
        <v>213.06341113000002</v>
      </c>
      <c r="M146" s="44">
        <v>8.0406320400000002</v>
      </c>
      <c r="N146" s="44">
        <f t="shared" ref="N146" si="718">SUM(O146:P146)</f>
        <v>2059.7757736099998</v>
      </c>
      <c r="O146" s="44">
        <v>2015.2375380199999</v>
      </c>
      <c r="P146" s="44">
        <f t="shared" ref="P146" si="719">SUM(Q146:S146)</f>
        <v>44.538235589999999</v>
      </c>
      <c r="Q146" s="44">
        <v>43.48208777</v>
      </c>
      <c r="R146" s="44">
        <v>1.0561478200000001</v>
      </c>
      <c r="S146" s="44">
        <v>0</v>
      </c>
      <c r="T146" s="44"/>
      <c r="U146" s="44"/>
      <c r="V146" s="44"/>
      <c r="W146" s="44"/>
      <c r="X146" s="44"/>
    </row>
    <row r="147" spans="1:24" hidden="1" outlineLevel="1" collapsed="1">
      <c r="A147" s="9">
        <v>44682</v>
      </c>
      <c r="B147" s="44">
        <v>5558.18229694</v>
      </c>
      <c r="C147" s="44">
        <f t="shared" ref="C147" si="720">I147+O147</f>
        <v>4820.7128857999996</v>
      </c>
      <c r="D147" s="44">
        <f t="shared" ref="D147" si="721">J147+P147</f>
        <v>737.46941114000003</v>
      </c>
      <c r="E147" s="44">
        <f t="shared" ref="E147" si="722">K147+Q147</f>
        <v>473.25616552999998</v>
      </c>
      <c r="F147" s="44">
        <f t="shared" ref="F147" si="723">L147+R147</f>
        <v>256.17261357000001</v>
      </c>
      <c r="G147" s="44">
        <f t="shared" ref="G147" si="724">M147+S147</f>
        <v>8.0406320400000002</v>
      </c>
      <c r="H147" s="44">
        <f t="shared" ref="H147" si="725">SUM(I147:J147)</f>
        <v>3597.36215859</v>
      </c>
      <c r="I147" s="44">
        <v>2957.69015072</v>
      </c>
      <c r="J147" s="44">
        <f t="shared" ref="J147" si="726">SUM(K147:M147)</f>
        <v>639.67200787000002</v>
      </c>
      <c r="K147" s="44">
        <v>443.80486356999995</v>
      </c>
      <c r="L147" s="44">
        <v>187.82651226000002</v>
      </c>
      <c r="M147" s="44">
        <v>8.0406320400000002</v>
      </c>
      <c r="N147" s="44">
        <f t="shared" ref="N147" si="727">SUM(O147:P147)</f>
        <v>1960.8201383499998</v>
      </c>
      <c r="O147" s="44">
        <v>1863.0227350799998</v>
      </c>
      <c r="P147" s="44">
        <f t="shared" ref="P147" si="728">SUM(Q147:S147)</f>
        <v>97.79740326999999</v>
      </c>
      <c r="Q147" s="44">
        <v>29.451301959999999</v>
      </c>
      <c r="R147" s="44">
        <v>68.346101309999995</v>
      </c>
      <c r="S147" s="44">
        <v>0</v>
      </c>
      <c r="T147" s="44"/>
      <c r="U147" s="44"/>
      <c r="V147" s="44"/>
      <c r="W147" s="44"/>
      <c r="X147" s="44"/>
    </row>
    <row r="148" spans="1:24" hidden="1" outlineLevel="1" collapsed="1">
      <c r="A148" s="9">
        <v>44713</v>
      </c>
      <c r="B148" s="44">
        <v>5544.0901026199999</v>
      </c>
      <c r="C148" s="44">
        <f t="shared" ref="C148" si="729">I148+O148</f>
        <v>4846.2169146100005</v>
      </c>
      <c r="D148" s="44">
        <f t="shared" ref="D148" si="730">J148+P148</f>
        <v>697.87318800999992</v>
      </c>
      <c r="E148" s="44">
        <f t="shared" ref="E148" si="731">K148+Q148</f>
        <v>519.05840047000004</v>
      </c>
      <c r="F148" s="44">
        <f t="shared" ref="F148" si="732">L148+R148</f>
        <v>170.72913986999998</v>
      </c>
      <c r="G148" s="44">
        <f t="shared" ref="G148" si="733">M148+S148</f>
        <v>8.0856476700000002</v>
      </c>
      <c r="H148" s="44">
        <f t="shared" ref="H148" si="734">SUM(I148:J148)</f>
        <v>3533.6790300100001</v>
      </c>
      <c r="I148" s="44">
        <v>2880.3421284800002</v>
      </c>
      <c r="J148" s="44">
        <f t="shared" ref="J148" si="735">SUM(K148:M148)</f>
        <v>653.33690152999998</v>
      </c>
      <c r="K148" s="44">
        <v>479.96651466000003</v>
      </c>
      <c r="L148" s="44">
        <v>165.28473919999999</v>
      </c>
      <c r="M148" s="44">
        <v>8.0856476700000002</v>
      </c>
      <c r="N148" s="44">
        <f t="shared" ref="N148" si="736">SUM(O148:P148)</f>
        <v>2010.41107261</v>
      </c>
      <c r="O148" s="44">
        <v>1965.8747861300001</v>
      </c>
      <c r="P148" s="44">
        <f t="shared" ref="P148" si="737">SUM(Q148:S148)</f>
        <v>44.536286480000001</v>
      </c>
      <c r="Q148" s="44">
        <v>39.091885810000001</v>
      </c>
      <c r="R148" s="44">
        <v>5.4444006700000003</v>
      </c>
      <c r="S148" s="44">
        <v>0</v>
      </c>
      <c r="T148" s="44"/>
      <c r="U148" s="44"/>
      <c r="V148" s="44"/>
      <c r="W148" s="44"/>
      <c r="X148" s="44"/>
    </row>
    <row r="149" spans="1:24" hidden="1" outlineLevel="1" collapsed="1">
      <c r="A149" s="9">
        <v>44743</v>
      </c>
      <c r="B149" s="44">
        <v>5739.3815750199992</v>
      </c>
      <c r="C149" s="44">
        <f t="shared" ref="C149" si="738">I149+O149</f>
        <v>5027.6220019399998</v>
      </c>
      <c r="D149" s="44">
        <f t="shared" ref="D149" si="739">J149+P149</f>
        <v>711.75957308</v>
      </c>
      <c r="E149" s="44">
        <f t="shared" ref="E149" si="740">K149+Q149</f>
        <v>485.23620635999998</v>
      </c>
      <c r="F149" s="44">
        <f t="shared" ref="F149" si="741">L149+R149</f>
        <v>218.39329280999999</v>
      </c>
      <c r="G149" s="44">
        <f t="shared" ref="G149" si="742">M149+S149</f>
        <v>8.1300739100000001</v>
      </c>
      <c r="H149" s="44">
        <f t="shared" ref="H149" si="743">SUM(I149:J149)</f>
        <v>3490.5517049</v>
      </c>
      <c r="I149" s="44">
        <v>2837.3392881199998</v>
      </c>
      <c r="J149" s="44">
        <f t="shared" ref="J149" si="744">SUM(K149:M149)</f>
        <v>653.21241678000001</v>
      </c>
      <c r="K149" s="44">
        <v>468.24066339000001</v>
      </c>
      <c r="L149" s="44">
        <v>176.84167947999998</v>
      </c>
      <c r="M149" s="44">
        <v>8.1300739100000001</v>
      </c>
      <c r="N149" s="44">
        <f t="shared" ref="N149" si="745">SUM(O149:P149)</f>
        <v>2248.8298701200001</v>
      </c>
      <c r="O149" s="44">
        <v>2190.28271382</v>
      </c>
      <c r="P149" s="44">
        <f t="shared" ref="P149" si="746">SUM(Q149:S149)</f>
        <v>58.547156299999997</v>
      </c>
      <c r="Q149" s="44">
        <v>16.995542969999999</v>
      </c>
      <c r="R149" s="44">
        <v>41.551613330000002</v>
      </c>
      <c r="S149" s="44">
        <v>0</v>
      </c>
      <c r="T149" s="44"/>
      <c r="U149" s="44"/>
      <c r="V149" s="44"/>
      <c r="W149" s="44"/>
      <c r="X149" s="44"/>
    </row>
    <row r="150" spans="1:24" hidden="1" outlineLevel="1" collapsed="1">
      <c r="A150" s="9">
        <v>44774</v>
      </c>
      <c r="B150" s="44">
        <v>5430.5665138899985</v>
      </c>
      <c r="C150" s="44">
        <f t="shared" ref="C150" si="747">I150+O150</f>
        <v>4668.2736177999996</v>
      </c>
      <c r="D150" s="44">
        <f t="shared" ref="D150" si="748">J150+P150</f>
        <v>762.29289609</v>
      </c>
      <c r="E150" s="44">
        <f t="shared" ref="E150" si="749">K150+Q150</f>
        <v>539.33360054000002</v>
      </c>
      <c r="F150" s="44">
        <f t="shared" ref="F150" si="750">L150+R150</f>
        <v>214.90852461</v>
      </c>
      <c r="G150" s="44">
        <f t="shared" ref="G150" si="751">M150+S150</f>
        <v>8.0507709399999996</v>
      </c>
      <c r="H150" s="44">
        <f t="shared" ref="H150" si="752">SUM(I150:J150)</f>
        <v>4376.4881914699999</v>
      </c>
      <c r="I150" s="44">
        <v>3673.5400899599999</v>
      </c>
      <c r="J150" s="44">
        <f t="shared" ref="J150" si="753">SUM(K150:M150)</f>
        <v>702.94810151000001</v>
      </c>
      <c r="K150" s="44">
        <v>523.12596626000004</v>
      </c>
      <c r="L150" s="44">
        <v>171.77136431</v>
      </c>
      <c r="M150" s="44">
        <v>8.0507709399999996</v>
      </c>
      <c r="N150" s="44">
        <f t="shared" ref="N150" si="754">SUM(O150:P150)</f>
        <v>1054.0783224199999</v>
      </c>
      <c r="O150" s="44">
        <v>994.73352783999997</v>
      </c>
      <c r="P150" s="44">
        <f t="shared" ref="P150" si="755">SUM(Q150:S150)</f>
        <v>59.344794579999999</v>
      </c>
      <c r="Q150" s="44">
        <v>16.207634280000001</v>
      </c>
      <c r="R150" s="44">
        <v>43.137160299999998</v>
      </c>
      <c r="S150" s="44">
        <v>0</v>
      </c>
      <c r="T150" s="44"/>
      <c r="U150" s="44"/>
      <c r="V150" s="44"/>
      <c r="W150" s="44"/>
      <c r="X150" s="44"/>
    </row>
    <row r="151" spans="1:24" hidden="1" outlineLevel="1" collapsed="1">
      <c r="A151" s="9">
        <v>44805</v>
      </c>
      <c r="B151" s="44">
        <v>5829.9322881899998</v>
      </c>
      <c r="C151" s="44">
        <f t="shared" ref="C151" si="756">I151+O151</f>
        <v>4984.55101251</v>
      </c>
      <c r="D151" s="44">
        <f t="shared" ref="D151" si="757">J151+P151</f>
        <v>845.38127567999982</v>
      </c>
      <c r="E151" s="44">
        <f t="shared" ref="E151" si="758">K151+Q151</f>
        <v>597.12482175999992</v>
      </c>
      <c r="F151" s="44">
        <f t="shared" ref="F151" si="759">L151+R151</f>
        <v>240.20568419999998</v>
      </c>
      <c r="G151" s="44">
        <f t="shared" ref="G151" si="760">M151+S151</f>
        <v>8.0507697199999999</v>
      </c>
      <c r="H151" s="44">
        <f t="shared" ref="H151" si="761">SUM(I151:J151)</f>
        <v>4709.3884879399993</v>
      </c>
      <c r="I151" s="44">
        <v>3924.9630275899999</v>
      </c>
      <c r="J151" s="44">
        <f t="shared" ref="J151" si="762">SUM(K151:M151)</f>
        <v>784.42546034999987</v>
      </c>
      <c r="K151" s="44">
        <v>579.28225883999994</v>
      </c>
      <c r="L151" s="44">
        <v>197.09243178999998</v>
      </c>
      <c r="M151" s="44">
        <v>8.0507697199999999</v>
      </c>
      <c r="N151" s="44">
        <f t="shared" ref="N151" si="763">SUM(O151:P151)</f>
        <v>1120.54380025</v>
      </c>
      <c r="O151" s="44">
        <v>1059.5879849200001</v>
      </c>
      <c r="P151" s="44">
        <f t="shared" ref="P151" si="764">SUM(Q151:S151)</f>
        <v>60.95581533</v>
      </c>
      <c r="Q151" s="44">
        <v>17.842562919999999</v>
      </c>
      <c r="R151" s="44">
        <v>43.113252410000001</v>
      </c>
      <c r="S151" s="44">
        <v>0</v>
      </c>
      <c r="T151" s="44"/>
      <c r="U151" s="44"/>
      <c r="V151" s="44"/>
      <c r="W151" s="44"/>
      <c r="X151" s="44"/>
    </row>
    <row r="152" spans="1:24" hidden="1" outlineLevel="1" collapsed="1">
      <c r="A152" s="9">
        <v>44835</v>
      </c>
      <c r="B152" s="44">
        <v>5889.8558670099992</v>
      </c>
      <c r="C152" s="44">
        <f t="shared" ref="C152" si="765">I152+O152</f>
        <v>5018.8497791600003</v>
      </c>
      <c r="D152" s="44">
        <f t="shared" ref="D152" si="766">J152+P152</f>
        <v>871.00608785000009</v>
      </c>
      <c r="E152" s="44">
        <f t="shared" ref="E152" si="767">K152+Q152</f>
        <v>570.62107744999992</v>
      </c>
      <c r="F152" s="44">
        <f t="shared" ref="F152" si="768">L152+R152</f>
        <v>292.3342361</v>
      </c>
      <c r="G152" s="44">
        <f t="shared" ref="G152" si="769">M152+S152</f>
        <v>8.0507743000000005</v>
      </c>
      <c r="H152" s="44">
        <f t="shared" ref="H152" si="770">SUM(I152:J152)</f>
        <v>4723.6374434700001</v>
      </c>
      <c r="I152" s="44">
        <v>3942.3407019900001</v>
      </c>
      <c r="J152" s="44">
        <f t="shared" ref="J152" si="771">SUM(K152:M152)</f>
        <v>781.29674148000004</v>
      </c>
      <c r="K152" s="44">
        <v>545.27273149999996</v>
      </c>
      <c r="L152" s="44">
        <v>227.97323568000002</v>
      </c>
      <c r="M152" s="44">
        <v>8.0507743000000005</v>
      </c>
      <c r="N152" s="44">
        <f t="shared" ref="N152" si="772">SUM(O152:P152)</f>
        <v>1166.21842354</v>
      </c>
      <c r="O152" s="44">
        <v>1076.50907717</v>
      </c>
      <c r="P152" s="44">
        <f t="shared" ref="P152" si="773">SUM(Q152:S152)</f>
        <v>89.709346369999992</v>
      </c>
      <c r="Q152" s="44">
        <v>25.348345949999999</v>
      </c>
      <c r="R152" s="44">
        <v>64.361000419999996</v>
      </c>
      <c r="S152" s="44">
        <v>0</v>
      </c>
      <c r="T152" s="44"/>
      <c r="U152" s="44"/>
      <c r="V152" s="44"/>
      <c r="W152" s="44"/>
      <c r="X152" s="44"/>
    </row>
    <row r="153" spans="1:24" hidden="1" outlineLevel="1" collapsed="1">
      <c r="A153" s="9">
        <v>44866</v>
      </c>
      <c r="B153" s="44">
        <v>5454.9638920199995</v>
      </c>
      <c r="C153" s="44">
        <f t="shared" ref="C153" si="774">I153+O153</f>
        <v>4608.1699888399999</v>
      </c>
      <c r="D153" s="44">
        <f t="shared" ref="D153" si="775">J153+P153</f>
        <v>846.79390317999992</v>
      </c>
      <c r="E153" s="44">
        <f t="shared" ref="E153" si="776">K153+Q153</f>
        <v>575.55777852000006</v>
      </c>
      <c r="F153" s="44">
        <f t="shared" ref="F153" si="777">L153+R153</f>
        <v>263.18535493999997</v>
      </c>
      <c r="G153" s="44">
        <f t="shared" ref="G153" si="778">M153+S153</f>
        <v>8.0507697199999999</v>
      </c>
      <c r="H153" s="44">
        <f t="shared" ref="H153" si="779">SUM(I153:J153)</f>
        <v>4427.33787295</v>
      </c>
      <c r="I153" s="44">
        <v>3686.1456233899999</v>
      </c>
      <c r="J153" s="44">
        <f t="shared" ref="J153" si="780">SUM(K153:M153)</f>
        <v>741.19224955999994</v>
      </c>
      <c r="K153" s="44">
        <v>555.18971675</v>
      </c>
      <c r="L153" s="44">
        <v>177.95176308999999</v>
      </c>
      <c r="M153" s="44">
        <v>8.0507697199999999</v>
      </c>
      <c r="N153" s="44">
        <f t="shared" ref="N153" si="781">SUM(O153:P153)</f>
        <v>1027.62601907</v>
      </c>
      <c r="O153" s="44">
        <v>922.02436545</v>
      </c>
      <c r="P153" s="44">
        <f t="shared" ref="P153" si="782">SUM(Q153:S153)</f>
        <v>105.60165361999999</v>
      </c>
      <c r="Q153" s="44">
        <v>20.368061770000001</v>
      </c>
      <c r="R153" s="44">
        <v>85.233591849999996</v>
      </c>
      <c r="S153" s="44">
        <v>0</v>
      </c>
      <c r="T153" s="44"/>
      <c r="U153" s="44"/>
      <c r="V153" s="44"/>
      <c r="W153" s="44"/>
      <c r="X153" s="44"/>
    </row>
    <row r="154" spans="1:24" hidden="1" outlineLevel="1" collapsed="1">
      <c r="A154" s="9">
        <v>44896</v>
      </c>
      <c r="B154" s="44">
        <v>5871.8521380700004</v>
      </c>
      <c r="C154" s="44">
        <f t="shared" ref="C154" si="783">I154+O154</f>
        <v>4849.9403342200003</v>
      </c>
      <c r="D154" s="44">
        <f t="shared" ref="D154" si="784">J154+P154</f>
        <v>1021.91180385</v>
      </c>
      <c r="E154" s="44">
        <f t="shared" ref="E154" si="785">K154+Q154</f>
        <v>728.79922847</v>
      </c>
      <c r="F154" s="44">
        <f t="shared" ref="F154" si="786">L154+R154</f>
        <v>285.06180566</v>
      </c>
      <c r="G154" s="44">
        <f t="shared" ref="G154" si="787">M154+S154</f>
        <v>8.0507697199999999</v>
      </c>
      <c r="H154" s="44">
        <f t="shared" ref="H154" si="788">SUM(I154:J154)</f>
        <v>4940.8385058200001</v>
      </c>
      <c r="I154" s="44">
        <v>4045.1530500500003</v>
      </c>
      <c r="J154" s="44">
        <f t="shared" ref="J154" si="789">SUM(K154:M154)</f>
        <v>895.68545576999998</v>
      </c>
      <c r="K154" s="44">
        <v>708.41698871999995</v>
      </c>
      <c r="L154" s="44">
        <v>179.21769733000002</v>
      </c>
      <c r="M154" s="44">
        <v>8.0507697199999999</v>
      </c>
      <c r="N154" s="44">
        <f t="shared" ref="N154" si="790">SUM(O154:P154)</f>
        <v>931.01363225</v>
      </c>
      <c r="O154" s="44">
        <v>804.78728417000002</v>
      </c>
      <c r="P154" s="44">
        <f t="shared" ref="P154" si="791">SUM(Q154:S154)</f>
        <v>126.22634807999999</v>
      </c>
      <c r="Q154" s="44">
        <v>20.38223975</v>
      </c>
      <c r="R154" s="44">
        <v>105.84410833</v>
      </c>
      <c r="S154" s="44">
        <v>0</v>
      </c>
      <c r="T154" s="44"/>
      <c r="U154" s="44"/>
      <c r="V154" s="44"/>
      <c r="W154" s="44"/>
      <c r="X154" s="44"/>
    </row>
    <row r="155" spans="1:24" hidden="1" outlineLevel="1" collapsed="1">
      <c r="A155" s="9">
        <v>44927</v>
      </c>
      <c r="B155" s="44">
        <v>5974.8237873999997</v>
      </c>
      <c r="C155" s="44">
        <f t="shared" ref="C155" si="792">I155+O155</f>
        <v>5014.1348128499994</v>
      </c>
      <c r="D155" s="44">
        <f t="shared" ref="D155" si="793">J155+P155</f>
        <v>960.68897455000001</v>
      </c>
      <c r="E155" s="44">
        <f t="shared" ref="E155" si="794">K155+Q155</f>
        <v>676.48330944999998</v>
      </c>
      <c r="F155" s="44">
        <f t="shared" ref="F155" si="795">L155+R155</f>
        <v>276.16503306000004</v>
      </c>
      <c r="G155" s="44">
        <f t="shared" ref="G155" si="796">M155+S155</f>
        <v>8.0406320400000002</v>
      </c>
      <c r="H155" s="44">
        <f t="shared" ref="H155" si="797">SUM(I155:J155)</f>
        <v>4927.2552990699996</v>
      </c>
      <c r="I155" s="44">
        <v>4095.3124794599998</v>
      </c>
      <c r="J155" s="44">
        <f t="shared" ref="J155" si="798">SUM(K155:M155)</f>
        <v>831.94281961000002</v>
      </c>
      <c r="K155" s="44">
        <v>653.89384407</v>
      </c>
      <c r="L155" s="44">
        <v>170.00834350000002</v>
      </c>
      <c r="M155" s="44">
        <v>8.0406320400000002</v>
      </c>
      <c r="N155" s="44">
        <f t="shared" ref="N155" si="799">SUM(O155:P155)</f>
        <v>1047.56848833</v>
      </c>
      <c r="O155" s="44">
        <v>918.82233338999993</v>
      </c>
      <c r="P155" s="44">
        <f t="shared" ref="P155" si="800">SUM(Q155:S155)</f>
        <v>128.74615494</v>
      </c>
      <c r="Q155" s="44">
        <v>22.58946538</v>
      </c>
      <c r="R155" s="44">
        <v>106.15668956</v>
      </c>
      <c r="S155" s="44">
        <v>0</v>
      </c>
      <c r="T155" s="44"/>
      <c r="U155" s="44"/>
      <c r="V155" s="44"/>
      <c r="W155" s="44"/>
      <c r="X155" s="44"/>
    </row>
    <row r="156" spans="1:24" hidden="1" outlineLevel="1" collapsed="1">
      <c r="A156" s="9">
        <v>44958</v>
      </c>
      <c r="B156" s="44">
        <v>6266.4991319300007</v>
      </c>
      <c r="C156" s="44">
        <f t="shared" ref="C156" si="801">I156+O156</f>
        <v>5302.1001258000006</v>
      </c>
      <c r="D156" s="44">
        <f t="shared" ref="D156" si="802">J156+P156</f>
        <v>964.39900613000009</v>
      </c>
      <c r="E156" s="44">
        <f t="shared" ref="E156" si="803">K156+Q156</f>
        <v>768.84291711000014</v>
      </c>
      <c r="F156" s="44">
        <f t="shared" ref="F156" si="804">L156+R156</f>
        <v>187.51545697999998</v>
      </c>
      <c r="G156" s="44">
        <f t="shared" ref="G156" si="805">M156+S156</f>
        <v>8.0406320400000002</v>
      </c>
      <c r="H156" s="44">
        <f t="shared" ref="H156" si="806">SUM(I156:J156)</f>
        <v>5066.6291854400006</v>
      </c>
      <c r="I156" s="44">
        <v>4196.1353149000006</v>
      </c>
      <c r="J156" s="44">
        <f t="shared" ref="J156" si="807">SUM(K156:M156)</f>
        <v>870.4938705400001</v>
      </c>
      <c r="K156" s="44">
        <v>709.72698854000009</v>
      </c>
      <c r="L156" s="44">
        <v>152.72624995999999</v>
      </c>
      <c r="M156" s="44">
        <v>8.0406320400000002</v>
      </c>
      <c r="N156" s="44">
        <f t="shared" ref="N156" si="808">SUM(O156:P156)</f>
        <v>1199.8699464900001</v>
      </c>
      <c r="O156" s="44">
        <v>1105.9648109</v>
      </c>
      <c r="P156" s="44">
        <f t="shared" ref="P156" si="809">SUM(Q156:S156)</f>
        <v>93.90513559</v>
      </c>
      <c r="Q156" s="44">
        <v>59.115928570000001</v>
      </c>
      <c r="R156" s="44">
        <v>34.789207019999999</v>
      </c>
      <c r="S156" s="44">
        <v>0</v>
      </c>
      <c r="T156" s="44"/>
      <c r="U156" s="44"/>
      <c r="V156" s="44"/>
      <c r="W156" s="44"/>
      <c r="X156" s="44"/>
    </row>
    <row r="157" spans="1:24" hidden="1" outlineLevel="1" collapsed="1">
      <c r="A157" s="9">
        <v>44986</v>
      </c>
      <c r="B157" s="44">
        <v>6188.4154108399998</v>
      </c>
      <c r="C157" s="44">
        <f t="shared" ref="C157" si="810">I157+O157</f>
        <v>5222.6372094199996</v>
      </c>
      <c r="D157" s="44">
        <f t="shared" ref="D157" si="811">J157+P157</f>
        <v>965.77820141999985</v>
      </c>
      <c r="E157" s="44">
        <f t="shared" ref="E157" si="812">K157+Q157</f>
        <v>862.12436239999988</v>
      </c>
      <c r="F157" s="44">
        <f t="shared" ref="F157" si="813">L157+R157</f>
        <v>95.613206980000001</v>
      </c>
      <c r="G157" s="44">
        <f t="shared" ref="G157" si="814">M157+S157</f>
        <v>8.0406320400000002</v>
      </c>
      <c r="H157" s="44">
        <f t="shared" ref="H157" si="815">SUM(I157:J157)</f>
        <v>5131.4811389300003</v>
      </c>
      <c r="I157" s="44">
        <v>4242.3384369400001</v>
      </c>
      <c r="J157" s="44">
        <f t="shared" ref="J157" si="816">SUM(K157:M157)</f>
        <v>889.14270198999986</v>
      </c>
      <c r="K157" s="44">
        <v>785.4888629699999</v>
      </c>
      <c r="L157" s="44">
        <v>95.613206980000001</v>
      </c>
      <c r="M157" s="44">
        <v>8.0406320400000002</v>
      </c>
      <c r="N157" s="44">
        <f t="shared" ref="N157" si="817">SUM(O157:P157)</f>
        <v>1056.93427191</v>
      </c>
      <c r="O157" s="44">
        <v>980.29877248000003</v>
      </c>
      <c r="P157" s="44">
        <f t="shared" ref="P157" si="818">SUM(Q157:S157)</f>
        <v>76.635499429999996</v>
      </c>
      <c r="Q157" s="44">
        <v>76.635499429999996</v>
      </c>
      <c r="R157" s="44">
        <v>0</v>
      </c>
      <c r="S157" s="44">
        <v>0</v>
      </c>
      <c r="T157" s="44"/>
      <c r="U157" s="44"/>
      <c r="V157" s="44"/>
      <c r="W157" s="44"/>
      <c r="X157" s="44"/>
    </row>
    <row r="158" spans="1:24" hidden="1" outlineLevel="1" collapsed="1">
      <c r="A158" s="9">
        <v>45017</v>
      </c>
      <c r="B158" s="44">
        <v>6303.5507078799992</v>
      </c>
      <c r="C158" s="44">
        <f t="shared" ref="C158" si="819">I158+O158</f>
        <v>5205.3249211499997</v>
      </c>
      <c r="D158" s="44">
        <f t="shared" ref="D158" si="820">J158+P158</f>
        <v>1098.22578673</v>
      </c>
      <c r="E158" s="44">
        <f t="shared" ref="E158" si="821">K158+Q158</f>
        <v>1004.25847319</v>
      </c>
      <c r="F158" s="44">
        <f t="shared" ref="F158" si="822">L158+R158</f>
        <v>85.927288520000005</v>
      </c>
      <c r="G158" s="44">
        <f t="shared" ref="G158" si="823">M158+S158</f>
        <v>8.0400250199999999</v>
      </c>
      <c r="H158" s="44">
        <f t="shared" ref="H158" si="824">SUM(I158:J158)</f>
        <v>5244.5330704299995</v>
      </c>
      <c r="I158" s="44">
        <v>4218.8530507599999</v>
      </c>
      <c r="J158" s="44">
        <f t="shared" ref="J158" si="825">SUM(K158:M158)</f>
        <v>1025.6800196700001</v>
      </c>
      <c r="K158" s="44">
        <v>931.71270613000002</v>
      </c>
      <c r="L158" s="44">
        <v>85.927288520000005</v>
      </c>
      <c r="M158" s="44">
        <v>8.0400250199999999</v>
      </c>
      <c r="N158" s="44">
        <f t="shared" ref="N158" si="826">SUM(O158:P158)</f>
        <v>1059.0176374499999</v>
      </c>
      <c r="O158" s="44">
        <v>986.47187038999994</v>
      </c>
      <c r="P158" s="44">
        <f t="shared" ref="P158" si="827">SUM(Q158:S158)</f>
        <v>72.545767060000003</v>
      </c>
      <c r="Q158" s="44">
        <v>72.545767060000003</v>
      </c>
      <c r="R158" s="44">
        <v>0</v>
      </c>
      <c r="S158" s="44">
        <v>0</v>
      </c>
      <c r="T158" s="44"/>
      <c r="U158" s="44"/>
      <c r="V158" s="44"/>
      <c r="W158" s="44"/>
      <c r="X158" s="44"/>
    </row>
    <row r="159" spans="1:24" hidden="1" outlineLevel="1" collapsed="1">
      <c r="A159" s="9">
        <v>45047</v>
      </c>
      <c r="B159" s="44">
        <v>6504.5949681100001</v>
      </c>
      <c r="C159" s="44">
        <f t="shared" ref="C159" si="828">I159+O159</f>
        <v>5378.4420690100005</v>
      </c>
      <c r="D159" s="44">
        <f t="shared" ref="D159" si="829">J159+P159</f>
        <v>1126.1528991</v>
      </c>
      <c r="E159" s="44">
        <f t="shared" ref="E159" si="830">K159+Q159</f>
        <v>1035.9537489899999</v>
      </c>
      <c r="F159" s="44">
        <f t="shared" ref="F159" si="831">L159+R159</f>
        <v>82.159125090000003</v>
      </c>
      <c r="G159" s="44">
        <f t="shared" ref="G159" si="832">M159+S159</f>
        <v>8.0400250199999999</v>
      </c>
      <c r="H159" s="44">
        <f t="shared" ref="H159" si="833">SUM(I159:J159)</f>
        <v>5454.8121708500003</v>
      </c>
      <c r="I159" s="44">
        <v>4385.2259306900005</v>
      </c>
      <c r="J159" s="44">
        <f t="shared" ref="J159" si="834">SUM(K159:M159)</f>
        <v>1069.58624016</v>
      </c>
      <c r="K159" s="44">
        <v>979.38709004999998</v>
      </c>
      <c r="L159" s="44">
        <v>82.159125090000003</v>
      </c>
      <c r="M159" s="44">
        <v>8.0400250199999999</v>
      </c>
      <c r="N159" s="44">
        <f t="shared" ref="N159" si="835">SUM(O159:P159)</f>
        <v>1049.7827972600001</v>
      </c>
      <c r="O159" s="44">
        <v>993.21613832000003</v>
      </c>
      <c r="P159" s="44">
        <f t="shared" ref="P159" si="836">SUM(Q159:S159)</f>
        <v>56.566658940000003</v>
      </c>
      <c r="Q159" s="44">
        <v>56.566658940000003</v>
      </c>
      <c r="R159" s="44">
        <v>0</v>
      </c>
      <c r="S159" s="44">
        <v>0</v>
      </c>
      <c r="T159" s="44"/>
      <c r="U159" s="44"/>
      <c r="V159" s="44"/>
      <c r="W159" s="44"/>
      <c r="X159" s="44"/>
    </row>
    <row r="160" spans="1:24" hidden="1" outlineLevel="1" collapsed="1">
      <c r="A160" s="9">
        <v>45078</v>
      </c>
      <c r="B160" s="44">
        <v>6503.7195494199996</v>
      </c>
      <c r="C160" s="44">
        <f t="shared" ref="C160" si="837">I160+O160</f>
        <v>5322.76240272</v>
      </c>
      <c r="D160" s="44">
        <f t="shared" ref="D160" si="838">J160+P160</f>
        <v>1180.9571467000001</v>
      </c>
      <c r="E160" s="44">
        <f t="shared" ref="E160" si="839">K160+Q160</f>
        <v>1093.64220424</v>
      </c>
      <c r="F160" s="44">
        <f t="shared" ref="F160" si="840">L160+R160</f>
        <v>79.274917439999996</v>
      </c>
      <c r="G160" s="44">
        <f t="shared" ref="G160" si="841">M160+S160</f>
        <v>8.0400250199999999</v>
      </c>
      <c r="H160" s="44">
        <f t="shared" ref="H160" si="842">SUM(I160:J160)</f>
        <v>5534.0362409400004</v>
      </c>
      <c r="I160" s="44">
        <v>4476.44439797</v>
      </c>
      <c r="J160" s="44">
        <f t="shared" ref="J160" si="843">SUM(K160:M160)</f>
        <v>1057.59184297</v>
      </c>
      <c r="K160" s="44">
        <v>970.27690051000002</v>
      </c>
      <c r="L160" s="44">
        <v>79.274917439999996</v>
      </c>
      <c r="M160" s="44">
        <v>8.0400250199999999</v>
      </c>
      <c r="N160" s="44">
        <f t="shared" ref="N160" si="844">SUM(O160:P160)</f>
        <v>969.68330848000005</v>
      </c>
      <c r="O160" s="44">
        <v>846.31800475</v>
      </c>
      <c r="P160" s="44">
        <f t="shared" ref="P160" si="845">SUM(Q160:S160)</f>
        <v>123.36530372999999</v>
      </c>
      <c r="Q160" s="44">
        <v>123.36530372999999</v>
      </c>
      <c r="R160" s="44">
        <v>0</v>
      </c>
      <c r="S160" s="44">
        <v>0</v>
      </c>
      <c r="T160" s="44"/>
      <c r="U160" s="44"/>
      <c r="V160" s="44"/>
      <c r="W160" s="44"/>
      <c r="X160" s="44"/>
    </row>
    <row r="161" spans="1:24" hidden="1" outlineLevel="1" collapsed="1">
      <c r="A161" s="9">
        <v>45108</v>
      </c>
      <c r="B161" s="44">
        <v>6569.4993531700002</v>
      </c>
      <c r="C161" s="44">
        <f t="shared" ref="C161" si="846">I161+O161</f>
        <v>5317.11305533</v>
      </c>
      <c r="D161" s="44">
        <f t="shared" ref="D161" si="847">J161+P161</f>
        <v>1252.38629784</v>
      </c>
      <c r="E161" s="44">
        <f t="shared" ref="E161" si="848">K161+Q161</f>
        <v>1193.24483416</v>
      </c>
      <c r="F161" s="44">
        <f t="shared" ref="F161" si="849">L161+R161</f>
        <v>51.101438659999999</v>
      </c>
      <c r="G161" s="44">
        <f t="shared" ref="G161" si="850">M161+S161</f>
        <v>8.0400250199999999</v>
      </c>
      <c r="H161" s="44">
        <f t="shared" ref="H161" si="851">SUM(I161:J161)</f>
        <v>5588.7512256</v>
      </c>
      <c r="I161" s="44">
        <v>4495.4894496899997</v>
      </c>
      <c r="J161" s="44">
        <f t="shared" ref="J161" si="852">SUM(K161:M161)</f>
        <v>1093.2617759100001</v>
      </c>
      <c r="K161" s="44">
        <v>1034.1203122300001</v>
      </c>
      <c r="L161" s="44">
        <v>51.101438659999999</v>
      </c>
      <c r="M161" s="44">
        <v>8.0400250199999999</v>
      </c>
      <c r="N161" s="44">
        <f t="shared" ref="N161" si="853">SUM(O161:P161)</f>
        <v>980.74812757000007</v>
      </c>
      <c r="O161" s="44">
        <v>821.62360564000005</v>
      </c>
      <c r="P161" s="44">
        <f t="shared" ref="P161" si="854">SUM(Q161:S161)</f>
        <v>159.12452192999999</v>
      </c>
      <c r="Q161" s="44">
        <v>159.12452192999999</v>
      </c>
      <c r="R161" s="44">
        <v>0</v>
      </c>
      <c r="S161" s="44">
        <v>0</v>
      </c>
      <c r="T161" s="44"/>
      <c r="U161" s="44"/>
      <c r="V161" s="44"/>
      <c r="W161" s="44"/>
      <c r="X161" s="44"/>
    </row>
    <row r="162" spans="1:24" hidden="1" outlineLevel="1" collapsed="1">
      <c r="A162" s="9">
        <v>45139</v>
      </c>
      <c r="B162" s="44">
        <v>6663.3131838899999</v>
      </c>
      <c r="C162" s="44">
        <f t="shared" ref="C162" si="855">I162+O162</f>
        <v>5174.5188258199996</v>
      </c>
      <c r="D162" s="44">
        <f t="shared" ref="D162" si="856">J162+P162</f>
        <v>1488.7943580699998</v>
      </c>
      <c r="E162" s="44">
        <f t="shared" ref="E162" si="857">K162+Q162</f>
        <v>1433.9875771400002</v>
      </c>
      <c r="F162" s="44">
        <f t="shared" ref="F162" si="858">L162+R162</f>
        <v>52.977576310000003</v>
      </c>
      <c r="G162" s="44">
        <f t="shared" ref="G162" si="859">M162+S162</f>
        <v>1.8292046200000001</v>
      </c>
      <c r="H162" s="44">
        <f t="shared" ref="H162" si="860">SUM(I162:J162)</f>
        <v>5723.2269902500002</v>
      </c>
      <c r="I162" s="44">
        <v>4413.14142214</v>
      </c>
      <c r="J162" s="44">
        <f t="shared" ref="J162" si="861">SUM(K162:M162)</f>
        <v>1310.0855681099999</v>
      </c>
      <c r="K162" s="44">
        <v>1255.2787871800001</v>
      </c>
      <c r="L162" s="44">
        <v>52.977576310000003</v>
      </c>
      <c r="M162" s="44">
        <v>1.8292046200000001</v>
      </c>
      <c r="N162" s="44">
        <f t="shared" ref="N162" si="862">SUM(O162:P162)</f>
        <v>940.08619363999992</v>
      </c>
      <c r="O162" s="44">
        <v>761.37740367999993</v>
      </c>
      <c r="P162" s="44">
        <f t="shared" ref="P162" si="863">SUM(Q162:S162)</f>
        <v>178.70878995999999</v>
      </c>
      <c r="Q162" s="44">
        <v>178.70878995999999</v>
      </c>
      <c r="R162" s="44">
        <v>0</v>
      </c>
      <c r="S162" s="44">
        <v>0</v>
      </c>
      <c r="T162" s="44"/>
      <c r="U162" s="44"/>
      <c r="V162" s="44"/>
      <c r="W162" s="44"/>
      <c r="X162" s="44"/>
    </row>
    <row r="163" spans="1:24" hidden="1" outlineLevel="1" collapsed="1">
      <c r="A163" s="9">
        <v>45170</v>
      </c>
      <c r="B163" s="44">
        <v>6599.2321075500004</v>
      </c>
      <c r="C163" s="44">
        <f t="shared" ref="C163" si="864">I163+O163</f>
        <v>5095.7830366400003</v>
      </c>
      <c r="D163" s="44">
        <f t="shared" ref="D163" si="865">J163+P163</f>
        <v>1503.44907091</v>
      </c>
      <c r="E163" s="44">
        <f t="shared" ref="E163" si="866">K163+Q163</f>
        <v>1442.6811052400001</v>
      </c>
      <c r="F163" s="44">
        <f t="shared" ref="F163" si="867">L163+R163</f>
        <v>58.933476470000002</v>
      </c>
      <c r="G163" s="44">
        <f t="shared" ref="G163" si="868">M163+S163</f>
        <v>1.8344891999999999</v>
      </c>
      <c r="H163" s="44">
        <f t="shared" ref="H163" si="869">SUM(I163:J163)</f>
        <v>5621.4905973200002</v>
      </c>
      <c r="I163" s="44">
        <v>4281.7808711400003</v>
      </c>
      <c r="J163" s="44">
        <f t="shared" ref="J163" si="870">SUM(K163:M163)</f>
        <v>1339.70972618</v>
      </c>
      <c r="K163" s="44">
        <v>1278.94656723</v>
      </c>
      <c r="L163" s="44">
        <v>58.933476470000002</v>
      </c>
      <c r="M163" s="44">
        <v>1.82968248</v>
      </c>
      <c r="N163" s="44">
        <f t="shared" ref="N163" si="871">SUM(O163:P163)</f>
        <v>977.74151023000002</v>
      </c>
      <c r="O163" s="44">
        <v>814.00216550000005</v>
      </c>
      <c r="P163" s="44">
        <f t="shared" ref="P163" si="872">SUM(Q163:S163)</f>
        <v>163.73934473</v>
      </c>
      <c r="Q163" s="44">
        <v>163.73453800999999</v>
      </c>
      <c r="R163" s="44">
        <v>0</v>
      </c>
      <c r="S163" s="44">
        <v>4.8067199999999996E-3</v>
      </c>
      <c r="T163" s="44"/>
      <c r="U163" s="44"/>
      <c r="V163" s="44"/>
      <c r="W163" s="44"/>
      <c r="X163" s="44"/>
    </row>
    <row r="164" spans="1:24" hidden="1" outlineLevel="1" collapsed="1">
      <c r="A164" s="9">
        <v>45200</v>
      </c>
      <c r="B164" s="44">
        <v>6772.4072306499993</v>
      </c>
      <c r="C164" s="44">
        <f t="shared" ref="C164" si="873">I164+O164</f>
        <v>5577.7936770300003</v>
      </c>
      <c r="D164" s="44">
        <f t="shared" ref="D164" si="874">J164+P164</f>
        <v>1194.6135536200002</v>
      </c>
      <c r="E164" s="44">
        <f t="shared" ref="E164" si="875">K164+Q164</f>
        <v>1162.21699534</v>
      </c>
      <c r="F164" s="44">
        <f t="shared" ref="F164" si="876">L164+R164</f>
        <v>30.562071799999998</v>
      </c>
      <c r="G164" s="44">
        <f t="shared" ref="G164" si="877">M164+S164</f>
        <v>1.83448648</v>
      </c>
      <c r="H164" s="44">
        <f t="shared" ref="H164" si="878">SUM(I164:J164)</f>
        <v>5906.1596152599996</v>
      </c>
      <c r="I164" s="44">
        <v>4879.1400823499998</v>
      </c>
      <c r="J164" s="44">
        <f t="shared" ref="J164" si="879">SUM(K164:M164)</f>
        <v>1027.0195329100002</v>
      </c>
      <c r="K164" s="44">
        <v>994.62777853000011</v>
      </c>
      <c r="L164" s="44">
        <v>30.562071799999998</v>
      </c>
      <c r="M164" s="44">
        <v>1.8296825800000001</v>
      </c>
      <c r="N164" s="44">
        <f t="shared" ref="N164" si="880">SUM(O164:P164)</f>
        <v>866.24761538999996</v>
      </c>
      <c r="O164" s="44">
        <v>698.65359467999997</v>
      </c>
      <c r="P164" s="44">
        <f t="shared" ref="P164" si="881">SUM(Q164:S164)</f>
        <v>167.59402071000002</v>
      </c>
      <c r="Q164" s="44">
        <v>167.58921681000001</v>
      </c>
      <c r="R164" s="44">
        <v>0</v>
      </c>
      <c r="S164" s="44">
        <v>4.8038999999999998E-3</v>
      </c>
      <c r="T164" s="44"/>
      <c r="U164" s="44"/>
      <c r="V164" s="44"/>
      <c r="W164" s="44"/>
      <c r="X164" s="44"/>
    </row>
    <row r="165" spans="1:24" hidden="1" outlineLevel="1" collapsed="1">
      <c r="A165" s="9">
        <v>45231</v>
      </c>
      <c r="B165" s="44">
        <v>6807.5034014999983</v>
      </c>
      <c r="C165" s="44">
        <f t="shared" ref="C165" si="882">I165+O165</f>
        <v>5579.6948290199998</v>
      </c>
      <c r="D165" s="44">
        <f t="shared" ref="D165" si="883">J165+P165</f>
        <v>1227.8085724800001</v>
      </c>
      <c r="E165" s="44">
        <f t="shared" ref="E165" si="884">K165+Q165</f>
        <v>1203.9830869699999</v>
      </c>
      <c r="F165" s="44">
        <f t="shared" ref="F165" si="885">L165+R165</f>
        <v>21.990859069999999</v>
      </c>
      <c r="G165" s="44">
        <f t="shared" ref="G165" si="886">M165+S165</f>
        <v>1.8346264400000001</v>
      </c>
      <c r="H165" s="44">
        <f t="shared" ref="H165" si="887">SUM(I165:J165)</f>
        <v>5994.6106278499992</v>
      </c>
      <c r="I165" s="44">
        <v>4924.3605633299994</v>
      </c>
      <c r="J165" s="44">
        <f t="shared" ref="J165" si="888">SUM(K165:M165)</f>
        <v>1070.25006452</v>
      </c>
      <c r="K165" s="44">
        <v>1046.4295227600001</v>
      </c>
      <c r="L165" s="44">
        <v>21.990859069999999</v>
      </c>
      <c r="M165" s="44">
        <v>1.8296826900000001</v>
      </c>
      <c r="N165" s="44">
        <f t="shared" ref="N165" si="889">SUM(O165:P165)</f>
        <v>812.89277364999998</v>
      </c>
      <c r="O165" s="44">
        <v>655.33426568999994</v>
      </c>
      <c r="P165" s="44">
        <f t="shared" ref="P165" si="890">SUM(Q165:S165)</f>
        <v>157.55850795999999</v>
      </c>
      <c r="Q165" s="44">
        <v>157.55356420999999</v>
      </c>
      <c r="R165" s="44">
        <v>0</v>
      </c>
      <c r="S165" s="44">
        <v>4.9437500000000002E-3</v>
      </c>
      <c r="T165" s="44"/>
      <c r="U165" s="44"/>
      <c r="V165" s="44"/>
      <c r="W165" s="44"/>
      <c r="X165" s="44"/>
    </row>
    <row r="166" spans="1:24" hidden="1" outlineLevel="1" collapsed="1">
      <c r="A166" s="9">
        <v>45261</v>
      </c>
      <c r="B166" s="44">
        <v>7295.9541802199992</v>
      </c>
      <c r="C166" s="44">
        <f t="shared" ref="C166" si="891">I166+O166</f>
        <v>5943.2127055000001</v>
      </c>
      <c r="D166" s="44">
        <f t="shared" ref="D166" si="892">J166+P166</f>
        <v>1352.7414747200003</v>
      </c>
      <c r="E166" s="44">
        <f t="shared" ref="E166" si="893">K166+Q166</f>
        <v>1253.60720253</v>
      </c>
      <c r="F166" s="44">
        <f t="shared" ref="F166" si="894">L166+R166</f>
        <v>20.283301399999999</v>
      </c>
      <c r="G166" s="44">
        <f t="shared" ref="G166" si="895">M166+S166</f>
        <v>78.850970789999991</v>
      </c>
      <c r="H166" s="44">
        <f t="shared" ref="H166" si="896">SUM(I166:J166)</f>
        <v>6567.5183065800002</v>
      </c>
      <c r="I166" s="44">
        <v>5327.6676580499998</v>
      </c>
      <c r="J166" s="44">
        <f t="shared" ref="J166" si="897">SUM(K166:M166)</f>
        <v>1239.8506485300002</v>
      </c>
      <c r="K166" s="44">
        <v>1140.7215883700001</v>
      </c>
      <c r="L166" s="44">
        <v>20.283301399999999</v>
      </c>
      <c r="M166" s="44">
        <v>78.845758759999995</v>
      </c>
      <c r="N166" s="44">
        <f t="shared" ref="N166" si="898">SUM(O166:P166)</f>
        <v>728.43587363999995</v>
      </c>
      <c r="O166" s="44">
        <v>615.54504744999997</v>
      </c>
      <c r="P166" s="44">
        <f t="shared" ref="P166" si="899">SUM(Q166:S166)</f>
        <v>112.89082619</v>
      </c>
      <c r="Q166" s="44">
        <v>112.88561416</v>
      </c>
      <c r="R166" s="44">
        <v>0</v>
      </c>
      <c r="S166" s="44">
        <v>5.2120300000000003E-3</v>
      </c>
      <c r="T166" s="44"/>
      <c r="U166" s="44"/>
      <c r="V166" s="44"/>
      <c r="W166" s="44"/>
      <c r="X166" s="44"/>
    </row>
    <row r="167" spans="1:24" hidden="1" outlineLevel="1" collapsed="1">
      <c r="A167" s="9">
        <v>45292</v>
      </c>
      <c r="B167" s="44">
        <v>6357.87120194</v>
      </c>
      <c r="C167" s="44">
        <f t="shared" ref="C167" si="900">I167+O167</f>
        <v>4968.0733087600001</v>
      </c>
      <c r="D167" s="44">
        <f t="shared" ref="D167" si="901">J167+P167</f>
        <v>1389.7978931800001</v>
      </c>
      <c r="E167" s="44">
        <f t="shared" ref="E167" si="902">K167+Q167</f>
        <v>1215.8471477100002</v>
      </c>
      <c r="F167" s="44">
        <f t="shared" ref="F167" si="903">L167+R167</f>
        <v>17.869595439999998</v>
      </c>
      <c r="G167" s="44">
        <f t="shared" ref="G167" si="904">M167+S167</f>
        <v>156.08115003</v>
      </c>
      <c r="H167" s="44">
        <f t="shared" ref="H167" si="905">SUM(I167:J167)</f>
        <v>5588.2890741199999</v>
      </c>
      <c r="I167" s="44">
        <v>4281.10673675</v>
      </c>
      <c r="J167" s="44">
        <f t="shared" ref="J167" si="906">SUM(K167:M167)</f>
        <v>1307.1823373700001</v>
      </c>
      <c r="K167" s="44">
        <v>1133.2366924200001</v>
      </c>
      <c r="L167" s="44">
        <v>17.869595439999998</v>
      </c>
      <c r="M167" s="44">
        <v>156.07604950999999</v>
      </c>
      <c r="N167" s="44">
        <f t="shared" ref="N167" si="907">SUM(O167:P167)</f>
        <v>769.5821278200001</v>
      </c>
      <c r="O167" s="44">
        <v>686.96657201000005</v>
      </c>
      <c r="P167" s="44">
        <f t="shared" ref="P167" si="908">SUM(Q167:S167)</f>
        <v>82.615555810000004</v>
      </c>
      <c r="Q167" s="44">
        <v>82.610455290000004</v>
      </c>
      <c r="R167" s="44">
        <v>0</v>
      </c>
      <c r="S167" s="44">
        <v>5.1005199999999999E-3</v>
      </c>
      <c r="T167" s="44"/>
      <c r="U167" s="44"/>
      <c r="V167" s="44"/>
      <c r="W167" s="44"/>
      <c r="X167" s="44"/>
    </row>
    <row r="168" spans="1:24" hidden="1" outlineLevel="1" collapsed="1">
      <c r="A168" s="9">
        <v>45323</v>
      </c>
      <c r="B168" s="44">
        <v>6887.9517453399994</v>
      </c>
      <c r="C168" s="44">
        <f t="shared" ref="C168" si="909">I168+O168</f>
        <v>5414.4925089500002</v>
      </c>
      <c r="D168" s="44">
        <f t="shared" ref="D168" si="910">J168+P168</f>
        <v>1473.4592363899999</v>
      </c>
      <c r="E168" s="44">
        <f t="shared" ref="E168" si="911">K168+Q168</f>
        <v>1189.8656561800001</v>
      </c>
      <c r="F168" s="44">
        <f t="shared" ref="F168" si="912">L168+R168</f>
        <v>11.533330319999999</v>
      </c>
      <c r="G168" s="44">
        <f t="shared" ref="G168" si="913">M168+S168</f>
        <v>272.06024989000002</v>
      </c>
      <c r="H168" s="44">
        <f t="shared" ref="H168" si="914">SUM(I168:J168)</f>
        <v>6155.8789187700004</v>
      </c>
      <c r="I168" s="44">
        <v>4775.4712004100002</v>
      </c>
      <c r="J168" s="44">
        <f t="shared" ref="J168" si="915">SUM(K168:M168)</f>
        <v>1380.40771836</v>
      </c>
      <c r="K168" s="44">
        <v>1096.81927036</v>
      </c>
      <c r="L168" s="44">
        <v>11.533330319999999</v>
      </c>
      <c r="M168" s="44">
        <v>272.05511768000002</v>
      </c>
      <c r="N168" s="44">
        <f t="shared" ref="N168" si="916">SUM(O168:P168)</f>
        <v>732.07282657000007</v>
      </c>
      <c r="O168" s="44">
        <v>639.02130854000006</v>
      </c>
      <c r="P168" s="44">
        <f t="shared" ref="P168" si="917">SUM(Q168:S168)</f>
        <v>93.051518029999997</v>
      </c>
      <c r="Q168" s="44">
        <v>93.046385819999998</v>
      </c>
      <c r="R168" s="44">
        <v>0</v>
      </c>
      <c r="S168" s="44">
        <v>5.1322099999999999E-3</v>
      </c>
      <c r="T168" s="44"/>
      <c r="U168" s="44"/>
      <c r="V168" s="44"/>
      <c r="W168" s="44"/>
      <c r="X168" s="44"/>
    </row>
    <row r="169" spans="1:24" hidden="1" outlineLevel="1" collapsed="1">
      <c r="A169" s="9">
        <v>45352</v>
      </c>
      <c r="B169" s="44">
        <v>7107.0094517499992</v>
      </c>
      <c r="C169" s="44">
        <f t="shared" ref="C169" si="918">I169+O169</f>
        <v>5468.2021020000002</v>
      </c>
      <c r="D169" s="44">
        <f t="shared" ref="D169" si="919">J169+P169</f>
        <v>1638.80734975</v>
      </c>
      <c r="E169" s="44">
        <f t="shared" ref="E169" si="920">K169+Q169</f>
        <v>1349.7673921400001</v>
      </c>
      <c r="F169" s="44">
        <f t="shared" ref="F169" si="921">L169+R169</f>
        <v>14.05739399</v>
      </c>
      <c r="G169" s="44">
        <f t="shared" ref="G169" si="922">M169+S169</f>
        <v>274.98256362000001</v>
      </c>
      <c r="H169" s="44">
        <f t="shared" ref="H169" si="923">SUM(I169:J169)</f>
        <v>6303.9403800800001</v>
      </c>
      <c r="I169" s="44">
        <v>4768.34803388</v>
      </c>
      <c r="J169" s="44">
        <f t="shared" ref="J169" si="924">SUM(K169:M169)</f>
        <v>1535.5923462000001</v>
      </c>
      <c r="K169" s="44">
        <v>1246.5576563500001</v>
      </c>
      <c r="L169" s="44">
        <v>14.05739399</v>
      </c>
      <c r="M169" s="44">
        <v>274.97729586000003</v>
      </c>
      <c r="N169" s="44">
        <f t="shared" ref="N169" si="925">SUM(O169:P169)</f>
        <v>803.06907166999997</v>
      </c>
      <c r="O169" s="44">
        <v>699.85406811999997</v>
      </c>
      <c r="P169" s="44">
        <f t="shared" ref="P169" si="926">SUM(Q169:S169)</f>
        <v>103.21500354999999</v>
      </c>
      <c r="Q169" s="44">
        <v>103.20973579</v>
      </c>
      <c r="R169" s="44">
        <v>0</v>
      </c>
      <c r="S169" s="44">
        <v>5.2677599999999998E-3</v>
      </c>
      <c r="T169" s="44"/>
      <c r="U169" s="44"/>
      <c r="V169" s="44"/>
      <c r="W169" s="44"/>
      <c r="X169" s="44"/>
    </row>
    <row r="170" spans="1:24" hidden="1" outlineLevel="1" collapsed="1">
      <c r="A170" s="9">
        <v>45383</v>
      </c>
      <c r="B170" s="44">
        <v>7587.6800197199991</v>
      </c>
      <c r="C170" s="44">
        <f t="shared" ref="C170" si="927">I170+O170</f>
        <v>5974.53530761</v>
      </c>
      <c r="D170" s="44">
        <f t="shared" ref="D170" si="928">J170+P170</f>
        <v>1613.14471211</v>
      </c>
      <c r="E170" s="44">
        <f t="shared" ref="E170" si="929">K170+Q170</f>
        <v>1297.5383773400001</v>
      </c>
      <c r="F170" s="44">
        <f t="shared" ref="F170" si="930">L170+R170</f>
        <v>40.638504459999993</v>
      </c>
      <c r="G170" s="44">
        <f t="shared" ref="G170" si="931">M170+S170</f>
        <v>274.96783031000001</v>
      </c>
      <c r="H170" s="44">
        <f t="shared" ref="H170" si="932">SUM(I170:J170)</f>
        <v>6754.8956597199995</v>
      </c>
      <c r="I170" s="44">
        <v>5198.9820064799997</v>
      </c>
      <c r="J170" s="44">
        <f t="shared" ref="J170" si="933">SUM(K170:M170)</f>
        <v>1555.91365324</v>
      </c>
      <c r="K170" s="44">
        <v>1240.31261382</v>
      </c>
      <c r="L170" s="44">
        <v>40.638504459999993</v>
      </c>
      <c r="M170" s="44">
        <v>274.96253496000003</v>
      </c>
      <c r="N170" s="44">
        <f t="shared" ref="N170" si="934">SUM(O170:P170)</f>
        <v>832.78435999999999</v>
      </c>
      <c r="O170" s="44">
        <v>775.55330113000002</v>
      </c>
      <c r="P170" s="44">
        <f t="shared" ref="P170" si="935">SUM(Q170:S170)</f>
        <v>57.231058869999998</v>
      </c>
      <c r="Q170" s="44">
        <v>57.225763520000001</v>
      </c>
      <c r="R170" s="44">
        <v>0</v>
      </c>
      <c r="S170" s="44">
        <v>5.2953499999999999E-3</v>
      </c>
      <c r="T170" s="44"/>
      <c r="U170" s="44"/>
      <c r="V170" s="44"/>
      <c r="W170" s="44"/>
      <c r="X170" s="44"/>
    </row>
    <row r="171" spans="1:24" hidden="1" outlineLevel="1" collapsed="1">
      <c r="A171" s="9">
        <v>45413</v>
      </c>
      <c r="B171" s="44">
        <v>8019.2346310800003</v>
      </c>
      <c r="C171" s="44">
        <f t="shared" ref="C171" si="936">I171+O171</f>
        <v>6321.0303942</v>
      </c>
      <c r="D171" s="44">
        <f t="shared" ref="D171" si="937">J171+P171</f>
        <v>1698.2042368800001</v>
      </c>
      <c r="E171" s="44">
        <f t="shared" ref="E171" si="938">K171+Q171</f>
        <v>1272.72768778</v>
      </c>
      <c r="F171" s="44">
        <f t="shared" ref="F171" si="939">L171+R171</f>
        <v>65.417761890000008</v>
      </c>
      <c r="G171" s="44">
        <f t="shared" ref="G171" si="940">M171+S171</f>
        <v>360.05878720999999</v>
      </c>
      <c r="H171" s="44">
        <f t="shared" ref="H171" si="941">SUM(I171:J171)</f>
        <v>7069.0928138500003</v>
      </c>
      <c r="I171" s="44">
        <v>5435.5112598300002</v>
      </c>
      <c r="J171" s="44">
        <f t="shared" ref="J171" si="942">SUM(K171:M171)</f>
        <v>1633.5815540200001</v>
      </c>
      <c r="K171" s="44">
        <v>1208.11045545</v>
      </c>
      <c r="L171" s="44">
        <v>65.417761890000008</v>
      </c>
      <c r="M171" s="44">
        <v>360.05333667999997</v>
      </c>
      <c r="N171" s="44">
        <f t="shared" ref="N171" si="943">SUM(O171:P171)</f>
        <v>950.14181723000002</v>
      </c>
      <c r="O171" s="44">
        <v>885.51913437000007</v>
      </c>
      <c r="P171" s="44">
        <f t="shared" ref="P171" si="944">SUM(Q171:S171)</f>
        <v>64.622682859999998</v>
      </c>
      <c r="Q171" s="44">
        <v>64.617232329999993</v>
      </c>
      <c r="R171" s="44">
        <v>0</v>
      </c>
      <c r="S171" s="44">
        <v>5.4505300000000003E-3</v>
      </c>
      <c r="T171" s="44"/>
      <c r="U171" s="44"/>
      <c r="V171" s="44"/>
      <c r="W171" s="44"/>
      <c r="X171" s="44"/>
    </row>
    <row r="172" spans="1:24" hidden="1" outlineLevel="1" collapsed="1">
      <c r="A172" s="9">
        <v>45444</v>
      </c>
      <c r="B172" s="44">
        <v>8235.3437852000006</v>
      </c>
      <c r="C172" s="44">
        <f t="shared" ref="C172" si="945">I172+O172</f>
        <v>6468.4590249299999</v>
      </c>
      <c r="D172" s="44">
        <f t="shared" ref="D172" si="946">J172+P172</f>
        <v>1766.88476027</v>
      </c>
      <c r="E172" s="44">
        <f t="shared" ref="E172" si="947">K172+Q172</f>
        <v>1310.43609857</v>
      </c>
      <c r="F172" s="44">
        <f t="shared" ref="F172" si="948">L172+R172</f>
        <v>95.747085130000002</v>
      </c>
      <c r="G172" s="44">
        <f t="shared" ref="G172" si="949">M172+S172</f>
        <v>360.70157656999999</v>
      </c>
      <c r="H172" s="44">
        <f t="shared" ref="H172" si="950">SUM(I172:J172)</f>
        <v>7075.8934426299993</v>
      </c>
      <c r="I172" s="44">
        <v>5380.5959014399996</v>
      </c>
      <c r="J172" s="44">
        <f t="shared" ref="J172" si="951">SUM(K172:M172)</f>
        <v>1695.2975411899999</v>
      </c>
      <c r="K172" s="44">
        <v>1238.8542879300001</v>
      </c>
      <c r="L172" s="44">
        <v>95.747085130000002</v>
      </c>
      <c r="M172" s="44">
        <v>360.69616812999999</v>
      </c>
      <c r="N172" s="44">
        <f t="shared" ref="N172" si="952">SUM(O172:P172)</f>
        <v>1159.45034257</v>
      </c>
      <c r="O172" s="44">
        <v>1087.8631234899999</v>
      </c>
      <c r="P172" s="44">
        <f t="shared" ref="P172" si="953">SUM(Q172:S172)</f>
        <v>71.587219079999997</v>
      </c>
      <c r="Q172" s="44">
        <v>71.58181064</v>
      </c>
      <c r="R172" s="44">
        <v>0</v>
      </c>
      <c r="S172" s="44">
        <v>5.4084399999999996E-3</v>
      </c>
      <c r="T172" s="44"/>
      <c r="U172" s="44"/>
      <c r="V172" s="44"/>
      <c r="W172" s="44"/>
      <c r="X172" s="44"/>
    </row>
    <row r="173" spans="1:24" hidden="1" outlineLevel="1" collapsed="1">
      <c r="A173" s="9">
        <v>45474</v>
      </c>
      <c r="B173" s="44">
        <v>10294.445883119999</v>
      </c>
      <c r="C173" s="44">
        <f t="shared" ref="C173" si="954">I173+O173</f>
        <v>8542.8465488999991</v>
      </c>
      <c r="D173" s="44">
        <f t="shared" ref="D173" si="955">J173+P173</f>
        <v>1751.5993342199999</v>
      </c>
      <c r="E173" s="44">
        <f t="shared" ref="E173" si="956">K173+Q173</f>
        <v>1195.8762117399999</v>
      </c>
      <c r="F173" s="44">
        <f t="shared" ref="F173" si="957">L173+R173</f>
        <v>194.94441351</v>
      </c>
      <c r="G173" s="44">
        <f t="shared" ref="G173" si="958">M173+S173</f>
        <v>360.77870897000003</v>
      </c>
      <c r="H173" s="44">
        <f t="shared" ref="H173" si="959">SUM(I173:J173)</f>
        <v>8029.10353889</v>
      </c>
      <c r="I173" s="44">
        <v>6342.1426532799996</v>
      </c>
      <c r="J173" s="44">
        <f t="shared" ref="J173" si="960">SUM(K173:M173)</f>
        <v>1686.9608856099999</v>
      </c>
      <c r="K173" s="44">
        <v>1131.24329242</v>
      </c>
      <c r="L173" s="44">
        <v>194.94441351</v>
      </c>
      <c r="M173" s="44">
        <v>360.77317968</v>
      </c>
      <c r="N173" s="44">
        <f t="shared" ref="N173" si="961">SUM(O173:P173)</f>
        <v>2265.34234423</v>
      </c>
      <c r="O173" s="44">
        <v>2200.7038956199999</v>
      </c>
      <c r="P173" s="44">
        <f t="shared" ref="P173" si="962">SUM(Q173:S173)</f>
        <v>64.638448609999998</v>
      </c>
      <c r="Q173" s="44">
        <v>64.632919319999999</v>
      </c>
      <c r="R173" s="44">
        <v>0</v>
      </c>
      <c r="S173" s="44">
        <v>5.5292900000000001E-3</v>
      </c>
      <c r="T173" s="44"/>
      <c r="U173" s="44"/>
      <c r="V173" s="44"/>
      <c r="W173" s="44"/>
      <c r="X173" s="44"/>
    </row>
    <row r="174" spans="1:24" hidden="1" outlineLevel="1" collapsed="1">
      <c r="A174" s="9">
        <v>45505</v>
      </c>
      <c r="B174" s="44">
        <v>9674.5947537499978</v>
      </c>
      <c r="C174" s="44">
        <f t="shared" ref="C174" si="963">I174+O174</f>
        <v>7943.8478596399991</v>
      </c>
      <c r="D174" s="44">
        <f t="shared" ref="D174" si="964">J174+P174</f>
        <v>1730.7468941100001</v>
      </c>
      <c r="E174" s="44">
        <f t="shared" ref="E174" si="965">K174+Q174</f>
        <v>1147.8995192899999</v>
      </c>
      <c r="F174" s="44">
        <f t="shared" ref="F174" si="966">L174+R174</f>
        <v>222.08147051999998</v>
      </c>
      <c r="G174" s="44">
        <f t="shared" ref="G174" si="967">M174+S174</f>
        <v>360.76590429999999</v>
      </c>
      <c r="H174" s="44">
        <f t="shared" ref="H174" si="968">SUM(I174:J174)</f>
        <v>7816.6265464399994</v>
      </c>
      <c r="I174" s="44">
        <v>6176.2128987199994</v>
      </c>
      <c r="J174" s="44">
        <f t="shared" ref="J174" si="969">SUM(K174:M174)</f>
        <v>1640.41364772</v>
      </c>
      <c r="K174" s="44">
        <v>1057.5719356499999</v>
      </c>
      <c r="L174" s="44">
        <v>222.08147051999998</v>
      </c>
      <c r="M174" s="44">
        <v>360.76024154999999</v>
      </c>
      <c r="N174" s="44">
        <f t="shared" ref="N174" si="970">SUM(O174:P174)</f>
        <v>1857.9682073099998</v>
      </c>
      <c r="O174" s="44">
        <v>1767.6349609199999</v>
      </c>
      <c r="P174" s="44">
        <f t="shared" ref="P174" si="971">SUM(Q174:S174)</f>
        <v>90.333246389999999</v>
      </c>
      <c r="Q174" s="44">
        <v>90.32758364</v>
      </c>
      <c r="R174" s="44">
        <v>0</v>
      </c>
      <c r="S174" s="44">
        <v>5.6627500000000002E-3</v>
      </c>
      <c r="T174" s="44"/>
      <c r="U174" s="44"/>
      <c r="V174" s="44"/>
      <c r="W174" s="44"/>
      <c r="X174" s="44"/>
    </row>
    <row r="175" spans="1:24" hidden="1" outlineLevel="1" collapsed="1">
      <c r="A175" s="9">
        <v>45536</v>
      </c>
      <c r="B175" s="44">
        <v>9123.2815895200001</v>
      </c>
      <c r="C175" s="44">
        <f t="shared" ref="C175" si="972">I175+O175</f>
        <v>7487.5773177000001</v>
      </c>
      <c r="D175" s="44">
        <f t="shared" ref="D175" si="973">J175+P175</f>
        <v>1635.70427182</v>
      </c>
      <c r="E175" s="44">
        <f t="shared" ref="E175" si="974">K175+Q175</f>
        <v>1069.9829678200001</v>
      </c>
      <c r="F175" s="44">
        <f t="shared" ref="F175" si="975">L175+R175</f>
        <v>206.93587611000001</v>
      </c>
      <c r="G175" s="44">
        <f t="shared" ref="G175" si="976">M175+S175</f>
        <v>358.78542789000005</v>
      </c>
      <c r="H175" s="44">
        <f t="shared" ref="H175" si="977">SUM(I175:J175)</f>
        <v>7830.2079090099996</v>
      </c>
      <c r="I175" s="44">
        <v>6255.1542551100001</v>
      </c>
      <c r="J175" s="44">
        <f t="shared" ref="J175" si="978">SUM(K175:M175)</f>
        <v>1575.0536539</v>
      </c>
      <c r="K175" s="44">
        <v>1009.3380392700001</v>
      </c>
      <c r="L175" s="44">
        <v>206.93587611000001</v>
      </c>
      <c r="M175" s="44">
        <v>358.77973852000002</v>
      </c>
      <c r="N175" s="44">
        <f t="shared" ref="N175" si="979">SUM(O175:P175)</f>
        <v>1293.07368051</v>
      </c>
      <c r="O175" s="44">
        <v>1232.42306259</v>
      </c>
      <c r="P175" s="44">
        <f t="shared" ref="P175" si="980">SUM(Q175:S175)</f>
        <v>60.650617920000002</v>
      </c>
      <c r="Q175" s="44">
        <v>60.644928550000003</v>
      </c>
      <c r="R175" s="44">
        <v>0</v>
      </c>
      <c r="S175" s="44">
        <v>5.68937E-3</v>
      </c>
      <c r="T175" s="44"/>
      <c r="U175" s="44"/>
      <c r="V175" s="44"/>
      <c r="W175" s="44"/>
      <c r="X175" s="44"/>
    </row>
    <row r="176" spans="1:24" hidden="1" outlineLevel="1" collapsed="1">
      <c r="A176" s="9">
        <v>45566</v>
      </c>
      <c r="B176" s="44">
        <v>10726.938863179999</v>
      </c>
      <c r="C176" s="44">
        <f t="shared" ref="C176" si="981">I176+O176</f>
        <v>8960.012134730001</v>
      </c>
      <c r="D176" s="44">
        <f t="shared" ref="D176" si="982">J176+P176</f>
        <v>1766.9267284499997</v>
      </c>
      <c r="E176" s="44">
        <f t="shared" ref="E176" si="983">K176+Q176</f>
        <v>1178.9166593299999</v>
      </c>
      <c r="F176" s="44">
        <f t="shared" ref="F176" si="984">L176+R176</f>
        <v>230.8187987</v>
      </c>
      <c r="G176" s="44">
        <f t="shared" ref="G176" si="985">M176+S176</f>
        <v>357.19127042000002</v>
      </c>
      <c r="H176" s="44">
        <f t="shared" ref="H176" si="986">SUM(I176:J176)</f>
        <v>9300.3314634500002</v>
      </c>
      <c r="I176" s="44">
        <v>7593.1849518500003</v>
      </c>
      <c r="J176" s="44">
        <f t="shared" ref="J176" si="987">SUM(K176:M176)</f>
        <v>1707.1465115999997</v>
      </c>
      <c r="K176" s="44">
        <v>1119.1420065099999</v>
      </c>
      <c r="L176" s="44">
        <v>230.8187987</v>
      </c>
      <c r="M176" s="44">
        <v>357.18570639000001</v>
      </c>
      <c r="N176" s="44">
        <f t="shared" ref="N176" si="988">SUM(O176:P176)</f>
        <v>1426.60739973</v>
      </c>
      <c r="O176" s="44">
        <v>1366.82718288</v>
      </c>
      <c r="P176" s="44">
        <f t="shared" ref="P176" si="989">SUM(Q176:S176)</f>
        <v>59.780216850000002</v>
      </c>
      <c r="Q176" s="44">
        <v>59.77465282</v>
      </c>
      <c r="R176" s="44">
        <v>0</v>
      </c>
      <c r="S176" s="44">
        <v>5.5640300000000002E-3</v>
      </c>
      <c r="T176" s="44"/>
      <c r="U176" s="44"/>
      <c r="V176" s="44"/>
      <c r="W176" s="44"/>
      <c r="X176" s="44"/>
    </row>
    <row r="177" spans="1:24" collapsed="1">
      <c r="A177" s="9">
        <v>45597</v>
      </c>
      <c r="B177" s="44">
        <v>10867.23322559</v>
      </c>
      <c r="C177" s="44">
        <f t="shared" ref="C177" si="990">I177+O177</f>
        <v>9074.1302351300001</v>
      </c>
      <c r="D177" s="44">
        <f t="shared" ref="D177" si="991">J177+P177</f>
        <v>1793.1029904599998</v>
      </c>
      <c r="E177" s="44">
        <f t="shared" ref="E177" si="992">K177+Q177</f>
        <v>1190.23036411</v>
      </c>
      <c r="F177" s="44">
        <f t="shared" ref="F177" si="993">L177+R177</f>
        <v>245.79417103</v>
      </c>
      <c r="G177" s="44">
        <f t="shared" ref="G177" si="994">M177+S177</f>
        <v>357.07845531999999</v>
      </c>
      <c r="H177" s="44">
        <f t="shared" ref="H177" si="995">SUM(I177:J177)</f>
        <v>9393.3082818500006</v>
      </c>
      <c r="I177" s="44">
        <v>7704.2913170500005</v>
      </c>
      <c r="J177" s="44">
        <f t="shared" ref="J177" si="996">SUM(K177:M177)</f>
        <v>1689.0169647999999</v>
      </c>
      <c r="K177" s="44">
        <v>1086.1498366799999</v>
      </c>
      <c r="L177" s="44">
        <v>245.79417103</v>
      </c>
      <c r="M177" s="44">
        <v>357.07295708999999</v>
      </c>
      <c r="N177" s="44">
        <f t="shared" ref="N177" si="997">SUM(O177:P177)</f>
        <v>1473.9249437399999</v>
      </c>
      <c r="O177" s="44">
        <v>1369.83891808</v>
      </c>
      <c r="P177" s="44">
        <f t="shared" ref="P177" si="998">SUM(Q177:S177)</f>
        <v>104.08602566</v>
      </c>
      <c r="Q177" s="44">
        <v>104.08052743</v>
      </c>
      <c r="R177" s="44">
        <v>0</v>
      </c>
      <c r="S177" s="44">
        <v>5.4982299999999998E-3</v>
      </c>
      <c r="T177" s="44"/>
      <c r="U177" s="44"/>
      <c r="V177" s="44"/>
      <c r="W177" s="44"/>
      <c r="X177" s="44"/>
    </row>
    <row r="178" spans="1:24">
      <c r="A178" s="9">
        <v>45627</v>
      </c>
      <c r="B178" s="44">
        <v>11032.810695940001</v>
      </c>
      <c r="C178" s="44">
        <f t="shared" ref="C178" si="999">I178+O178</f>
        <v>8963.605314299999</v>
      </c>
      <c r="D178" s="44">
        <f t="shared" ref="D178" si="1000">J178+P178</f>
        <v>2069.2053816399998</v>
      </c>
      <c r="E178" s="44">
        <f t="shared" ref="E178" si="1001">K178+Q178</f>
        <v>1442.84246252</v>
      </c>
      <c r="F178" s="44">
        <f t="shared" ref="F178" si="1002">L178+R178</f>
        <v>269.17115874000001</v>
      </c>
      <c r="G178" s="44">
        <f t="shared" ref="G178" si="1003">M178+S178</f>
        <v>357.19176038000001</v>
      </c>
      <c r="H178" s="44">
        <f t="shared" ref="H178" si="1004">SUM(I178:J178)</f>
        <v>9448.2053906399997</v>
      </c>
      <c r="I178" s="44">
        <v>7633.30037447</v>
      </c>
      <c r="J178" s="44">
        <f t="shared" ref="J178" si="1005">SUM(K178:M178)</f>
        <v>1814.90501617</v>
      </c>
      <c r="K178" s="44">
        <v>1188.54761648</v>
      </c>
      <c r="L178" s="44">
        <v>269.17115874000001</v>
      </c>
      <c r="M178" s="44">
        <v>357.18624095000001</v>
      </c>
      <c r="N178" s="44">
        <f t="shared" ref="N178" si="1006">SUM(O178:P178)</f>
        <v>1584.6053053000001</v>
      </c>
      <c r="O178" s="44">
        <v>1330.30493983</v>
      </c>
      <c r="P178" s="44">
        <f t="shared" ref="P178" si="1007">SUM(Q178:S178)</f>
        <v>254.30036547</v>
      </c>
      <c r="Q178" s="44">
        <v>254.29484604000001</v>
      </c>
      <c r="R178" s="44">
        <v>0</v>
      </c>
      <c r="S178" s="44">
        <v>5.5194299999999996E-3</v>
      </c>
      <c r="T178" s="44"/>
      <c r="U178" s="44"/>
      <c r="V178" s="44"/>
      <c r="W178" s="44"/>
      <c r="X178" s="44"/>
    </row>
    <row r="179" spans="1:24">
      <c r="A179" s="9">
        <v>45658</v>
      </c>
      <c r="B179" s="44">
        <v>9874.9145808800004</v>
      </c>
      <c r="C179" s="44">
        <f t="shared" ref="C179" si="1008">I179+O179</f>
        <v>8276.2514703500001</v>
      </c>
      <c r="D179" s="44">
        <f t="shared" ref="D179" si="1009">J179+P179</f>
        <v>1598.66311053</v>
      </c>
      <c r="E179" s="44">
        <f t="shared" ref="E179" si="1010">K179+Q179</f>
        <v>1327.7301610000002</v>
      </c>
      <c r="F179" s="44">
        <f t="shared" ref="F179" si="1011">L179+R179</f>
        <v>270.92663550999998</v>
      </c>
      <c r="G179" s="44">
        <f t="shared" ref="G179" si="1012">M179+S179</f>
        <v>6.31402E-3</v>
      </c>
      <c r="H179" s="44">
        <f t="shared" ref="H179" si="1013">SUM(I179:J179)</f>
        <v>8107.0795820100002</v>
      </c>
      <c r="I179" s="44">
        <v>6803.5870234100003</v>
      </c>
      <c r="J179" s="44">
        <f t="shared" ref="J179" si="1014">SUM(K179:M179)</f>
        <v>1303.4925585999999</v>
      </c>
      <c r="K179" s="44">
        <v>1032.5650834600001</v>
      </c>
      <c r="L179" s="44">
        <v>270.92663550999998</v>
      </c>
      <c r="M179" s="44">
        <v>8.3962999999999996E-4</v>
      </c>
      <c r="N179" s="44">
        <f t="shared" ref="N179" si="1015">SUM(O179:P179)</f>
        <v>1767.8349988700002</v>
      </c>
      <c r="O179" s="44">
        <v>1472.6644469400001</v>
      </c>
      <c r="P179" s="44">
        <f t="shared" ref="P179" si="1016">SUM(Q179:S179)</f>
        <v>295.17055193000004</v>
      </c>
      <c r="Q179" s="44">
        <v>295.16507754000003</v>
      </c>
      <c r="R179" s="44">
        <v>0</v>
      </c>
      <c r="S179" s="44">
        <v>5.47439E-3</v>
      </c>
      <c r="T179" s="44"/>
      <c r="U179" s="44"/>
      <c r="V179" s="44"/>
      <c r="W179" s="44"/>
      <c r="X179" s="44"/>
    </row>
    <row r="180" spans="1:24">
      <c r="A180" s="9">
        <v>45689</v>
      </c>
      <c r="B180" s="44">
        <v>10889.72403085</v>
      </c>
      <c r="C180" s="44">
        <f t="shared" ref="C180" si="1017">I180+O180</f>
        <v>8807.9142823700004</v>
      </c>
      <c r="D180" s="44">
        <f t="shared" ref="D180" si="1018">J180+P180</f>
        <v>2081.8097484800001</v>
      </c>
      <c r="E180" s="44">
        <f t="shared" ref="E180" si="1019">K180+Q180</f>
        <v>1423.49228442</v>
      </c>
      <c r="F180" s="44">
        <f t="shared" ref="F180" si="1020">L180+R180</f>
        <v>301.47474638</v>
      </c>
      <c r="G180" s="44">
        <f t="shared" ref="G180" si="1021">M180+S180</f>
        <v>356.84271767999996</v>
      </c>
      <c r="H180" s="44">
        <f t="shared" ref="H180" si="1022">SUM(I180:J180)</f>
        <v>9098.3508030900011</v>
      </c>
      <c r="I180" s="44">
        <v>7313.5294557300003</v>
      </c>
      <c r="J180" s="44">
        <f t="shared" ref="J180" si="1023">SUM(K180:M180)</f>
        <v>1784.8213473599999</v>
      </c>
      <c r="K180" s="44">
        <v>1126.50934919</v>
      </c>
      <c r="L180" s="44">
        <v>301.47474638</v>
      </c>
      <c r="M180" s="44">
        <v>356.83725178999998</v>
      </c>
      <c r="N180" s="44">
        <f t="shared" ref="N180" si="1024">SUM(O180:P180)</f>
        <v>1791.37322776</v>
      </c>
      <c r="O180" s="44">
        <v>1494.38482664</v>
      </c>
      <c r="P180" s="44">
        <f t="shared" ref="P180" si="1025">SUM(Q180:S180)</f>
        <v>296.98840111999999</v>
      </c>
      <c r="Q180" s="44">
        <v>296.98293523000001</v>
      </c>
      <c r="R180" s="44">
        <v>0</v>
      </c>
      <c r="S180" s="44">
        <v>5.4658900000000002E-3</v>
      </c>
      <c r="T180" s="44"/>
      <c r="U180" s="44"/>
      <c r="V180" s="44"/>
      <c r="W180" s="44"/>
      <c r="X180" s="44"/>
    </row>
    <row r="181" spans="1:24">
      <c r="A181" s="9">
        <v>45717</v>
      </c>
      <c r="B181" s="44">
        <v>10797.29522219</v>
      </c>
      <c r="C181" s="44">
        <f t="shared" ref="C181" si="1026">I181+O181</f>
        <v>8638.671989370001</v>
      </c>
      <c r="D181" s="44">
        <f t="shared" ref="D181" si="1027">J181+P181</f>
        <v>2158.6232328199999</v>
      </c>
      <c r="E181" s="44">
        <f t="shared" ref="E181" si="1028">K181+Q181</f>
        <v>1551.02508764</v>
      </c>
      <c r="F181" s="44">
        <f t="shared" ref="F181" si="1029">L181+R181</f>
        <v>250.42504995000002</v>
      </c>
      <c r="G181" s="44">
        <f t="shared" ref="G181" si="1030">M181+S181</f>
        <v>357.17309523</v>
      </c>
      <c r="H181" s="44">
        <f t="shared" ref="H181" si="1031">SUM(I181:J181)</f>
        <v>8955.5808250499995</v>
      </c>
      <c r="I181" s="44">
        <v>7152.0645962600001</v>
      </c>
      <c r="J181" s="44">
        <f t="shared" ref="J181" si="1032">SUM(K181:M181)</f>
        <v>1803.51622879</v>
      </c>
      <c r="K181" s="44">
        <v>1195.92367534</v>
      </c>
      <c r="L181" s="44">
        <v>250.42504995000002</v>
      </c>
      <c r="M181" s="44">
        <v>357.16750350000001</v>
      </c>
      <c r="N181" s="44">
        <f t="shared" ref="N181" si="1033">SUM(O181:P181)</f>
        <v>1841.7143971400001</v>
      </c>
      <c r="O181" s="44">
        <v>1486.6073931100002</v>
      </c>
      <c r="P181" s="44">
        <f t="shared" ref="P181" si="1034">SUM(Q181:S181)</f>
        <v>355.10700402999998</v>
      </c>
      <c r="Q181" s="44">
        <v>355.10141229999999</v>
      </c>
      <c r="R181" s="44">
        <v>0</v>
      </c>
      <c r="S181" s="44">
        <v>5.5917299999999996E-3</v>
      </c>
      <c r="T181" s="44"/>
      <c r="U181" s="44"/>
      <c r="V181" s="44"/>
      <c r="W181" s="44"/>
      <c r="X181" s="44"/>
    </row>
    <row r="182" spans="1:24">
      <c r="A182" s="9">
        <v>45748</v>
      </c>
      <c r="B182" s="44">
        <v>11196.050224369999</v>
      </c>
      <c r="C182" s="44">
        <f t="shared" ref="C182" si="1035">I182+O182</f>
        <v>9070.2917586500007</v>
      </c>
      <c r="D182" s="44">
        <f t="shared" ref="D182" si="1036">J182+P182</f>
        <v>2125.75846572</v>
      </c>
      <c r="E182" s="44">
        <f t="shared" ref="E182" si="1037">K182+Q182</f>
        <v>1599.95689563</v>
      </c>
      <c r="F182" s="44">
        <f t="shared" ref="F182" si="1038">L182+R182</f>
        <v>163.70729749</v>
      </c>
      <c r="G182" s="44">
        <f t="shared" ref="G182" si="1039">M182+S182</f>
        <v>362.09427260000001</v>
      </c>
      <c r="H182" s="44">
        <f t="shared" ref="H182" si="1040">SUM(I182:J182)</f>
        <v>9134.3680668699999</v>
      </c>
      <c r="I182" s="44">
        <v>7358.5004083499998</v>
      </c>
      <c r="J182" s="44">
        <f t="shared" ref="J182" si="1041">SUM(K182:M182)</f>
        <v>1775.8676585200001</v>
      </c>
      <c r="K182" s="44">
        <v>1250.07193607</v>
      </c>
      <c r="L182" s="44">
        <v>163.70729749</v>
      </c>
      <c r="M182" s="44">
        <v>362.08842496</v>
      </c>
      <c r="N182" s="44">
        <f t="shared" ref="N182" si="1042">SUM(O182:P182)</f>
        <v>2061.6821574999999</v>
      </c>
      <c r="O182" s="44">
        <v>1711.7913503</v>
      </c>
      <c r="P182" s="44">
        <f t="shared" ref="P182" si="1043">SUM(Q182:S182)</f>
        <v>349.89080720000004</v>
      </c>
      <c r="Q182" s="44">
        <v>349.88495956000003</v>
      </c>
      <c r="R182" s="44">
        <v>0</v>
      </c>
      <c r="S182" s="44">
        <v>5.8476400000000003E-3</v>
      </c>
      <c r="T182" s="44"/>
      <c r="U182" s="44"/>
      <c r="V182" s="44"/>
      <c r="W182" s="44"/>
      <c r="X182" s="44"/>
    </row>
    <row r="183" spans="1:24">
      <c r="A183" s="9">
        <v>45778</v>
      </c>
      <c r="B183" s="44">
        <v>10385.61072307</v>
      </c>
      <c r="C183" s="44">
        <f t="shared" ref="C183" si="1044">I183+O183</f>
        <v>8308.9559345800008</v>
      </c>
      <c r="D183" s="44">
        <f t="shared" ref="D183" si="1045">J183+P183</f>
        <v>2076.6547884900001</v>
      </c>
      <c r="E183" s="44">
        <f t="shared" ref="E183" si="1046">K183+Q183</f>
        <v>1544.9428049499998</v>
      </c>
      <c r="F183" s="44">
        <f t="shared" ref="F183" si="1047">L183+R183</f>
        <v>169.47403754999999</v>
      </c>
      <c r="G183" s="44">
        <f t="shared" ref="G183" si="1048">M183+S183</f>
        <v>362.23794598999996</v>
      </c>
      <c r="H183" s="44">
        <f t="shared" ref="H183" si="1049">SUM(I183:J183)</f>
        <v>8650.6702765600003</v>
      </c>
      <c r="I183" s="44">
        <v>6908.2298480500003</v>
      </c>
      <c r="J183" s="44">
        <f t="shared" ref="J183" si="1050">SUM(K183:M183)</f>
        <v>1742.4404285099999</v>
      </c>
      <c r="K183" s="44">
        <v>1210.7342459899999</v>
      </c>
      <c r="L183" s="44">
        <v>169.47403754999999</v>
      </c>
      <c r="M183" s="44">
        <v>362.23214496999998</v>
      </c>
      <c r="N183" s="44">
        <f t="shared" ref="N183" si="1051">SUM(O183:P183)</f>
        <v>1734.9404465099999</v>
      </c>
      <c r="O183" s="44">
        <v>1400.72608653</v>
      </c>
      <c r="P183" s="44">
        <f t="shared" ref="P183" si="1052">SUM(Q183:S183)</f>
        <v>334.21435997999998</v>
      </c>
      <c r="Q183" s="44">
        <v>334.20855896</v>
      </c>
      <c r="R183" s="44">
        <v>0</v>
      </c>
      <c r="S183" s="44">
        <v>5.8010199999999996E-3</v>
      </c>
      <c r="T183" s="44"/>
      <c r="U183" s="44"/>
      <c r="V183" s="44"/>
      <c r="W183" s="44"/>
      <c r="X183" s="44"/>
    </row>
    <row r="184" spans="1:24">
      <c r="A184" s="9">
        <v>45809</v>
      </c>
      <c r="B184" s="44">
        <v>10916.227888939999</v>
      </c>
      <c r="C184" s="44">
        <f t="shared" ref="C184" si="1053">I184+O184</f>
        <v>9052.0411075299999</v>
      </c>
      <c r="D184" s="44">
        <f t="shared" ref="D184" si="1054">J184+P184</f>
        <v>1864.1867814099999</v>
      </c>
      <c r="E184" s="44">
        <f t="shared" ref="E184" si="1055">K184+Q184</f>
        <v>1330.5416137100001</v>
      </c>
      <c r="F184" s="44">
        <f t="shared" ref="F184" si="1056">L184+R184</f>
        <v>171.48439981999999</v>
      </c>
      <c r="G184" s="44">
        <f t="shared" ref="G184" si="1057">M184+S184</f>
        <v>362.16076787999998</v>
      </c>
      <c r="H184" s="44">
        <f t="shared" ref="H184" si="1058">SUM(I184:J184)</f>
        <v>9066.5772796099991</v>
      </c>
      <c r="I184" s="44">
        <v>7302.3723379499997</v>
      </c>
      <c r="J184" s="44">
        <f t="shared" ref="J184" si="1059">SUM(K184:M184)</f>
        <v>1764.2049416599998</v>
      </c>
      <c r="K184" s="44">
        <v>1230.56577657</v>
      </c>
      <c r="L184" s="44">
        <v>171.48439981999999</v>
      </c>
      <c r="M184" s="44">
        <v>362.15476526999998</v>
      </c>
      <c r="N184" s="44">
        <f t="shared" ref="N184" si="1060">SUM(O184:P184)</f>
        <v>1849.6506093300002</v>
      </c>
      <c r="O184" s="44">
        <v>1749.6687695800001</v>
      </c>
      <c r="P184" s="44">
        <f t="shared" ref="P184" si="1061">SUM(Q184:S184)</f>
        <v>99.981839749999992</v>
      </c>
      <c r="Q184" s="44">
        <v>99.975837139999996</v>
      </c>
      <c r="R184" s="44">
        <v>0</v>
      </c>
      <c r="S184" s="44">
        <v>6.0026100000000002E-3</v>
      </c>
      <c r="T184" s="44"/>
      <c r="U184" s="44"/>
      <c r="V184" s="44"/>
      <c r="W184" s="44"/>
      <c r="X184" s="44"/>
    </row>
    <row r="185" spans="1:24">
      <c r="A185" s="9">
        <v>45839</v>
      </c>
      <c r="B185" s="44">
        <v>10962.42787317</v>
      </c>
      <c r="C185" s="44">
        <f t="shared" ref="C185" si="1062">I185+O185</f>
        <v>8810.4776774900001</v>
      </c>
      <c r="D185" s="44">
        <f t="shared" ref="D185" si="1063">J185+P185</f>
        <v>2151.95019568</v>
      </c>
      <c r="E185" s="44">
        <f t="shared" ref="E185" si="1064">K185+Q185</f>
        <v>1638.6617661699997</v>
      </c>
      <c r="F185" s="44">
        <f t="shared" ref="F185" si="1065">L185+R185</f>
        <v>150.98443148000001</v>
      </c>
      <c r="G185" s="44">
        <f t="shared" ref="G185" si="1066">M185+S185</f>
        <v>362.30399803</v>
      </c>
      <c r="H185" s="44">
        <f t="shared" ref="H185" si="1067">SUM(I185:J185)</f>
        <v>9133.6362462100005</v>
      </c>
      <c r="I185" s="44">
        <v>7158.4157009299997</v>
      </c>
      <c r="J185" s="44">
        <f t="shared" ref="J185" si="1068">SUM(K185:M185)</f>
        <v>1975.2205452799999</v>
      </c>
      <c r="K185" s="44">
        <v>1461.9380613199999</v>
      </c>
      <c r="L185" s="44">
        <v>150.98443148000001</v>
      </c>
      <c r="M185" s="44">
        <v>362.29805248000002</v>
      </c>
      <c r="N185" s="44">
        <f t="shared" ref="N185" si="1069">SUM(O185:P185)</f>
        <v>1828.79162696</v>
      </c>
      <c r="O185" s="44">
        <v>1652.0619765599999</v>
      </c>
      <c r="P185" s="44">
        <f t="shared" ref="P185" si="1070">SUM(Q185:S185)</f>
        <v>176.7296504</v>
      </c>
      <c r="Q185" s="44">
        <v>176.72370484999999</v>
      </c>
      <c r="R185" s="44">
        <v>0</v>
      </c>
      <c r="S185" s="44">
        <v>5.94555E-3</v>
      </c>
      <c r="T185" s="44"/>
      <c r="U185" s="44"/>
      <c r="V185" s="44"/>
      <c r="W185" s="44"/>
      <c r="X185" s="44"/>
    </row>
    <row r="186" spans="1:24">
      <c r="A186" s="9">
        <v>45870</v>
      </c>
      <c r="B186" s="44">
        <v>9943.9187344599995</v>
      </c>
      <c r="C186" s="44">
        <f t="shared" ref="C186" si="1071">I186+O186</f>
        <v>8098.92417871</v>
      </c>
      <c r="D186" s="44">
        <f t="shared" ref="D186" si="1072">J186+P186</f>
        <v>1844.99455575</v>
      </c>
      <c r="E186" s="44">
        <f t="shared" ref="E186" si="1073">K186+Q186</f>
        <v>1695.0970924399999</v>
      </c>
      <c r="F186" s="44">
        <f t="shared" ref="F186" si="1074">L186+R186</f>
        <v>144.68206968000001</v>
      </c>
      <c r="G186" s="44">
        <f t="shared" ref="G186" si="1075">M186+S186</f>
        <v>5.2153936300000003</v>
      </c>
      <c r="H186" s="44">
        <f t="shared" ref="H186" si="1076">SUM(I186:J186)</f>
        <v>8072.37272794</v>
      </c>
      <c r="I186" s="44">
        <v>6464.3000645100001</v>
      </c>
      <c r="J186" s="44">
        <f t="shared" ref="J186" si="1077">SUM(K186:M186)</f>
        <v>1608.0726634299999</v>
      </c>
      <c r="K186" s="44">
        <v>1458.18113262</v>
      </c>
      <c r="L186" s="44">
        <v>144.68206968000001</v>
      </c>
      <c r="M186" s="44">
        <v>5.2094611300000002</v>
      </c>
      <c r="N186" s="44">
        <f t="shared" ref="N186" si="1078">SUM(O186:P186)</f>
        <v>1871.54600652</v>
      </c>
      <c r="O186" s="44">
        <v>1634.6241141999999</v>
      </c>
      <c r="P186" s="44">
        <f t="shared" ref="P186" si="1079">SUM(Q186:S186)</f>
        <v>236.92189232000001</v>
      </c>
      <c r="Q186" s="44">
        <v>236.91595982000001</v>
      </c>
      <c r="R186" s="44">
        <v>0</v>
      </c>
      <c r="S186" s="44">
        <v>5.9325000000000003E-3</v>
      </c>
      <c r="T186" s="44"/>
      <c r="U186" s="44"/>
      <c r="V186" s="44"/>
      <c r="W186" s="44"/>
      <c r="X186" s="44"/>
    </row>
    <row r="187" spans="1:24">
      <c r="A187" s="9">
        <v>45901</v>
      </c>
      <c r="B187" s="44">
        <v>9969.2693690399992</v>
      </c>
      <c r="C187" s="44">
        <f t="shared" ref="C187" si="1080">I187+O187</f>
        <v>8129.9888428599997</v>
      </c>
      <c r="D187" s="44">
        <f t="shared" ref="D187" si="1081">J187+P187</f>
        <v>1839.2805261800002</v>
      </c>
      <c r="E187" s="44">
        <f t="shared" ref="E187" si="1082">K187+Q187</f>
        <v>1677.64653836</v>
      </c>
      <c r="F187" s="44">
        <f t="shared" ref="F187" si="1083">L187+R187</f>
        <v>156.37930829999999</v>
      </c>
      <c r="G187" s="44">
        <f t="shared" ref="G187" si="1084">M187+S187</f>
        <v>5.2546795199999998</v>
      </c>
      <c r="H187" s="44">
        <f t="shared" ref="H187" si="1085">SUM(I187:J187)</f>
        <v>8437.0766611799991</v>
      </c>
      <c r="I187" s="44">
        <v>6646.8562838999997</v>
      </c>
      <c r="J187" s="44">
        <f t="shared" ref="J187" si="1086">SUM(K187:M187)</f>
        <v>1790.2203772800001</v>
      </c>
      <c r="K187" s="44">
        <v>1628.5923560799999</v>
      </c>
      <c r="L187" s="44">
        <v>156.37930829999999</v>
      </c>
      <c r="M187" s="44">
        <v>5.2487129000000001</v>
      </c>
      <c r="N187" s="44">
        <f t="shared" ref="N187" si="1087">SUM(O187:P187)</f>
        <v>1532.1927078600002</v>
      </c>
      <c r="O187" s="44">
        <v>1483.1325589600001</v>
      </c>
      <c r="P187" s="44">
        <f t="shared" ref="P187" si="1088">SUM(Q187:S187)</f>
        <v>49.060148900000002</v>
      </c>
      <c r="Q187" s="44">
        <v>49.054182279999999</v>
      </c>
      <c r="R187" s="44">
        <v>0</v>
      </c>
      <c r="S187" s="44">
        <v>5.9666199999999997E-3</v>
      </c>
      <c r="T187" s="44"/>
      <c r="U187" s="44"/>
      <c r="V187" s="44"/>
      <c r="W187" s="44"/>
      <c r="X187" s="44"/>
    </row>
    <row r="188" spans="1:24">
      <c r="A188" s="9">
        <v>45931</v>
      </c>
      <c r="B188" s="44">
        <v>10204.392828579998</v>
      </c>
      <c r="C188" s="44">
        <f t="shared" ref="C188" si="1089">I188+O188</f>
        <v>8492.4431272799993</v>
      </c>
      <c r="D188" s="44">
        <f t="shared" ref="D188" si="1090">J188+P188</f>
        <v>1711.9497012999998</v>
      </c>
      <c r="E188" s="44">
        <f t="shared" ref="E188" si="1091">K188+Q188</f>
        <v>1532.7865393399998</v>
      </c>
      <c r="F188" s="44">
        <f t="shared" ref="F188" si="1092">L188+R188</f>
        <v>173.86879637000001</v>
      </c>
      <c r="G188" s="44">
        <f t="shared" ref="G188" si="1093">M188+S188</f>
        <v>5.29436559</v>
      </c>
      <c r="H188" s="44">
        <f t="shared" ref="H188" si="1094">SUM(I188:J188)</f>
        <v>8671.7756669800001</v>
      </c>
      <c r="I188" s="44">
        <v>7010.8615108699996</v>
      </c>
      <c r="J188" s="44">
        <f t="shared" ref="J188" si="1095">SUM(K188:M188)</f>
        <v>1660.9141561099998</v>
      </c>
      <c r="K188" s="44">
        <v>1481.7569887999998</v>
      </c>
      <c r="L188" s="44">
        <v>173.86879637000001</v>
      </c>
      <c r="M188" s="44">
        <v>5.2883709400000001</v>
      </c>
      <c r="N188" s="44">
        <f t="shared" ref="N188" si="1096">SUM(O188:P188)</f>
        <v>1532.6171615999999</v>
      </c>
      <c r="O188" s="44">
        <v>1481.5816164099999</v>
      </c>
      <c r="P188" s="44">
        <f t="shared" ref="P188" si="1097">SUM(Q188:S188)</f>
        <v>51.035545190000001</v>
      </c>
      <c r="Q188" s="44">
        <v>51.029550540000002</v>
      </c>
      <c r="R188" s="44">
        <v>0</v>
      </c>
      <c r="S188" s="44">
        <v>5.9946499999999998E-3</v>
      </c>
      <c r="T188" s="44"/>
      <c r="U188" s="44"/>
      <c r="V188" s="44"/>
      <c r="W188" s="44"/>
      <c r="X188" s="44"/>
    </row>
    <row r="189" spans="1:24">
      <c r="A189" s="9">
        <v>45962</v>
      </c>
      <c r="B189" s="44">
        <v>9450.5203687799985</v>
      </c>
      <c r="C189" s="44">
        <f t="shared" ref="C189" si="1098">I189+O189</f>
        <v>8115.0575623200002</v>
      </c>
      <c r="D189" s="44">
        <f t="shared" ref="D189" si="1099">J189+P189</f>
        <v>1335.4628064599999</v>
      </c>
      <c r="E189" s="44">
        <f t="shared" ref="E189" si="1100">K189+Q189</f>
        <v>1136.5968154499999</v>
      </c>
      <c r="F189" s="44">
        <f t="shared" ref="F189" si="1101">L189+R189</f>
        <v>193.5265387</v>
      </c>
      <c r="G189" s="44">
        <f t="shared" ref="G189" si="1102">M189+S189</f>
        <v>5.3394523100000004</v>
      </c>
      <c r="H189" s="44">
        <f t="shared" ref="H189" si="1103">SUM(I189:J189)</f>
        <v>7858.7542940900003</v>
      </c>
      <c r="I189" s="44">
        <v>6569.6568318999998</v>
      </c>
      <c r="J189" s="44">
        <f t="shared" ref="J189" si="1104">SUM(K189:M189)</f>
        <v>1289.09746219</v>
      </c>
      <c r="K189" s="44">
        <v>1090.23751008</v>
      </c>
      <c r="L189" s="44">
        <v>193.5265387</v>
      </c>
      <c r="M189" s="44">
        <v>5.3334134100000004</v>
      </c>
      <c r="N189" s="44">
        <f t="shared" ref="N189" si="1105">SUM(O189:P189)</f>
        <v>1591.7660746899999</v>
      </c>
      <c r="O189" s="44">
        <v>1545.4007304199999</v>
      </c>
      <c r="P189" s="44">
        <f t="shared" ref="P189" si="1106">SUM(Q189:S189)</f>
        <v>46.365344270000001</v>
      </c>
      <c r="Q189" s="44">
        <v>46.359305370000001</v>
      </c>
      <c r="R189" s="44">
        <v>0</v>
      </c>
      <c r="S189" s="44">
        <v>6.0388999999999998E-3</v>
      </c>
      <c r="T189" s="44"/>
      <c r="U189" s="44"/>
      <c r="V189" s="44"/>
      <c r="W189" s="44"/>
      <c r="X189" s="44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1" customWidth="1"/>
    <col min="2" max="2" width="9.6640625" style="21" customWidth="1"/>
    <col min="3" max="3" width="7.33203125" style="21" customWidth="1"/>
    <col min="4" max="4" width="8" style="21" customWidth="1"/>
    <col min="5" max="9" width="7.33203125" style="21" customWidth="1"/>
    <col min="10" max="10" width="8" style="21" customWidth="1"/>
    <col min="11" max="15" width="7.33203125" style="21" customWidth="1"/>
    <col min="16" max="16" width="8" style="21" customWidth="1"/>
    <col min="17" max="19" width="7.33203125" style="21" customWidth="1"/>
    <col min="20" max="16384" width="9.109375" style="21"/>
  </cols>
  <sheetData>
    <row r="1" spans="1:25">
      <c r="A1" s="18" t="s">
        <v>129</v>
      </c>
    </row>
    <row r="2" spans="1:25" ht="5.25" customHeight="1">
      <c r="A2" s="164"/>
    </row>
    <row r="3" spans="1:25" ht="27" customHeight="1">
      <c r="A3" s="231" t="s">
        <v>79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25" ht="12.75" customHeight="1">
      <c r="A4" s="217" t="s">
        <v>128</v>
      </c>
      <c r="B4" s="229"/>
      <c r="C4" s="229"/>
      <c r="D4" s="229"/>
      <c r="E4" s="229"/>
      <c r="F4" s="229"/>
    </row>
    <row r="5" spans="1:25" ht="12.75" customHeight="1">
      <c r="A5" s="40" t="s">
        <v>226</v>
      </c>
      <c r="B5" s="40"/>
      <c r="C5" s="40"/>
      <c r="D5" s="38"/>
      <c r="E5" s="38"/>
      <c r="F5" s="38"/>
    </row>
    <row r="6" spans="1:25" s="20" customFormat="1" ht="12.75" customHeight="1">
      <c r="A6" s="201" t="s">
        <v>0</v>
      </c>
      <c r="B6" s="190" t="s">
        <v>16</v>
      </c>
      <c r="C6" s="204" t="s">
        <v>7</v>
      </c>
      <c r="D6" s="204"/>
      <c r="E6" s="204"/>
      <c r="F6" s="204"/>
      <c r="G6" s="204"/>
      <c r="H6" s="206" t="s">
        <v>2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25" s="20" customFormat="1" ht="12.75" customHeight="1">
      <c r="A7" s="202"/>
      <c r="B7" s="190"/>
      <c r="C7" s="204"/>
      <c r="D7" s="204"/>
      <c r="E7" s="204"/>
      <c r="F7" s="204"/>
      <c r="G7" s="204"/>
      <c r="H7" s="232" t="s">
        <v>13</v>
      </c>
      <c r="I7" s="206" t="s">
        <v>17</v>
      </c>
      <c r="J7" s="207"/>
      <c r="K7" s="207"/>
      <c r="L7" s="207"/>
      <c r="M7" s="208"/>
      <c r="N7" s="232" t="s">
        <v>13</v>
      </c>
      <c r="O7" s="206" t="s">
        <v>9</v>
      </c>
      <c r="P7" s="207"/>
      <c r="Q7" s="207"/>
      <c r="R7" s="207"/>
      <c r="S7" s="208"/>
    </row>
    <row r="8" spans="1:25" s="20" customFormat="1" ht="88.5" customHeight="1">
      <c r="A8" s="203"/>
      <c r="B8" s="190"/>
      <c r="C8" s="17" t="s">
        <v>18</v>
      </c>
      <c r="D8" s="17" t="s">
        <v>19</v>
      </c>
      <c r="E8" s="22" t="s">
        <v>10</v>
      </c>
      <c r="F8" s="22" t="s">
        <v>20</v>
      </c>
      <c r="G8" s="22" t="s">
        <v>21</v>
      </c>
      <c r="H8" s="233"/>
      <c r="I8" s="22" t="s">
        <v>18</v>
      </c>
      <c r="J8" s="22" t="s">
        <v>19</v>
      </c>
      <c r="K8" s="22" t="s">
        <v>10</v>
      </c>
      <c r="L8" s="22" t="s">
        <v>20</v>
      </c>
      <c r="M8" s="22" t="s">
        <v>21</v>
      </c>
      <c r="N8" s="233"/>
      <c r="O8" s="22" t="s">
        <v>18</v>
      </c>
      <c r="P8" s="22" t="s">
        <v>19</v>
      </c>
      <c r="Q8" s="22" t="s">
        <v>10</v>
      </c>
      <c r="R8" s="22" t="s">
        <v>20</v>
      </c>
      <c r="S8" s="22" t="s">
        <v>21</v>
      </c>
    </row>
    <row r="9" spans="1:25" s="20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25" ht="12.75" hidden="1" customHeight="1" outlineLevel="1">
      <c r="A11" s="9">
        <v>40544</v>
      </c>
      <c r="B11" s="44">
        <v>3347.2086613199999</v>
      </c>
      <c r="C11" s="44">
        <f>I11+O11</f>
        <v>805.15056128000003</v>
      </c>
      <c r="D11" s="44">
        <f>J11+P11</f>
        <v>2542.0581000400002</v>
      </c>
      <c r="E11" s="44">
        <f>K11+Q11</f>
        <v>1283.3503753700002</v>
      </c>
      <c r="F11" s="44">
        <f>L11+R11</f>
        <v>1184.6397401899999</v>
      </c>
      <c r="G11" s="44">
        <f>M11+S11</f>
        <v>74.067984479999993</v>
      </c>
      <c r="H11" s="44">
        <f>SUM(I11:J11)</f>
        <v>2287.7502538400004</v>
      </c>
      <c r="I11" s="44">
        <v>688.42937930000005</v>
      </c>
      <c r="J11" s="44">
        <f>SUM(K11:M11)</f>
        <v>1599.3208745400002</v>
      </c>
      <c r="K11" s="44">
        <v>694.45115367000005</v>
      </c>
      <c r="L11" s="44">
        <v>859.39676245999999</v>
      </c>
      <c r="M11" s="44">
        <v>45.472958409999997</v>
      </c>
      <c r="N11" s="44">
        <f>SUM(O11:P11)</f>
        <v>1059.45840748</v>
      </c>
      <c r="O11" s="44">
        <v>116.72118198</v>
      </c>
      <c r="P11" s="44">
        <f>SUM(Q11:S11)</f>
        <v>942.73722550000002</v>
      </c>
      <c r="Q11" s="44">
        <v>588.8992217</v>
      </c>
      <c r="R11" s="44">
        <v>325.24297773000001</v>
      </c>
      <c r="S11" s="44">
        <v>28.595026069999999</v>
      </c>
    </row>
    <row r="12" spans="1:25" ht="12.75" hidden="1" customHeight="1" outlineLevel="1">
      <c r="A12" s="9">
        <v>40575</v>
      </c>
      <c r="B12" s="44">
        <v>3425.7507278200001</v>
      </c>
      <c r="C12" s="44">
        <f t="shared" ref="C12:C67" si="0">I12+O12</f>
        <v>854.44470680000006</v>
      </c>
      <c r="D12" s="44">
        <f t="shared" ref="D12:D67" si="1">J12+P12</f>
        <v>2571.3060210200001</v>
      </c>
      <c r="E12" s="44">
        <f t="shared" ref="E12:E67" si="2">K12+Q12</f>
        <v>1275.3343957699999</v>
      </c>
      <c r="F12" s="44">
        <f t="shared" ref="F12:F67" si="3">L12+R12</f>
        <v>1219.55186888</v>
      </c>
      <c r="G12" s="44">
        <f t="shared" ref="G12:G67" si="4">M12+S12</f>
        <v>76.419756370000002</v>
      </c>
      <c r="H12" s="44">
        <f t="shared" ref="H12:H67" si="5">SUM(I12:J12)</f>
        <v>2353.1759073500002</v>
      </c>
      <c r="I12" s="44">
        <v>728.88267766000001</v>
      </c>
      <c r="J12" s="44">
        <f t="shared" ref="J12:J67" si="6">SUM(K12:M12)</f>
        <v>1624.2932296900001</v>
      </c>
      <c r="K12" s="44">
        <v>686.83039742000005</v>
      </c>
      <c r="L12" s="44">
        <v>889.88813514000003</v>
      </c>
      <c r="M12" s="44">
        <v>47.574697129999997</v>
      </c>
      <c r="N12" s="44">
        <f t="shared" ref="N12:N67" si="7">SUM(O12:P12)</f>
        <v>1072.5748204699998</v>
      </c>
      <c r="O12" s="44">
        <v>125.56202914000001</v>
      </c>
      <c r="P12" s="44">
        <f t="shared" ref="P12:P67" si="8">SUM(Q12:S12)</f>
        <v>947.01279132999991</v>
      </c>
      <c r="Q12" s="44">
        <v>588.50399834999996</v>
      </c>
      <c r="R12" s="44">
        <v>329.66373374</v>
      </c>
      <c r="S12" s="44">
        <v>28.845059240000001</v>
      </c>
      <c r="T12" s="44"/>
      <c r="U12" s="44"/>
      <c r="V12" s="44"/>
      <c r="W12" s="44"/>
      <c r="X12" s="44"/>
      <c r="Y12" s="44"/>
    </row>
    <row r="13" spans="1:25" ht="12.75" hidden="1" customHeight="1" outlineLevel="1">
      <c r="A13" s="9">
        <v>40603</v>
      </c>
      <c r="B13" s="44">
        <v>3484.1327619099998</v>
      </c>
      <c r="C13" s="44">
        <f t="shared" si="0"/>
        <v>871.82302219000007</v>
      </c>
      <c r="D13" s="44">
        <f t="shared" si="1"/>
        <v>2612.3097397199999</v>
      </c>
      <c r="E13" s="44">
        <f t="shared" si="2"/>
        <v>1257.1337401000001</v>
      </c>
      <c r="F13" s="44">
        <f t="shared" si="3"/>
        <v>1267.3132050899999</v>
      </c>
      <c r="G13" s="44">
        <f t="shared" si="4"/>
        <v>87.862794530000002</v>
      </c>
      <c r="H13" s="44">
        <f t="shared" si="5"/>
        <v>2392.9870085000002</v>
      </c>
      <c r="I13" s="44">
        <v>740.10683730000005</v>
      </c>
      <c r="J13" s="44">
        <f t="shared" si="6"/>
        <v>1652.8801711999999</v>
      </c>
      <c r="K13" s="44">
        <v>669.19883990999995</v>
      </c>
      <c r="L13" s="44">
        <v>928.87308622</v>
      </c>
      <c r="M13" s="44">
        <v>54.808245069999998</v>
      </c>
      <c r="N13" s="44">
        <f t="shared" si="7"/>
        <v>1091.14575341</v>
      </c>
      <c r="O13" s="44">
        <v>131.71618488999999</v>
      </c>
      <c r="P13" s="44">
        <f t="shared" si="8"/>
        <v>959.42956851999998</v>
      </c>
      <c r="Q13" s="44">
        <v>587.93490019000001</v>
      </c>
      <c r="R13" s="44">
        <v>338.44011886999999</v>
      </c>
      <c r="S13" s="44">
        <v>33.054549459999997</v>
      </c>
      <c r="T13" s="44"/>
      <c r="U13" s="44"/>
      <c r="V13" s="44"/>
      <c r="W13" s="44"/>
      <c r="X13" s="44"/>
      <c r="Y13" s="44"/>
    </row>
    <row r="14" spans="1:25" ht="12.75" hidden="1" customHeight="1" outlineLevel="1">
      <c r="A14" s="9">
        <v>40634</v>
      </c>
      <c r="B14" s="44">
        <v>3490.2785614700001</v>
      </c>
      <c r="C14" s="44">
        <f t="shared" si="0"/>
        <v>885.96014830000001</v>
      </c>
      <c r="D14" s="44">
        <f t="shared" si="1"/>
        <v>2604.31841317</v>
      </c>
      <c r="E14" s="44">
        <f t="shared" si="2"/>
        <v>1210.5532356200001</v>
      </c>
      <c r="F14" s="44">
        <f t="shared" si="3"/>
        <v>1302.4479004899999</v>
      </c>
      <c r="G14" s="44">
        <f t="shared" si="4"/>
        <v>91.317277060000009</v>
      </c>
      <c r="H14" s="44">
        <f t="shared" si="5"/>
        <v>2402.7262544</v>
      </c>
      <c r="I14" s="44">
        <v>758.21558354000001</v>
      </c>
      <c r="J14" s="44">
        <f t="shared" si="6"/>
        <v>1644.5106708600001</v>
      </c>
      <c r="K14" s="44">
        <v>640.28007936999995</v>
      </c>
      <c r="L14" s="44">
        <v>947.98178192</v>
      </c>
      <c r="M14" s="44">
        <v>56.248809569999999</v>
      </c>
      <c r="N14" s="44">
        <f t="shared" si="7"/>
        <v>1087.5523070700001</v>
      </c>
      <c r="O14" s="44">
        <v>127.74456476</v>
      </c>
      <c r="P14" s="44">
        <f t="shared" si="8"/>
        <v>959.80774230999998</v>
      </c>
      <c r="Q14" s="44">
        <v>570.27315625000006</v>
      </c>
      <c r="R14" s="44">
        <v>354.46611856999999</v>
      </c>
      <c r="S14" s="44">
        <v>35.068467490000003</v>
      </c>
      <c r="T14" s="44"/>
      <c r="U14" s="44"/>
      <c r="V14" s="44"/>
      <c r="W14" s="44"/>
      <c r="X14" s="44"/>
      <c r="Y14" s="44"/>
    </row>
    <row r="15" spans="1:25" ht="12.75" hidden="1" customHeight="1" outlineLevel="1">
      <c r="A15" s="9">
        <v>40664</v>
      </c>
      <c r="B15" s="44">
        <v>3532.9271676999997</v>
      </c>
      <c r="C15" s="44">
        <f t="shared" si="0"/>
        <v>900.19389990000002</v>
      </c>
      <c r="D15" s="44">
        <f t="shared" si="1"/>
        <v>2632.7332678000002</v>
      </c>
      <c r="E15" s="44">
        <f t="shared" si="2"/>
        <v>1185.9395931700001</v>
      </c>
      <c r="F15" s="44">
        <f t="shared" si="3"/>
        <v>1355.53465809</v>
      </c>
      <c r="G15" s="44">
        <f t="shared" si="4"/>
        <v>91.259016540000005</v>
      </c>
      <c r="H15" s="44">
        <f t="shared" si="5"/>
        <v>2433.9952508000001</v>
      </c>
      <c r="I15" s="44">
        <v>771.37274103000004</v>
      </c>
      <c r="J15" s="44">
        <f t="shared" si="6"/>
        <v>1662.6225097700001</v>
      </c>
      <c r="K15" s="44">
        <v>628.78178556</v>
      </c>
      <c r="L15" s="44">
        <v>977.16346152999995</v>
      </c>
      <c r="M15" s="44">
        <v>56.677262679999998</v>
      </c>
      <c r="N15" s="44">
        <f t="shared" si="7"/>
        <v>1098.9319169</v>
      </c>
      <c r="O15" s="44">
        <v>128.82115887</v>
      </c>
      <c r="P15" s="44">
        <f t="shared" si="8"/>
        <v>970.11075803000006</v>
      </c>
      <c r="Q15" s="44">
        <v>557.15780760999996</v>
      </c>
      <c r="R15" s="44">
        <v>378.37119655999999</v>
      </c>
      <c r="S15" s="44">
        <v>34.581753859999999</v>
      </c>
      <c r="T15" s="44"/>
      <c r="U15" s="44"/>
      <c r="V15" s="44"/>
      <c r="W15" s="44"/>
      <c r="X15" s="44"/>
      <c r="Y15" s="44"/>
    </row>
    <row r="16" spans="1:25" ht="12.75" hidden="1" customHeight="1" outlineLevel="1">
      <c r="A16" s="9">
        <v>40695</v>
      </c>
      <c r="B16" s="44">
        <v>3623.8897242499997</v>
      </c>
      <c r="C16" s="44">
        <f t="shared" si="0"/>
        <v>966.57222321999996</v>
      </c>
      <c r="D16" s="44">
        <f t="shared" si="1"/>
        <v>2657.3175010300001</v>
      </c>
      <c r="E16" s="44">
        <f t="shared" si="2"/>
        <v>1168.83821476</v>
      </c>
      <c r="F16" s="44">
        <f t="shared" si="3"/>
        <v>1391.4750676799999</v>
      </c>
      <c r="G16" s="44">
        <f t="shared" si="4"/>
        <v>97.004218589999994</v>
      </c>
      <c r="H16" s="44">
        <f t="shared" si="5"/>
        <v>2496.50509345</v>
      </c>
      <c r="I16" s="44">
        <v>828.69463433999999</v>
      </c>
      <c r="J16" s="44">
        <f t="shared" si="6"/>
        <v>1667.81045911</v>
      </c>
      <c r="K16" s="44">
        <v>612.65052591999995</v>
      </c>
      <c r="L16" s="44">
        <v>994.02155977999996</v>
      </c>
      <c r="M16" s="44">
        <v>61.13837341</v>
      </c>
      <c r="N16" s="44">
        <f t="shared" si="7"/>
        <v>1127.3846308</v>
      </c>
      <c r="O16" s="44">
        <v>137.87758887999999</v>
      </c>
      <c r="P16" s="44">
        <f t="shared" si="8"/>
        <v>989.50704191999989</v>
      </c>
      <c r="Q16" s="44">
        <v>556.18768883999996</v>
      </c>
      <c r="R16" s="44">
        <v>397.45350789999998</v>
      </c>
      <c r="S16" s="44">
        <v>35.865845180000001</v>
      </c>
      <c r="T16" s="44"/>
      <c r="U16" s="44"/>
      <c r="V16" s="44"/>
      <c r="W16" s="44"/>
      <c r="X16" s="44"/>
      <c r="Y16" s="44"/>
    </row>
    <row r="17" spans="1:25" ht="12.75" hidden="1" customHeight="1" outlineLevel="1">
      <c r="A17" s="9">
        <v>40725</v>
      </c>
      <c r="B17" s="44">
        <v>3635.5456412799995</v>
      </c>
      <c r="C17" s="44">
        <f t="shared" si="0"/>
        <v>951.38793157999999</v>
      </c>
      <c r="D17" s="44">
        <f t="shared" si="1"/>
        <v>2684.1577097000004</v>
      </c>
      <c r="E17" s="44">
        <f t="shared" si="2"/>
        <v>1152.7362234500001</v>
      </c>
      <c r="F17" s="44">
        <f t="shared" si="3"/>
        <v>1441.87542093</v>
      </c>
      <c r="G17" s="44">
        <f t="shared" si="4"/>
        <v>89.546065319999997</v>
      </c>
      <c r="H17" s="44">
        <f t="shared" si="5"/>
        <v>2495.8207802100001</v>
      </c>
      <c r="I17" s="44">
        <v>815.72102720999999</v>
      </c>
      <c r="J17" s="44">
        <f t="shared" si="6"/>
        <v>1680.0997530000002</v>
      </c>
      <c r="K17" s="44">
        <v>594.53843793999999</v>
      </c>
      <c r="L17" s="44">
        <v>1031.1206943300001</v>
      </c>
      <c r="M17" s="44">
        <v>54.440620729999999</v>
      </c>
      <c r="N17" s="44">
        <f t="shared" si="7"/>
        <v>1139.7248610700001</v>
      </c>
      <c r="O17" s="44">
        <v>135.66690437</v>
      </c>
      <c r="P17" s="44">
        <f t="shared" si="8"/>
        <v>1004.0579567000001</v>
      </c>
      <c r="Q17" s="44">
        <v>558.19778551000002</v>
      </c>
      <c r="R17" s="44">
        <v>410.75472660000003</v>
      </c>
      <c r="S17" s="44">
        <v>35.105444589999998</v>
      </c>
      <c r="T17" s="44"/>
      <c r="U17" s="44"/>
      <c r="V17" s="44"/>
      <c r="W17" s="44"/>
      <c r="X17" s="44"/>
      <c r="Y17" s="44"/>
    </row>
    <row r="18" spans="1:25" ht="12.75" hidden="1" customHeight="1" outlineLevel="1">
      <c r="A18" s="9">
        <v>40756</v>
      </c>
      <c r="B18" s="44">
        <v>3611.3226111099998</v>
      </c>
      <c r="C18" s="44">
        <f t="shared" si="0"/>
        <v>938.93604163999998</v>
      </c>
      <c r="D18" s="44">
        <f t="shared" si="1"/>
        <v>2672.3865694700003</v>
      </c>
      <c r="E18" s="44">
        <f t="shared" si="2"/>
        <v>1127.3433639899999</v>
      </c>
      <c r="F18" s="44">
        <f t="shared" si="3"/>
        <v>1457.8568676</v>
      </c>
      <c r="G18" s="44">
        <f t="shared" si="4"/>
        <v>87.186337879999996</v>
      </c>
      <c r="H18" s="44">
        <f t="shared" si="5"/>
        <v>2476.1024397800002</v>
      </c>
      <c r="I18" s="44">
        <v>802.71241525000005</v>
      </c>
      <c r="J18" s="44">
        <f t="shared" si="6"/>
        <v>1673.3900245300001</v>
      </c>
      <c r="K18" s="44">
        <v>580.15005583000004</v>
      </c>
      <c r="L18" s="44">
        <v>1039.5431911200001</v>
      </c>
      <c r="M18" s="44">
        <v>53.696777580000003</v>
      </c>
      <c r="N18" s="44">
        <f t="shared" si="7"/>
        <v>1135.2201713300001</v>
      </c>
      <c r="O18" s="44">
        <v>136.22362638999999</v>
      </c>
      <c r="P18" s="44">
        <f t="shared" si="8"/>
        <v>998.99654494000004</v>
      </c>
      <c r="Q18" s="44">
        <v>547.19330816000002</v>
      </c>
      <c r="R18" s="44">
        <v>418.31367648000003</v>
      </c>
      <c r="S18" s="44">
        <v>33.489560300000001</v>
      </c>
      <c r="T18" s="44"/>
      <c r="U18" s="44"/>
      <c r="V18" s="44"/>
      <c r="W18" s="44"/>
      <c r="X18" s="44"/>
      <c r="Y18" s="44"/>
    </row>
    <row r="19" spans="1:25" ht="12.75" hidden="1" customHeight="1" outlineLevel="1">
      <c r="A19" s="9">
        <v>40787</v>
      </c>
      <c r="B19" s="44">
        <v>3550.3394858700003</v>
      </c>
      <c r="C19" s="44">
        <f t="shared" si="0"/>
        <v>884.78109354000003</v>
      </c>
      <c r="D19" s="44">
        <f t="shared" si="1"/>
        <v>2665.5583923300001</v>
      </c>
      <c r="E19" s="44">
        <f t="shared" si="2"/>
        <v>1104.8195896000002</v>
      </c>
      <c r="F19" s="44">
        <f t="shared" si="3"/>
        <v>1473.3331450800001</v>
      </c>
      <c r="G19" s="44">
        <f t="shared" si="4"/>
        <v>87.405657649999995</v>
      </c>
      <c r="H19" s="44">
        <f t="shared" si="5"/>
        <v>2412.23617973</v>
      </c>
      <c r="I19" s="44">
        <v>753.13318993999997</v>
      </c>
      <c r="J19" s="44">
        <f t="shared" si="6"/>
        <v>1659.10298979</v>
      </c>
      <c r="K19" s="44">
        <v>556.11451650000004</v>
      </c>
      <c r="L19" s="44">
        <v>1049.0181988500001</v>
      </c>
      <c r="M19" s="44">
        <v>53.970274439999997</v>
      </c>
      <c r="N19" s="44">
        <f t="shared" si="7"/>
        <v>1138.1033061400001</v>
      </c>
      <c r="O19" s="44">
        <v>131.64790360000001</v>
      </c>
      <c r="P19" s="44">
        <f t="shared" si="8"/>
        <v>1006.45540254</v>
      </c>
      <c r="Q19" s="44">
        <v>548.70507310000005</v>
      </c>
      <c r="R19" s="44">
        <v>424.31494622999998</v>
      </c>
      <c r="S19" s="44">
        <v>33.435383209999998</v>
      </c>
      <c r="T19" s="44"/>
      <c r="U19" s="44"/>
      <c r="V19" s="44"/>
      <c r="W19" s="44"/>
      <c r="X19" s="44"/>
      <c r="Y19" s="44"/>
    </row>
    <row r="20" spans="1:25" ht="12.75" hidden="1" customHeight="1" outlineLevel="1">
      <c r="A20" s="9">
        <v>40817</v>
      </c>
      <c r="B20" s="44">
        <v>3513.9583684099998</v>
      </c>
      <c r="C20" s="44">
        <f t="shared" si="0"/>
        <v>893.50353047999999</v>
      </c>
      <c r="D20" s="44">
        <f t="shared" si="1"/>
        <v>2620.4548379300004</v>
      </c>
      <c r="E20" s="44">
        <f t="shared" si="2"/>
        <v>1073.4040263400002</v>
      </c>
      <c r="F20" s="44">
        <f t="shared" si="3"/>
        <v>1458.3659466200002</v>
      </c>
      <c r="G20" s="44">
        <f t="shared" si="4"/>
        <v>88.684864970000007</v>
      </c>
      <c r="H20" s="44">
        <f t="shared" si="5"/>
        <v>2362.4401163000002</v>
      </c>
      <c r="I20" s="44">
        <v>752.06634233</v>
      </c>
      <c r="J20" s="44">
        <f t="shared" si="6"/>
        <v>1610.3737739700002</v>
      </c>
      <c r="K20" s="44">
        <v>520.74272311000004</v>
      </c>
      <c r="L20" s="44">
        <v>1034.7780993900001</v>
      </c>
      <c r="M20" s="44">
        <v>54.852951470000001</v>
      </c>
      <c r="N20" s="44">
        <f t="shared" si="7"/>
        <v>1151.51825211</v>
      </c>
      <c r="O20" s="44">
        <v>141.43718815</v>
      </c>
      <c r="P20" s="44">
        <f t="shared" si="8"/>
        <v>1010.0810639600001</v>
      </c>
      <c r="Q20" s="44">
        <v>552.66130323000004</v>
      </c>
      <c r="R20" s="44">
        <v>423.58784723000002</v>
      </c>
      <c r="S20" s="44">
        <v>33.831913499999999</v>
      </c>
      <c r="T20" s="44"/>
      <c r="U20" s="44"/>
      <c r="V20" s="44"/>
      <c r="W20" s="44"/>
      <c r="X20" s="44"/>
      <c r="Y20" s="44"/>
    </row>
    <row r="21" spans="1:25" ht="12.75" hidden="1" customHeight="1" outlineLevel="1">
      <c r="A21" s="9">
        <v>40848</v>
      </c>
      <c r="B21" s="44">
        <v>3546.8635577400005</v>
      </c>
      <c r="C21" s="44">
        <f t="shared" si="0"/>
        <v>878.74999071000002</v>
      </c>
      <c r="D21" s="44">
        <f t="shared" si="1"/>
        <v>2668.11356703</v>
      </c>
      <c r="E21" s="44">
        <f t="shared" si="2"/>
        <v>1120.54837615</v>
      </c>
      <c r="F21" s="44">
        <f t="shared" si="3"/>
        <v>1442.9039120800001</v>
      </c>
      <c r="G21" s="44">
        <f t="shared" si="4"/>
        <v>104.66127879999999</v>
      </c>
      <c r="H21" s="44">
        <f t="shared" si="5"/>
        <v>2395.27407408</v>
      </c>
      <c r="I21" s="44">
        <v>754.46213950000003</v>
      </c>
      <c r="J21" s="44">
        <f t="shared" si="6"/>
        <v>1640.8119345800001</v>
      </c>
      <c r="K21" s="44">
        <v>547.96067586000004</v>
      </c>
      <c r="L21" s="44">
        <v>1027.3391543</v>
      </c>
      <c r="M21" s="44">
        <v>65.51210442</v>
      </c>
      <c r="N21" s="44">
        <f t="shared" si="7"/>
        <v>1151.58948366</v>
      </c>
      <c r="O21" s="44">
        <v>124.28785121</v>
      </c>
      <c r="P21" s="44">
        <f t="shared" si="8"/>
        <v>1027.3016324499999</v>
      </c>
      <c r="Q21" s="44">
        <v>572.58770029000004</v>
      </c>
      <c r="R21" s="44">
        <v>415.56475777999998</v>
      </c>
      <c r="S21" s="44">
        <v>39.149174379999998</v>
      </c>
      <c r="T21" s="44"/>
      <c r="U21" s="44"/>
      <c r="V21" s="44"/>
      <c r="W21" s="44"/>
      <c r="X21" s="44"/>
      <c r="Y21" s="44"/>
    </row>
    <row r="22" spans="1:25" ht="12.75" hidden="1" customHeight="1" outlineLevel="1">
      <c r="A22" s="9">
        <v>40878</v>
      </c>
      <c r="B22" s="44">
        <v>3632.8780250899999</v>
      </c>
      <c r="C22" s="44">
        <f t="shared" si="0"/>
        <v>851.85142045999999</v>
      </c>
      <c r="D22" s="44">
        <f t="shared" si="1"/>
        <v>2781.0266046299998</v>
      </c>
      <c r="E22" s="44">
        <f t="shared" si="2"/>
        <v>1268.4900434799999</v>
      </c>
      <c r="F22" s="44">
        <f t="shared" si="3"/>
        <v>1427.6074621600001</v>
      </c>
      <c r="G22" s="44">
        <f t="shared" si="4"/>
        <v>84.92909899</v>
      </c>
      <c r="H22" s="44">
        <f t="shared" si="5"/>
        <v>2470.4694900699997</v>
      </c>
      <c r="I22" s="44">
        <v>740.60601578000001</v>
      </c>
      <c r="J22" s="44">
        <f t="shared" si="6"/>
        <v>1729.8634742899999</v>
      </c>
      <c r="K22" s="44">
        <v>666.57328571999994</v>
      </c>
      <c r="L22" s="44">
        <v>1011.72625576</v>
      </c>
      <c r="M22" s="44">
        <v>51.563932809999997</v>
      </c>
      <c r="N22" s="44">
        <f t="shared" si="7"/>
        <v>1162.40853502</v>
      </c>
      <c r="O22" s="44">
        <v>111.24540467999999</v>
      </c>
      <c r="P22" s="44">
        <f t="shared" si="8"/>
        <v>1051.16313034</v>
      </c>
      <c r="Q22" s="44">
        <v>601.91675776</v>
      </c>
      <c r="R22" s="44">
        <v>415.8812064</v>
      </c>
      <c r="S22" s="44">
        <v>33.365166180000003</v>
      </c>
      <c r="T22" s="44"/>
      <c r="U22" s="44"/>
      <c r="V22" s="44"/>
      <c r="W22" s="44"/>
      <c r="X22" s="44"/>
      <c r="Y22" s="44"/>
    </row>
    <row r="23" spans="1:25" ht="12.75" hidden="1" customHeight="1" outlineLevel="1">
      <c r="A23" s="9">
        <v>40909</v>
      </c>
      <c r="B23" s="44">
        <v>3748.0404808900003</v>
      </c>
      <c r="C23" s="44">
        <f t="shared" si="0"/>
        <v>877.30143275</v>
      </c>
      <c r="D23" s="44">
        <f t="shared" si="1"/>
        <v>2870.7390481399998</v>
      </c>
      <c r="E23" s="44">
        <f t="shared" si="2"/>
        <v>1365.4812095</v>
      </c>
      <c r="F23" s="44">
        <f t="shared" si="3"/>
        <v>1420.75477082</v>
      </c>
      <c r="G23" s="44">
        <f t="shared" si="4"/>
        <v>84.503067819999998</v>
      </c>
      <c r="H23" s="44">
        <f t="shared" si="5"/>
        <v>2555.5155649499998</v>
      </c>
      <c r="I23" s="44">
        <v>762.48797797999998</v>
      </c>
      <c r="J23" s="44">
        <f t="shared" si="6"/>
        <v>1793.0275869699999</v>
      </c>
      <c r="K23" s="44">
        <v>744.42504115999998</v>
      </c>
      <c r="L23" s="44">
        <v>996.82664283999998</v>
      </c>
      <c r="M23" s="44">
        <v>51.775902969999997</v>
      </c>
      <c r="N23" s="44">
        <f t="shared" si="7"/>
        <v>1192.5249159399998</v>
      </c>
      <c r="O23" s="44">
        <v>114.81345477000001</v>
      </c>
      <c r="P23" s="44">
        <f t="shared" si="8"/>
        <v>1077.7114611699999</v>
      </c>
      <c r="Q23" s="44">
        <v>621.05616834</v>
      </c>
      <c r="R23" s="44">
        <v>423.92812798</v>
      </c>
      <c r="S23" s="44">
        <v>32.727164850000001</v>
      </c>
      <c r="T23" s="44"/>
      <c r="U23" s="44"/>
      <c r="V23" s="44"/>
      <c r="W23" s="44"/>
      <c r="X23" s="44"/>
      <c r="Y23" s="44"/>
    </row>
    <row r="24" spans="1:25" ht="12.75" hidden="1" customHeight="1" outlineLevel="1">
      <c r="A24" s="9">
        <v>40940</v>
      </c>
      <c r="B24" s="44">
        <v>3844.1744915499994</v>
      </c>
      <c r="C24" s="44">
        <f t="shared" si="0"/>
        <v>896.45827045999999</v>
      </c>
      <c r="D24" s="44">
        <f t="shared" si="1"/>
        <v>2947.7162210899996</v>
      </c>
      <c r="E24" s="44">
        <f t="shared" si="2"/>
        <v>1418.4514971899998</v>
      </c>
      <c r="F24" s="44">
        <f t="shared" si="3"/>
        <v>1442.82306427</v>
      </c>
      <c r="G24" s="44">
        <f t="shared" si="4"/>
        <v>86.441659630000004</v>
      </c>
      <c r="H24" s="44">
        <f t="shared" si="5"/>
        <v>2642.41520661</v>
      </c>
      <c r="I24" s="44">
        <v>788.33410673000003</v>
      </c>
      <c r="J24" s="44">
        <f t="shared" si="6"/>
        <v>1854.08109988</v>
      </c>
      <c r="K24" s="44">
        <v>789.58394570999997</v>
      </c>
      <c r="L24" s="44">
        <v>1009.30311073</v>
      </c>
      <c r="M24" s="44">
        <v>55.194043440000002</v>
      </c>
      <c r="N24" s="44">
        <f t="shared" si="7"/>
        <v>1201.7592849399998</v>
      </c>
      <c r="O24" s="44">
        <v>108.12416373000001</v>
      </c>
      <c r="P24" s="44">
        <f t="shared" si="8"/>
        <v>1093.6351212099999</v>
      </c>
      <c r="Q24" s="44">
        <v>628.86755147999997</v>
      </c>
      <c r="R24" s="44">
        <v>433.51995354000002</v>
      </c>
      <c r="S24" s="44">
        <v>31.247616189999999</v>
      </c>
      <c r="T24" s="44"/>
      <c r="U24" s="44"/>
      <c r="V24" s="44"/>
      <c r="W24" s="44"/>
      <c r="X24" s="44"/>
      <c r="Y24" s="44"/>
    </row>
    <row r="25" spans="1:25" ht="12.75" hidden="1" customHeight="1" outlineLevel="1">
      <c r="A25" s="9">
        <v>40969</v>
      </c>
      <c r="B25" s="44">
        <v>3896.7714088000002</v>
      </c>
      <c r="C25" s="44">
        <f t="shared" si="0"/>
        <v>897.94401785000002</v>
      </c>
      <c r="D25" s="44">
        <f t="shared" si="1"/>
        <v>2998.8273909499999</v>
      </c>
      <c r="E25" s="44">
        <f t="shared" si="2"/>
        <v>1446.2542690400001</v>
      </c>
      <c r="F25" s="44">
        <f t="shared" si="3"/>
        <v>1465.65532914</v>
      </c>
      <c r="G25" s="44">
        <f t="shared" si="4"/>
        <v>86.917792770000005</v>
      </c>
      <c r="H25" s="44">
        <f t="shared" si="5"/>
        <v>2690.3635852099997</v>
      </c>
      <c r="I25" s="44">
        <v>795.76506739000001</v>
      </c>
      <c r="J25" s="44">
        <f t="shared" si="6"/>
        <v>1894.5985178199999</v>
      </c>
      <c r="K25" s="44">
        <v>814.58605739999996</v>
      </c>
      <c r="L25" s="44">
        <v>1024.2499940099999</v>
      </c>
      <c r="M25" s="44">
        <v>55.762466410000002</v>
      </c>
      <c r="N25" s="44">
        <f t="shared" si="7"/>
        <v>1206.4078235899999</v>
      </c>
      <c r="O25" s="44">
        <v>102.17895046</v>
      </c>
      <c r="P25" s="44">
        <f t="shared" si="8"/>
        <v>1104.22887313</v>
      </c>
      <c r="Q25" s="44">
        <v>631.66821163999998</v>
      </c>
      <c r="R25" s="44">
        <v>441.40533513000003</v>
      </c>
      <c r="S25" s="44">
        <v>31.15532636</v>
      </c>
      <c r="T25" s="44"/>
      <c r="U25" s="44"/>
      <c r="V25" s="44"/>
      <c r="W25" s="44"/>
      <c r="X25" s="44"/>
      <c r="Y25" s="44"/>
    </row>
    <row r="26" spans="1:25" ht="12.75" hidden="1" customHeight="1" outlineLevel="1">
      <c r="A26" s="9">
        <v>41000</v>
      </c>
      <c r="B26" s="44">
        <v>4024.3598701700007</v>
      </c>
      <c r="C26" s="44">
        <f t="shared" si="0"/>
        <v>940.77038017999996</v>
      </c>
      <c r="D26" s="44">
        <f t="shared" si="1"/>
        <v>3083.5894899900004</v>
      </c>
      <c r="E26" s="44">
        <f t="shared" si="2"/>
        <v>1485.11744905</v>
      </c>
      <c r="F26" s="44">
        <f t="shared" si="3"/>
        <v>1511.8411881300001</v>
      </c>
      <c r="G26" s="44">
        <f t="shared" si="4"/>
        <v>86.630852810000007</v>
      </c>
      <c r="H26" s="44">
        <f t="shared" si="5"/>
        <v>2797.1303793500001</v>
      </c>
      <c r="I26" s="44">
        <v>839.05686596999999</v>
      </c>
      <c r="J26" s="44">
        <f t="shared" si="6"/>
        <v>1958.0735133800001</v>
      </c>
      <c r="K26" s="44">
        <v>847.76112010999998</v>
      </c>
      <c r="L26" s="44">
        <v>1054.7124192700001</v>
      </c>
      <c r="M26" s="44">
        <v>55.599974000000003</v>
      </c>
      <c r="N26" s="44">
        <f t="shared" si="7"/>
        <v>1227.2294908200001</v>
      </c>
      <c r="O26" s="44">
        <v>101.71351421</v>
      </c>
      <c r="P26" s="44">
        <f t="shared" si="8"/>
        <v>1125.5159766100001</v>
      </c>
      <c r="Q26" s="44">
        <v>637.35632894000003</v>
      </c>
      <c r="R26" s="44">
        <v>457.12876885999998</v>
      </c>
      <c r="S26" s="44">
        <v>31.030878810000001</v>
      </c>
      <c r="T26" s="44"/>
      <c r="U26" s="44"/>
      <c r="V26" s="44"/>
      <c r="W26" s="44"/>
      <c r="X26" s="44"/>
      <c r="Y26" s="44"/>
    </row>
    <row r="27" spans="1:25" ht="12.75" hidden="1" customHeight="1" outlineLevel="1">
      <c r="A27" s="9">
        <v>41030</v>
      </c>
      <c r="B27" s="44">
        <v>4048.1619042900002</v>
      </c>
      <c r="C27" s="44">
        <f t="shared" si="0"/>
        <v>945.88885396000001</v>
      </c>
      <c r="D27" s="44">
        <f t="shared" si="1"/>
        <v>3102.2730503299999</v>
      </c>
      <c r="E27" s="44">
        <f t="shared" si="2"/>
        <v>1480.24107463</v>
      </c>
      <c r="F27" s="44">
        <f t="shared" si="3"/>
        <v>1538.70674635</v>
      </c>
      <c r="G27" s="44">
        <f t="shared" si="4"/>
        <v>83.325229350000001</v>
      </c>
      <c r="H27" s="44">
        <f t="shared" si="5"/>
        <v>2816.7166570099998</v>
      </c>
      <c r="I27" s="44">
        <v>845.14187175999996</v>
      </c>
      <c r="J27" s="44">
        <f t="shared" si="6"/>
        <v>1971.5747852499999</v>
      </c>
      <c r="K27" s="44">
        <v>842.82621633999997</v>
      </c>
      <c r="L27" s="44">
        <v>1075.76501689</v>
      </c>
      <c r="M27" s="44">
        <v>52.983552019999998</v>
      </c>
      <c r="N27" s="44">
        <f t="shared" si="7"/>
        <v>1231.4452472800001</v>
      </c>
      <c r="O27" s="44">
        <v>100.74698220000001</v>
      </c>
      <c r="P27" s="44">
        <f t="shared" si="8"/>
        <v>1130.6982650800001</v>
      </c>
      <c r="Q27" s="44">
        <v>637.41485828999998</v>
      </c>
      <c r="R27" s="44">
        <v>462.94172945999998</v>
      </c>
      <c r="S27" s="44">
        <v>30.34167733</v>
      </c>
      <c r="T27" s="44"/>
      <c r="U27" s="44"/>
      <c r="V27" s="44"/>
      <c r="W27" s="44"/>
      <c r="X27" s="44"/>
      <c r="Y27" s="44"/>
    </row>
    <row r="28" spans="1:25" ht="12.75" hidden="1" customHeight="1" outlineLevel="1">
      <c r="A28" s="9">
        <v>41061</v>
      </c>
      <c r="B28" s="44">
        <v>4160.4119664600003</v>
      </c>
      <c r="C28" s="44">
        <f t="shared" si="0"/>
        <v>1024.38703158</v>
      </c>
      <c r="D28" s="44">
        <f t="shared" si="1"/>
        <v>3136.0249348799998</v>
      </c>
      <c r="E28" s="44">
        <f t="shared" si="2"/>
        <v>1482.76664962</v>
      </c>
      <c r="F28" s="44">
        <f t="shared" si="3"/>
        <v>1571.27769532</v>
      </c>
      <c r="G28" s="44">
        <f t="shared" si="4"/>
        <v>81.980589940000002</v>
      </c>
      <c r="H28" s="44">
        <f t="shared" si="5"/>
        <v>2889.74847013</v>
      </c>
      <c r="I28" s="44">
        <v>915.71247989999995</v>
      </c>
      <c r="J28" s="44">
        <f t="shared" si="6"/>
        <v>1974.0359902299999</v>
      </c>
      <c r="K28" s="44">
        <v>835.78133795999997</v>
      </c>
      <c r="L28" s="44">
        <v>1086.74343073</v>
      </c>
      <c r="M28" s="44">
        <v>51.511221540000001</v>
      </c>
      <c r="N28" s="44">
        <f t="shared" si="7"/>
        <v>1270.6634963299998</v>
      </c>
      <c r="O28" s="44">
        <v>108.67455167999999</v>
      </c>
      <c r="P28" s="44">
        <f t="shared" si="8"/>
        <v>1161.9889446499999</v>
      </c>
      <c r="Q28" s="44">
        <v>646.98531165999998</v>
      </c>
      <c r="R28" s="44">
        <v>484.53426459000002</v>
      </c>
      <c r="S28" s="44">
        <v>30.4693684</v>
      </c>
      <c r="T28" s="44"/>
      <c r="U28" s="44"/>
      <c r="V28" s="44"/>
      <c r="W28" s="44"/>
      <c r="X28" s="44"/>
      <c r="Y28" s="44"/>
    </row>
    <row r="29" spans="1:25" ht="12.75" hidden="1" customHeight="1" outlineLevel="1">
      <c r="A29" s="9">
        <v>41091</v>
      </c>
      <c r="B29" s="44">
        <v>4183.2589349299997</v>
      </c>
      <c r="C29" s="44">
        <f t="shared" si="0"/>
        <v>1010.6587885500001</v>
      </c>
      <c r="D29" s="44">
        <f t="shared" si="1"/>
        <v>3172.6001463799998</v>
      </c>
      <c r="E29" s="44">
        <f t="shared" si="2"/>
        <v>1484.86414752</v>
      </c>
      <c r="F29" s="44">
        <f t="shared" si="3"/>
        <v>1604.5647259099999</v>
      </c>
      <c r="G29" s="44">
        <f t="shared" si="4"/>
        <v>83.171272950000002</v>
      </c>
      <c r="H29" s="44">
        <f t="shared" si="5"/>
        <v>2882.1617202899997</v>
      </c>
      <c r="I29" s="44">
        <v>904.51723437999999</v>
      </c>
      <c r="J29" s="44">
        <f t="shared" si="6"/>
        <v>1977.64448591</v>
      </c>
      <c r="K29" s="44">
        <v>841.61884488999999</v>
      </c>
      <c r="L29" s="44">
        <v>1086.3925260599999</v>
      </c>
      <c r="M29" s="44">
        <v>49.63311496</v>
      </c>
      <c r="N29" s="44">
        <f t="shared" si="7"/>
        <v>1301.0972146399999</v>
      </c>
      <c r="O29" s="44">
        <v>106.14155417000001</v>
      </c>
      <c r="P29" s="44">
        <f t="shared" si="8"/>
        <v>1194.9556604699999</v>
      </c>
      <c r="Q29" s="44">
        <v>643.24530262999997</v>
      </c>
      <c r="R29" s="44">
        <v>518.17219984999997</v>
      </c>
      <c r="S29" s="44">
        <v>33.538157990000002</v>
      </c>
      <c r="T29" s="44"/>
      <c r="U29" s="44"/>
      <c r="V29" s="44"/>
      <c r="W29" s="44"/>
      <c r="X29" s="44"/>
      <c r="Y29" s="44"/>
    </row>
    <row r="30" spans="1:25" ht="12.75" hidden="1" customHeight="1" outlineLevel="1">
      <c r="A30" s="9">
        <v>41122</v>
      </c>
      <c r="B30" s="44">
        <v>4227.2336864199997</v>
      </c>
      <c r="C30" s="44">
        <f t="shared" si="0"/>
        <v>995.09714212000006</v>
      </c>
      <c r="D30" s="44">
        <f t="shared" si="1"/>
        <v>3232.1365443000004</v>
      </c>
      <c r="E30" s="44">
        <f t="shared" si="2"/>
        <v>1522.84274897</v>
      </c>
      <c r="F30" s="44">
        <f t="shared" si="3"/>
        <v>1622.7035261999999</v>
      </c>
      <c r="G30" s="44">
        <f t="shared" si="4"/>
        <v>86.590269129999996</v>
      </c>
      <c r="H30" s="44">
        <f t="shared" si="5"/>
        <v>2885.5073440599999</v>
      </c>
      <c r="I30" s="44">
        <v>888.42386696000005</v>
      </c>
      <c r="J30" s="44">
        <f t="shared" si="6"/>
        <v>1997.0834771</v>
      </c>
      <c r="K30" s="44">
        <v>868.95866665999995</v>
      </c>
      <c r="L30" s="44">
        <v>1078.37250264</v>
      </c>
      <c r="M30" s="44">
        <v>49.752307799999997</v>
      </c>
      <c r="N30" s="44">
        <f t="shared" si="7"/>
        <v>1341.7263423600002</v>
      </c>
      <c r="O30" s="44">
        <v>106.67327516</v>
      </c>
      <c r="P30" s="44">
        <f t="shared" si="8"/>
        <v>1235.0530672000002</v>
      </c>
      <c r="Q30" s="44">
        <v>653.88408231000005</v>
      </c>
      <c r="R30" s="44">
        <v>544.33102355999995</v>
      </c>
      <c r="S30" s="44">
        <v>36.837961329999999</v>
      </c>
      <c r="T30" s="44"/>
      <c r="U30" s="44"/>
      <c r="V30" s="44"/>
      <c r="W30" s="44"/>
      <c r="X30" s="44"/>
      <c r="Y30" s="44"/>
    </row>
    <row r="31" spans="1:25" ht="12.75" hidden="1" customHeight="1" outlineLevel="1">
      <c r="A31" s="9">
        <v>41153</v>
      </c>
      <c r="B31" s="44">
        <v>4292.3365307399999</v>
      </c>
      <c r="C31" s="44">
        <f t="shared" si="0"/>
        <v>992.72180736999996</v>
      </c>
      <c r="D31" s="44">
        <f t="shared" si="1"/>
        <v>3299.6147233700003</v>
      </c>
      <c r="E31" s="44">
        <f t="shared" si="2"/>
        <v>1533.0201018100001</v>
      </c>
      <c r="F31" s="44">
        <f t="shared" si="3"/>
        <v>1673.7844840500002</v>
      </c>
      <c r="G31" s="44">
        <f t="shared" si="4"/>
        <v>92.810137510000004</v>
      </c>
      <c r="H31" s="44">
        <f t="shared" si="5"/>
        <v>2871.9243238600002</v>
      </c>
      <c r="I31" s="44">
        <v>877.82474637999997</v>
      </c>
      <c r="J31" s="44">
        <f t="shared" si="6"/>
        <v>1994.0995774800003</v>
      </c>
      <c r="K31" s="44">
        <v>865.66962675000002</v>
      </c>
      <c r="L31" s="44">
        <v>1078.7151882600001</v>
      </c>
      <c r="M31" s="44">
        <v>49.714762469999997</v>
      </c>
      <c r="N31" s="44">
        <f t="shared" si="7"/>
        <v>1420.41220688</v>
      </c>
      <c r="O31" s="44">
        <v>114.89706099</v>
      </c>
      <c r="P31" s="44">
        <f t="shared" si="8"/>
        <v>1305.51514589</v>
      </c>
      <c r="Q31" s="44">
        <v>667.35047506000001</v>
      </c>
      <c r="R31" s="44">
        <v>595.06929578999996</v>
      </c>
      <c r="S31" s="44">
        <v>43.09537504</v>
      </c>
      <c r="T31" s="44"/>
      <c r="U31" s="44"/>
      <c r="V31" s="44"/>
      <c r="W31" s="44"/>
      <c r="X31" s="44"/>
      <c r="Y31" s="44"/>
    </row>
    <row r="32" spans="1:25" ht="12.75" hidden="1" customHeight="1" outlineLevel="1">
      <c r="A32" s="9">
        <v>41183</v>
      </c>
      <c r="B32" s="44">
        <v>4329.7119836700003</v>
      </c>
      <c r="C32" s="44">
        <f t="shared" si="0"/>
        <v>971.40501911000001</v>
      </c>
      <c r="D32" s="44">
        <f t="shared" si="1"/>
        <v>3358.3069645599999</v>
      </c>
      <c r="E32" s="44">
        <f t="shared" si="2"/>
        <v>1533.4779812100001</v>
      </c>
      <c r="F32" s="44">
        <f t="shared" si="3"/>
        <v>1731.55949949</v>
      </c>
      <c r="G32" s="44">
        <f t="shared" si="4"/>
        <v>93.269483860000008</v>
      </c>
      <c r="H32" s="44">
        <f t="shared" si="5"/>
        <v>2832.6896481999997</v>
      </c>
      <c r="I32" s="44">
        <v>841.41035083999998</v>
      </c>
      <c r="J32" s="44">
        <f t="shared" si="6"/>
        <v>1991.2792973599999</v>
      </c>
      <c r="K32" s="44">
        <v>863.42234747999998</v>
      </c>
      <c r="L32" s="44">
        <v>1081.93801921</v>
      </c>
      <c r="M32" s="44">
        <v>45.918930670000002</v>
      </c>
      <c r="N32" s="44">
        <f t="shared" si="7"/>
        <v>1497.0223354699999</v>
      </c>
      <c r="O32" s="44">
        <v>129.99466827000001</v>
      </c>
      <c r="P32" s="44">
        <f t="shared" si="8"/>
        <v>1367.0276672</v>
      </c>
      <c r="Q32" s="44">
        <v>670.05563372999995</v>
      </c>
      <c r="R32" s="44">
        <v>649.62148028000001</v>
      </c>
      <c r="S32" s="44">
        <v>47.350553189999999</v>
      </c>
      <c r="T32" s="44"/>
      <c r="U32" s="44"/>
      <c r="V32" s="44"/>
      <c r="W32" s="44"/>
      <c r="X32" s="44"/>
      <c r="Y32" s="44"/>
    </row>
    <row r="33" spans="1:25" ht="12.75" hidden="1" customHeight="1" outlineLevel="1">
      <c r="A33" s="9">
        <v>41214</v>
      </c>
      <c r="B33" s="44">
        <v>4414.10287255</v>
      </c>
      <c r="C33" s="44">
        <f t="shared" si="0"/>
        <v>955.59893648000002</v>
      </c>
      <c r="D33" s="44">
        <f t="shared" si="1"/>
        <v>3458.5039360699993</v>
      </c>
      <c r="E33" s="44">
        <f t="shared" si="2"/>
        <v>1596.60039291</v>
      </c>
      <c r="F33" s="44">
        <f t="shared" si="3"/>
        <v>1765.61396087</v>
      </c>
      <c r="G33" s="44">
        <f t="shared" si="4"/>
        <v>96.289582289999998</v>
      </c>
      <c r="H33" s="44">
        <f t="shared" si="5"/>
        <v>2871.7425938299998</v>
      </c>
      <c r="I33" s="44">
        <v>823.33084366000003</v>
      </c>
      <c r="J33" s="44">
        <f t="shared" si="6"/>
        <v>2048.4117501699998</v>
      </c>
      <c r="K33" s="44">
        <v>921.50511797000001</v>
      </c>
      <c r="L33" s="44">
        <v>1080.50861949</v>
      </c>
      <c r="M33" s="44">
        <v>46.398012710000003</v>
      </c>
      <c r="N33" s="44">
        <f t="shared" si="7"/>
        <v>1542.3602787199998</v>
      </c>
      <c r="O33" s="44">
        <v>132.26809281999999</v>
      </c>
      <c r="P33" s="44">
        <f t="shared" si="8"/>
        <v>1410.0921858999998</v>
      </c>
      <c r="Q33" s="44">
        <v>675.09527493999997</v>
      </c>
      <c r="R33" s="44">
        <v>685.10534138000003</v>
      </c>
      <c r="S33" s="44">
        <v>49.891569580000002</v>
      </c>
      <c r="T33" s="44"/>
      <c r="U33" s="44"/>
      <c r="V33" s="44"/>
      <c r="W33" s="44"/>
      <c r="X33" s="44"/>
      <c r="Y33" s="44"/>
    </row>
    <row r="34" spans="1:25" ht="12.75" hidden="1" customHeight="1" outlineLevel="1">
      <c r="A34" s="9">
        <v>41244</v>
      </c>
      <c r="B34" s="44">
        <v>4607.8235540699998</v>
      </c>
      <c r="C34" s="44">
        <f t="shared" si="0"/>
        <v>1045.6173678800001</v>
      </c>
      <c r="D34" s="44">
        <f t="shared" si="1"/>
        <v>3562.2061861900002</v>
      </c>
      <c r="E34" s="44">
        <f t="shared" si="2"/>
        <v>1643.2373739899999</v>
      </c>
      <c r="F34" s="44">
        <f t="shared" si="3"/>
        <v>1817.8547881700001</v>
      </c>
      <c r="G34" s="44">
        <f t="shared" si="4"/>
        <v>101.11402403</v>
      </c>
      <c r="H34" s="44">
        <f t="shared" si="5"/>
        <v>3050.9695726800001</v>
      </c>
      <c r="I34" s="44">
        <v>921.06033915</v>
      </c>
      <c r="J34" s="44">
        <f t="shared" si="6"/>
        <v>2129.9092335300002</v>
      </c>
      <c r="K34" s="44">
        <v>973.71900317999996</v>
      </c>
      <c r="L34" s="44">
        <v>1107.2445462600001</v>
      </c>
      <c r="M34" s="44">
        <v>48.94568409</v>
      </c>
      <c r="N34" s="44">
        <f t="shared" si="7"/>
        <v>1556.8539813899999</v>
      </c>
      <c r="O34" s="44">
        <v>124.55702873</v>
      </c>
      <c r="P34" s="44">
        <f t="shared" si="8"/>
        <v>1432.29695266</v>
      </c>
      <c r="Q34" s="44">
        <v>669.51837080999996</v>
      </c>
      <c r="R34" s="44">
        <v>710.61024191000001</v>
      </c>
      <c r="S34" s="44">
        <v>52.168339940000003</v>
      </c>
      <c r="T34" s="44"/>
      <c r="U34" s="44"/>
      <c r="V34" s="44"/>
      <c r="W34" s="44"/>
      <c r="X34" s="44"/>
      <c r="Y34" s="44"/>
    </row>
    <row r="35" spans="1:25" ht="12.75" hidden="1" customHeight="1" outlineLevel="1">
      <c r="A35" s="9">
        <v>41275</v>
      </c>
      <c r="B35" s="44">
        <v>4707.3498250600005</v>
      </c>
      <c r="C35" s="44">
        <f t="shared" si="0"/>
        <v>992.43130192000001</v>
      </c>
      <c r="D35" s="44">
        <f t="shared" si="1"/>
        <v>3714.9185231399997</v>
      </c>
      <c r="E35" s="44">
        <f t="shared" si="2"/>
        <v>1720.2766066899999</v>
      </c>
      <c r="F35" s="44">
        <f t="shared" si="3"/>
        <v>1889.2596988</v>
      </c>
      <c r="G35" s="44">
        <f t="shared" si="4"/>
        <v>105.38221765</v>
      </c>
      <c r="H35" s="44">
        <f t="shared" si="5"/>
        <v>3113.9639893099998</v>
      </c>
      <c r="I35" s="44">
        <v>870.04502938999997</v>
      </c>
      <c r="J35" s="44">
        <f t="shared" si="6"/>
        <v>2243.9189599199999</v>
      </c>
      <c r="K35" s="44">
        <v>1039.32113959</v>
      </c>
      <c r="L35" s="44">
        <v>1153.6326048000001</v>
      </c>
      <c r="M35" s="44">
        <v>50.965215530000002</v>
      </c>
      <c r="N35" s="44">
        <f t="shared" si="7"/>
        <v>1593.3858357500001</v>
      </c>
      <c r="O35" s="44">
        <v>122.38627253</v>
      </c>
      <c r="P35" s="44">
        <f t="shared" si="8"/>
        <v>1470.99956322</v>
      </c>
      <c r="Q35" s="44">
        <v>680.95546709999996</v>
      </c>
      <c r="R35" s="44">
        <v>735.62709400000006</v>
      </c>
      <c r="S35" s="44">
        <v>54.417002119999999</v>
      </c>
      <c r="T35" s="44"/>
      <c r="U35" s="44"/>
      <c r="V35" s="44"/>
      <c r="W35" s="44"/>
      <c r="X35" s="44"/>
      <c r="Y35" s="44"/>
    </row>
    <row r="36" spans="1:25" ht="12.75" hidden="1" customHeight="1" outlineLevel="1">
      <c r="A36" s="9">
        <v>41306</v>
      </c>
      <c r="B36" s="44">
        <v>4808.6113261800001</v>
      </c>
      <c r="C36" s="44">
        <f t="shared" si="0"/>
        <v>1032.71390228</v>
      </c>
      <c r="D36" s="44">
        <f t="shared" si="1"/>
        <v>3775.8974238999999</v>
      </c>
      <c r="E36" s="44">
        <f t="shared" si="2"/>
        <v>1711.5390809400001</v>
      </c>
      <c r="F36" s="44">
        <f t="shared" si="3"/>
        <v>2041.7472841999997</v>
      </c>
      <c r="G36" s="44">
        <f t="shared" si="4"/>
        <v>22.611058759999999</v>
      </c>
      <c r="H36" s="44">
        <f t="shared" si="5"/>
        <v>3213.7701094500003</v>
      </c>
      <c r="I36" s="44">
        <v>907.68583793000005</v>
      </c>
      <c r="J36" s="44">
        <f t="shared" si="6"/>
        <v>2306.0842715200001</v>
      </c>
      <c r="K36" s="44">
        <v>1058.3967295699999</v>
      </c>
      <c r="L36" s="44">
        <v>1233.5912579799999</v>
      </c>
      <c r="M36" s="44">
        <v>14.09628397</v>
      </c>
      <c r="N36" s="44">
        <f t="shared" si="7"/>
        <v>1594.84121673</v>
      </c>
      <c r="O36" s="44">
        <v>125.02806434999999</v>
      </c>
      <c r="P36" s="44">
        <f t="shared" si="8"/>
        <v>1469.81315238</v>
      </c>
      <c r="Q36" s="44">
        <v>653.14235137000003</v>
      </c>
      <c r="R36" s="44">
        <v>808.15602621999994</v>
      </c>
      <c r="S36" s="44">
        <v>8.5147747900000006</v>
      </c>
      <c r="T36" s="44"/>
      <c r="U36" s="44"/>
      <c r="V36" s="44"/>
      <c r="W36" s="44"/>
      <c r="X36" s="44"/>
      <c r="Y36" s="44"/>
    </row>
    <row r="37" spans="1:25" ht="12.75" hidden="1" customHeight="1" outlineLevel="1">
      <c r="A37" s="9">
        <v>41334</v>
      </c>
      <c r="B37" s="44">
        <v>4896.0423170699996</v>
      </c>
      <c r="C37" s="44">
        <f t="shared" si="0"/>
        <v>1081.0929374300001</v>
      </c>
      <c r="D37" s="44">
        <f t="shared" si="1"/>
        <v>3814.9493796399997</v>
      </c>
      <c r="E37" s="44">
        <f t="shared" si="2"/>
        <v>1695.7705610899998</v>
      </c>
      <c r="F37" s="44">
        <f t="shared" si="3"/>
        <v>2083.87068804</v>
      </c>
      <c r="G37" s="44">
        <f t="shared" si="4"/>
        <v>35.308130509999998</v>
      </c>
      <c r="H37" s="44">
        <f t="shared" si="5"/>
        <v>3337.7480273699998</v>
      </c>
      <c r="I37" s="44">
        <v>954.84938177000004</v>
      </c>
      <c r="J37" s="44">
        <f t="shared" si="6"/>
        <v>2382.8986455999998</v>
      </c>
      <c r="K37" s="44">
        <v>1082.6824767999999</v>
      </c>
      <c r="L37" s="44">
        <v>1270.4106291600001</v>
      </c>
      <c r="M37" s="44">
        <v>29.805539639999999</v>
      </c>
      <c r="N37" s="44">
        <f t="shared" si="7"/>
        <v>1558.2942897</v>
      </c>
      <c r="O37" s="44">
        <v>126.24355566</v>
      </c>
      <c r="P37" s="44">
        <f t="shared" si="8"/>
        <v>1432.05073404</v>
      </c>
      <c r="Q37" s="44">
        <v>613.08808428999998</v>
      </c>
      <c r="R37" s="44">
        <v>813.46005888000002</v>
      </c>
      <c r="S37" s="44">
        <v>5.5025908699999997</v>
      </c>
      <c r="T37" s="44"/>
      <c r="U37" s="44"/>
      <c r="V37" s="44"/>
      <c r="W37" s="44"/>
      <c r="X37" s="44"/>
      <c r="Y37" s="44"/>
    </row>
    <row r="38" spans="1:25" ht="12.75" hidden="1" customHeight="1" outlineLevel="1">
      <c r="A38" s="9">
        <v>41365</v>
      </c>
      <c r="B38" s="44">
        <v>5002.46631918</v>
      </c>
      <c r="C38" s="44">
        <f t="shared" si="0"/>
        <v>1138.6567852000001</v>
      </c>
      <c r="D38" s="44">
        <f t="shared" si="1"/>
        <v>3863.8095339800002</v>
      </c>
      <c r="E38" s="44">
        <f t="shared" si="2"/>
        <v>1674.0530313099998</v>
      </c>
      <c r="F38" s="44">
        <f t="shared" si="3"/>
        <v>2154.2180886400001</v>
      </c>
      <c r="G38" s="44">
        <f t="shared" si="4"/>
        <v>35.538414029999998</v>
      </c>
      <c r="H38" s="44">
        <f t="shared" si="5"/>
        <v>3450.03067336</v>
      </c>
      <c r="I38" s="44">
        <v>1014.83078654</v>
      </c>
      <c r="J38" s="44">
        <f t="shared" si="6"/>
        <v>2435.1998868199998</v>
      </c>
      <c r="K38" s="44">
        <v>1078.59760173</v>
      </c>
      <c r="L38" s="44">
        <v>1326.4684477599999</v>
      </c>
      <c r="M38" s="44">
        <v>30.133837329999999</v>
      </c>
      <c r="N38" s="44">
        <f t="shared" si="7"/>
        <v>1552.4356458200002</v>
      </c>
      <c r="O38" s="44">
        <v>123.82599866</v>
      </c>
      <c r="P38" s="44">
        <f t="shared" si="8"/>
        <v>1428.6096471600001</v>
      </c>
      <c r="Q38" s="44">
        <v>595.45542957999999</v>
      </c>
      <c r="R38" s="44">
        <v>827.74964088000002</v>
      </c>
      <c r="S38" s="44">
        <v>5.4045766999999998</v>
      </c>
      <c r="T38" s="44"/>
      <c r="U38" s="44"/>
      <c r="V38" s="44"/>
      <c r="W38" s="44"/>
      <c r="X38" s="44"/>
      <c r="Y38" s="44"/>
    </row>
    <row r="39" spans="1:25" ht="12.75" hidden="1" customHeight="1" outlineLevel="1">
      <c r="A39" s="9">
        <v>41395</v>
      </c>
      <c r="B39" s="44">
        <v>5071.4245686699996</v>
      </c>
      <c r="C39" s="44">
        <f t="shared" si="0"/>
        <v>1151.61428374</v>
      </c>
      <c r="D39" s="44">
        <f t="shared" si="1"/>
        <v>3919.8102849300003</v>
      </c>
      <c r="E39" s="44">
        <f t="shared" si="2"/>
        <v>1685.3592441000001</v>
      </c>
      <c r="F39" s="44">
        <f t="shared" si="3"/>
        <v>2193.56463545</v>
      </c>
      <c r="G39" s="44">
        <f t="shared" si="4"/>
        <v>40.886405379999999</v>
      </c>
      <c r="H39" s="44">
        <f t="shared" si="5"/>
        <v>3523.4472299200002</v>
      </c>
      <c r="I39" s="44">
        <v>1023.96276574</v>
      </c>
      <c r="J39" s="44">
        <f t="shared" si="6"/>
        <v>2499.48446418</v>
      </c>
      <c r="K39" s="44">
        <v>1100.41594003</v>
      </c>
      <c r="L39" s="44">
        <v>1364.0594535</v>
      </c>
      <c r="M39" s="44">
        <v>35.009070649999998</v>
      </c>
      <c r="N39" s="44">
        <f t="shared" si="7"/>
        <v>1547.9773387499999</v>
      </c>
      <c r="O39" s="44">
        <v>127.651518</v>
      </c>
      <c r="P39" s="44">
        <f t="shared" si="8"/>
        <v>1420.32582075</v>
      </c>
      <c r="Q39" s="44">
        <v>584.94330406999995</v>
      </c>
      <c r="R39" s="44">
        <v>829.50518194999995</v>
      </c>
      <c r="S39" s="44">
        <v>5.8773347300000003</v>
      </c>
      <c r="T39" s="44"/>
      <c r="U39" s="44"/>
      <c r="V39" s="44"/>
      <c r="W39" s="44"/>
      <c r="X39" s="44"/>
      <c r="Y39" s="44"/>
    </row>
    <row r="40" spans="1:25" ht="12.75" hidden="1" customHeight="1" outlineLevel="1">
      <c r="A40" s="9">
        <v>41426</v>
      </c>
      <c r="B40" s="44">
        <v>5250.2990377999995</v>
      </c>
      <c r="C40" s="44">
        <f t="shared" si="0"/>
        <v>1258.9101859100001</v>
      </c>
      <c r="D40" s="44">
        <f t="shared" si="1"/>
        <v>3991.3888518900003</v>
      </c>
      <c r="E40" s="44">
        <f t="shared" si="2"/>
        <v>1707.5842856099998</v>
      </c>
      <c r="F40" s="44">
        <f t="shared" si="3"/>
        <v>2237.4956895700002</v>
      </c>
      <c r="G40" s="44">
        <f t="shared" si="4"/>
        <v>46.30887671</v>
      </c>
      <c r="H40" s="44">
        <f t="shared" si="5"/>
        <v>3698.4923510600001</v>
      </c>
      <c r="I40" s="44">
        <v>1132.0633763000001</v>
      </c>
      <c r="J40" s="44">
        <f t="shared" si="6"/>
        <v>2566.4289747600001</v>
      </c>
      <c r="K40" s="44">
        <v>1138.7835316799999</v>
      </c>
      <c r="L40" s="44">
        <v>1389.6908220600001</v>
      </c>
      <c r="M40" s="44">
        <v>37.954621019999998</v>
      </c>
      <c r="N40" s="44">
        <f t="shared" si="7"/>
        <v>1551.80668674</v>
      </c>
      <c r="O40" s="44">
        <v>126.84680960999999</v>
      </c>
      <c r="P40" s="44">
        <f t="shared" si="8"/>
        <v>1424.95987713</v>
      </c>
      <c r="Q40" s="44">
        <v>568.80075393000004</v>
      </c>
      <c r="R40" s="44">
        <v>847.80486751000001</v>
      </c>
      <c r="S40" s="44">
        <v>8.3542556900000005</v>
      </c>
      <c r="T40" s="44"/>
      <c r="U40" s="44"/>
      <c r="V40" s="44"/>
      <c r="W40" s="44"/>
      <c r="X40" s="44"/>
      <c r="Y40" s="44"/>
    </row>
    <row r="41" spans="1:25" ht="12.75" hidden="1" customHeight="1" outlineLevel="1">
      <c r="A41" s="9">
        <v>41456</v>
      </c>
      <c r="B41" s="44">
        <v>5312.4036528899996</v>
      </c>
      <c r="C41" s="44">
        <f t="shared" si="0"/>
        <v>1216.8233196900001</v>
      </c>
      <c r="D41" s="44">
        <f t="shared" si="1"/>
        <v>4095.5803332000005</v>
      </c>
      <c r="E41" s="44">
        <f t="shared" si="2"/>
        <v>1658.2189179100001</v>
      </c>
      <c r="F41" s="44">
        <f t="shared" si="3"/>
        <v>2380.7147948500001</v>
      </c>
      <c r="G41" s="44">
        <f t="shared" si="4"/>
        <v>56.646620439999992</v>
      </c>
      <c r="H41" s="44">
        <f t="shared" si="5"/>
        <v>3730.8791631100003</v>
      </c>
      <c r="I41" s="44">
        <v>1084.70588587</v>
      </c>
      <c r="J41" s="44">
        <f t="shared" si="6"/>
        <v>2646.1732772400001</v>
      </c>
      <c r="K41" s="44">
        <v>1162.72219169</v>
      </c>
      <c r="L41" s="44">
        <v>1439.11621012</v>
      </c>
      <c r="M41" s="44">
        <v>44.334875429999997</v>
      </c>
      <c r="N41" s="44">
        <f t="shared" si="7"/>
        <v>1581.5244897800003</v>
      </c>
      <c r="O41" s="44">
        <v>132.11743382</v>
      </c>
      <c r="P41" s="44">
        <f t="shared" si="8"/>
        <v>1449.4070559600002</v>
      </c>
      <c r="Q41" s="44">
        <v>495.49672622000003</v>
      </c>
      <c r="R41" s="44">
        <v>941.59858472999997</v>
      </c>
      <c r="S41" s="44">
        <v>12.311745009999999</v>
      </c>
      <c r="T41" s="44"/>
      <c r="U41" s="44"/>
      <c r="V41" s="44"/>
      <c r="W41" s="44"/>
      <c r="X41" s="44"/>
      <c r="Y41" s="44"/>
    </row>
    <row r="42" spans="1:25" ht="12.75" hidden="1" customHeight="1" outlineLevel="1">
      <c r="A42" s="9">
        <v>41487</v>
      </c>
      <c r="B42" s="44">
        <v>5333.4216597200002</v>
      </c>
      <c r="C42" s="44">
        <f t="shared" si="0"/>
        <v>1179.44703605</v>
      </c>
      <c r="D42" s="44">
        <f t="shared" si="1"/>
        <v>4153.9746236699993</v>
      </c>
      <c r="E42" s="44">
        <f t="shared" si="2"/>
        <v>1641.05071856</v>
      </c>
      <c r="F42" s="44">
        <f t="shared" si="3"/>
        <v>2439.23359501</v>
      </c>
      <c r="G42" s="44">
        <f t="shared" si="4"/>
        <v>73.690310100000005</v>
      </c>
      <c r="H42" s="44">
        <f t="shared" si="5"/>
        <v>3757.03922289</v>
      </c>
      <c r="I42" s="44">
        <v>1058.3518918699999</v>
      </c>
      <c r="J42" s="44">
        <f t="shared" si="6"/>
        <v>2698.6873310199999</v>
      </c>
      <c r="K42" s="44">
        <v>1162.8167591199999</v>
      </c>
      <c r="L42" s="44">
        <v>1478.31293003</v>
      </c>
      <c r="M42" s="44">
        <v>57.557641869999998</v>
      </c>
      <c r="N42" s="44">
        <f t="shared" si="7"/>
        <v>1576.38243683</v>
      </c>
      <c r="O42" s="44">
        <v>121.09514418000001</v>
      </c>
      <c r="P42" s="44">
        <f t="shared" si="8"/>
        <v>1455.2872926499999</v>
      </c>
      <c r="Q42" s="44">
        <v>478.23395943999998</v>
      </c>
      <c r="R42" s="44">
        <v>960.92066497999997</v>
      </c>
      <c r="S42" s="44">
        <v>16.13266823</v>
      </c>
      <c r="T42" s="44"/>
      <c r="U42" s="44"/>
      <c r="V42" s="44"/>
      <c r="W42" s="44"/>
      <c r="X42" s="44"/>
      <c r="Y42" s="44"/>
    </row>
    <row r="43" spans="1:25" ht="12.75" hidden="1" customHeight="1" outlineLevel="1">
      <c r="A43" s="9">
        <v>41518</v>
      </c>
      <c r="B43" s="44">
        <v>5417.5421932999998</v>
      </c>
      <c r="C43" s="44">
        <f t="shared" si="0"/>
        <v>1200.23542754</v>
      </c>
      <c r="D43" s="44">
        <f t="shared" si="1"/>
        <v>4217.3067657600004</v>
      </c>
      <c r="E43" s="44">
        <f t="shared" si="2"/>
        <v>1639.2861735600002</v>
      </c>
      <c r="F43" s="44">
        <f t="shared" si="3"/>
        <v>2464.6999297699999</v>
      </c>
      <c r="G43" s="44">
        <f t="shared" si="4"/>
        <v>113.32066243</v>
      </c>
      <c r="H43" s="44">
        <f t="shared" si="5"/>
        <v>3825.0596511799999</v>
      </c>
      <c r="I43" s="44">
        <v>1075.92051051</v>
      </c>
      <c r="J43" s="44">
        <f t="shared" si="6"/>
        <v>2749.13914067</v>
      </c>
      <c r="K43" s="44">
        <v>1171.1868644000001</v>
      </c>
      <c r="L43" s="44">
        <v>1483.1444144699999</v>
      </c>
      <c r="M43" s="44">
        <v>94.807861799999998</v>
      </c>
      <c r="N43" s="44">
        <f t="shared" si="7"/>
        <v>1592.4825421200001</v>
      </c>
      <c r="O43" s="44">
        <v>124.31491703</v>
      </c>
      <c r="P43" s="44">
        <f t="shared" si="8"/>
        <v>1468.16762509</v>
      </c>
      <c r="Q43" s="44">
        <v>468.09930916000002</v>
      </c>
      <c r="R43" s="44">
        <v>981.55551530000002</v>
      </c>
      <c r="S43" s="44">
        <v>18.512800630000001</v>
      </c>
      <c r="T43" s="44"/>
      <c r="U43" s="44"/>
      <c r="V43" s="44"/>
      <c r="W43" s="44"/>
      <c r="X43" s="44"/>
      <c r="Y43" s="44"/>
    </row>
    <row r="44" spans="1:25" ht="12.75" hidden="1" customHeight="1" outlineLevel="1">
      <c r="A44" s="9">
        <v>41548</v>
      </c>
      <c r="B44" s="44">
        <v>5500.0436864499998</v>
      </c>
      <c r="C44" s="44">
        <f t="shared" si="0"/>
        <v>1167.13550618</v>
      </c>
      <c r="D44" s="44">
        <f t="shared" si="1"/>
        <v>4332.9081802699993</v>
      </c>
      <c r="E44" s="44">
        <f t="shared" si="2"/>
        <v>1673.1696739999998</v>
      </c>
      <c r="F44" s="44">
        <f t="shared" si="3"/>
        <v>2509.52137748</v>
      </c>
      <c r="G44" s="44">
        <f t="shared" si="4"/>
        <v>150.21712879</v>
      </c>
      <c r="H44" s="44">
        <f t="shared" si="5"/>
        <v>3913.76159164</v>
      </c>
      <c r="I44" s="44">
        <v>1053.09834888</v>
      </c>
      <c r="J44" s="44">
        <f t="shared" si="6"/>
        <v>2860.6632427599998</v>
      </c>
      <c r="K44" s="44">
        <v>1217.2351752699999</v>
      </c>
      <c r="L44" s="44">
        <v>1514.33173943</v>
      </c>
      <c r="M44" s="44">
        <v>129.09632805999999</v>
      </c>
      <c r="N44" s="44">
        <f t="shared" si="7"/>
        <v>1586.2820948099998</v>
      </c>
      <c r="O44" s="44">
        <v>114.0371573</v>
      </c>
      <c r="P44" s="44">
        <f t="shared" si="8"/>
        <v>1472.2449375099998</v>
      </c>
      <c r="Q44" s="44">
        <v>455.93449872999997</v>
      </c>
      <c r="R44" s="44">
        <v>995.18963804999999</v>
      </c>
      <c r="S44" s="44">
        <v>21.120800729999999</v>
      </c>
      <c r="T44" s="44"/>
      <c r="U44" s="44"/>
      <c r="V44" s="44"/>
      <c r="W44" s="44"/>
      <c r="X44" s="44"/>
      <c r="Y44" s="44"/>
    </row>
    <row r="45" spans="1:25" ht="12.75" hidden="1" customHeight="1" outlineLevel="1">
      <c r="A45" s="9">
        <v>41579</v>
      </c>
      <c r="B45" s="44">
        <v>5610.4660508300003</v>
      </c>
      <c r="C45" s="44">
        <f t="shared" si="0"/>
        <v>1177.6298191600001</v>
      </c>
      <c r="D45" s="44">
        <f t="shared" si="1"/>
        <v>4432.8362316700004</v>
      </c>
      <c r="E45" s="44">
        <f t="shared" si="2"/>
        <v>1687.3647006400001</v>
      </c>
      <c r="F45" s="44">
        <f t="shared" si="3"/>
        <v>2583.7189498899997</v>
      </c>
      <c r="G45" s="44">
        <f t="shared" si="4"/>
        <v>161.75258113999999</v>
      </c>
      <c r="H45" s="44">
        <f t="shared" si="5"/>
        <v>4006.6816716100002</v>
      </c>
      <c r="I45" s="44">
        <v>1057.4792583200001</v>
      </c>
      <c r="J45" s="44">
        <f t="shared" si="6"/>
        <v>2949.2024132900001</v>
      </c>
      <c r="K45" s="44">
        <v>1238.00809185</v>
      </c>
      <c r="L45" s="44">
        <v>1573.01225482</v>
      </c>
      <c r="M45" s="44">
        <v>138.18206662</v>
      </c>
      <c r="N45" s="44">
        <f t="shared" si="7"/>
        <v>1603.7843792199999</v>
      </c>
      <c r="O45" s="44">
        <v>120.15056084</v>
      </c>
      <c r="P45" s="44">
        <f t="shared" si="8"/>
        <v>1483.6338183799999</v>
      </c>
      <c r="Q45" s="44">
        <v>449.35660879</v>
      </c>
      <c r="R45" s="44">
        <v>1010.70669507</v>
      </c>
      <c r="S45" s="44">
        <v>23.57051452</v>
      </c>
      <c r="T45" s="44"/>
      <c r="U45" s="44"/>
      <c r="V45" s="44"/>
      <c r="W45" s="44"/>
      <c r="X45" s="44"/>
      <c r="Y45" s="44"/>
    </row>
    <row r="46" spans="1:25" ht="12.75" hidden="1" customHeight="1" outlineLevel="1">
      <c r="A46" s="9">
        <v>41609</v>
      </c>
      <c r="B46" s="44">
        <v>5727.1544350099994</v>
      </c>
      <c r="C46" s="44">
        <f t="shared" si="0"/>
        <v>1165.2045208900001</v>
      </c>
      <c r="D46" s="44">
        <f t="shared" si="1"/>
        <v>4561.9499141200004</v>
      </c>
      <c r="E46" s="44">
        <f t="shared" si="2"/>
        <v>1701.8594109799999</v>
      </c>
      <c r="F46" s="44">
        <f t="shared" si="3"/>
        <v>2675.3584822000003</v>
      </c>
      <c r="G46" s="44">
        <f t="shared" si="4"/>
        <v>184.73202093999998</v>
      </c>
      <c r="H46" s="44">
        <f t="shared" si="5"/>
        <v>4122.9613447300007</v>
      </c>
      <c r="I46" s="44">
        <v>1061.3276296900001</v>
      </c>
      <c r="J46" s="44">
        <f t="shared" si="6"/>
        <v>3061.6337150400004</v>
      </c>
      <c r="K46" s="44">
        <v>1260.99134463</v>
      </c>
      <c r="L46" s="44">
        <v>1640.1145251200001</v>
      </c>
      <c r="M46" s="44">
        <v>160.52784528999999</v>
      </c>
      <c r="N46" s="44">
        <f t="shared" si="7"/>
        <v>1604.19309028</v>
      </c>
      <c r="O46" s="44">
        <v>103.8768912</v>
      </c>
      <c r="P46" s="44">
        <f t="shared" si="8"/>
        <v>1500.3161990799999</v>
      </c>
      <c r="Q46" s="44">
        <v>440.86806634999999</v>
      </c>
      <c r="R46" s="44">
        <v>1035.24395708</v>
      </c>
      <c r="S46" s="44">
        <v>24.20417565</v>
      </c>
      <c r="T46" s="44"/>
      <c r="U46" s="44"/>
      <c r="V46" s="44"/>
      <c r="W46" s="44"/>
      <c r="X46" s="44"/>
      <c r="Y46" s="44"/>
    </row>
    <row r="47" spans="1:25" ht="12.75" hidden="1" customHeight="1" outlineLevel="1">
      <c r="A47" s="9">
        <v>41640</v>
      </c>
      <c r="B47" s="44">
        <v>5782.6690226699993</v>
      </c>
      <c r="C47" s="44">
        <f t="shared" si="0"/>
        <v>1109.1993684500001</v>
      </c>
      <c r="D47" s="44">
        <f t="shared" si="1"/>
        <v>4673.4696542199999</v>
      </c>
      <c r="E47" s="44">
        <f t="shared" si="2"/>
        <v>1749.9325173099999</v>
      </c>
      <c r="F47" s="44">
        <f t="shared" si="3"/>
        <v>2727.0440782599999</v>
      </c>
      <c r="G47" s="44">
        <f t="shared" si="4"/>
        <v>196.49305865000002</v>
      </c>
      <c r="H47" s="44">
        <f t="shared" si="5"/>
        <v>4152.8542830999995</v>
      </c>
      <c r="I47" s="44">
        <v>1007.46069949</v>
      </c>
      <c r="J47" s="44">
        <f t="shared" si="6"/>
        <v>3145.39358361</v>
      </c>
      <c r="K47" s="44">
        <v>1293.3617905999999</v>
      </c>
      <c r="L47" s="44">
        <v>1680.23025517</v>
      </c>
      <c r="M47" s="44">
        <v>171.80153784000001</v>
      </c>
      <c r="N47" s="44">
        <f t="shared" si="7"/>
        <v>1629.8147395699998</v>
      </c>
      <c r="O47" s="44">
        <v>101.73866896</v>
      </c>
      <c r="P47" s="44">
        <f t="shared" si="8"/>
        <v>1528.0760706099998</v>
      </c>
      <c r="Q47" s="44">
        <v>456.57072670999997</v>
      </c>
      <c r="R47" s="44">
        <v>1046.8138230899999</v>
      </c>
      <c r="S47" s="44">
        <v>24.69152081</v>
      </c>
      <c r="T47" s="44"/>
      <c r="U47" s="44"/>
      <c r="V47" s="44"/>
      <c r="W47" s="44"/>
      <c r="X47" s="44"/>
      <c r="Y47" s="44"/>
    </row>
    <row r="48" spans="1:25" ht="12.75" hidden="1" customHeight="1" outlineLevel="1">
      <c r="A48" s="9">
        <v>41671</v>
      </c>
      <c r="B48" s="44">
        <v>5761.4290084100003</v>
      </c>
      <c r="C48" s="44">
        <f t="shared" si="0"/>
        <v>982.18863723000004</v>
      </c>
      <c r="D48" s="44">
        <f t="shared" si="1"/>
        <v>4779.2403711799998</v>
      </c>
      <c r="E48" s="44">
        <f t="shared" si="2"/>
        <v>1708.5016479799999</v>
      </c>
      <c r="F48" s="44">
        <f t="shared" si="3"/>
        <v>2850.0663193400001</v>
      </c>
      <c r="G48" s="44">
        <f t="shared" si="4"/>
        <v>220.67240385999997</v>
      </c>
      <c r="H48" s="44">
        <f t="shared" si="5"/>
        <v>3853.1661238499996</v>
      </c>
      <c r="I48" s="44">
        <v>857.55407686000001</v>
      </c>
      <c r="J48" s="44">
        <f t="shared" si="6"/>
        <v>2995.6120469899997</v>
      </c>
      <c r="K48" s="44">
        <v>1175.2653759699999</v>
      </c>
      <c r="L48" s="44">
        <v>1630.58654989</v>
      </c>
      <c r="M48" s="44">
        <v>189.76012112999999</v>
      </c>
      <c r="N48" s="44">
        <f t="shared" si="7"/>
        <v>1908.26288456</v>
      </c>
      <c r="O48" s="44">
        <v>124.63456037</v>
      </c>
      <c r="P48" s="44">
        <f t="shared" si="8"/>
        <v>1783.6283241900001</v>
      </c>
      <c r="Q48" s="44">
        <v>533.23627200999999</v>
      </c>
      <c r="R48" s="44">
        <v>1219.47976945</v>
      </c>
      <c r="S48" s="44">
        <v>30.912282730000001</v>
      </c>
      <c r="T48" s="44"/>
      <c r="U48" s="44"/>
      <c r="V48" s="44"/>
      <c r="W48" s="44"/>
      <c r="X48" s="44"/>
      <c r="Y48" s="44"/>
    </row>
    <row r="49" spans="1:25" ht="12.75" hidden="1" customHeight="1" outlineLevel="1">
      <c r="A49" s="9">
        <v>41699</v>
      </c>
      <c r="B49" s="44">
        <v>5573.2809558099998</v>
      </c>
      <c r="C49" s="44">
        <f t="shared" si="0"/>
        <v>961.62793729000009</v>
      </c>
      <c r="D49" s="44">
        <f t="shared" si="1"/>
        <v>4611.653018519999</v>
      </c>
      <c r="E49" s="44">
        <f t="shared" si="2"/>
        <v>1636.73286377</v>
      </c>
      <c r="F49" s="44">
        <f t="shared" si="3"/>
        <v>2757.5544863999999</v>
      </c>
      <c r="G49" s="44">
        <f t="shared" si="4"/>
        <v>217.36566834999999</v>
      </c>
      <c r="H49" s="44">
        <f t="shared" si="5"/>
        <v>3646.6709930299994</v>
      </c>
      <c r="I49" s="44">
        <v>799.77466673000004</v>
      </c>
      <c r="J49" s="44">
        <f t="shared" si="6"/>
        <v>2846.8963262999996</v>
      </c>
      <c r="K49" s="44">
        <v>1124.66744608</v>
      </c>
      <c r="L49" s="44">
        <v>1538.2960613299999</v>
      </c>
      <c r="M49" s="44">
        <v>183.93281888999999</v>
      </c>
      <c r="N49" s="44">
        <f t="shared" si="7"/>
        <v>1926.6099627799999</v>
      </c>
      <c r="O49" s="44">
        <v>161.85327056</v>
      </c>
      <c r="P49" s="44">
        <f t="shared" si="8"/>
        <v>1764.7566922199999</v>
      </c>
      <c r="Q49" s="44">
        <v>512.06541769</v>
      </c>
      <c r="R49" s="44">
        <v>1219.2584250699999</v>
      </c>
      <c r="S49" s="44">
        <v>33.43284946</v>
      </c>
      <c r="T49" s="44"/>
      <c r="U49" s="44"/>
      <c r="V49" s="44"/>
      <c r="W49" s="44"/>
      <c r="X49" s="44"/>
      <c r="Y49" s="44"/>
    </row>
    <row r="50" spans="1:25" ht="12.75" hidden="1" customHeight="1" outlineLevel="1">
      <c r="A50" s="9">
        <v>41730</v>
      </c>
      <c r="B50" s="44">
        <v>5625.5319665400002</v>
      </c>
      <c r="C50" s="44">
        <f t="shared" si="0"/>
        <v>1082.54818288</v>
      </c>
      <c r="D50" s="44">
        <f t="shared" si="1"/>
        <v>4542.98378366</v>
      </c>
      <c r="E50" s="44">
        <f t="shared" si="2"/>
        <v>1668.73705277</v>
      </c>
      <c r="F50" s="44">
        <f t="shared" si="3"/>
        <v>2657.8843600800001</v>
      </c>
      <c r="G50" s="44">
        <f t="shared" si="4"/>
        <v>216.36237081000002</v>
      </c>
      <c r="H50" s="44">
        <f t="shared" si="5"/>
        <v>3717.72337281</v>
      </c>
      <c r="I50" s="44">
        <v>919.80975134000005</v>
      </c>
      <c r="J50" s="44">
        <f t="shared" si="6"/>
        <v>2797.9136214699997</v>
      </c>
      <c r="K50" s="44">
        <v>1152.0744196600001</v>
      </c>
      <c r="L50" s="44">
        <v>1462.6349423199999</v>
      </c>
      <c r="M50" s="44">
        <v>183.20425949</v>
      </c>
      <c r="N50" s="44">
        <f t="shared" si="7"/>
        <v>1907.8085937299998</v>
      </c>
      <c r="O50" s="44">
        <v>162.73843153999999</v>
      </c>
      <c r="P50" s="44">
        <f t="shared" si="8"/>
        <v>1745.0701621899998</v>
      </c>
      <c r="Q50" s="44">
        <v>516.66263311</v>
      </c>
      <c r="R50" s="44">
        <v>1195.2494177599999</v>
      </c>
      <c r="S50" s="44">
        <v>33.158111320000003</v>
      </c>
      <c r="T50" s="44"/>
      <c r="U50" s="44"/>
      <c r="V50" s="44"/>
      <c r="W50" s="44"/>
      <c r="X50" s="44"/>
      <c r="Y50" s="44"/>
    </row>
    <row r="51" spans="1:25" ht="12.75" hidden="1" customHeight="1" outlineLevel="1">
      <c r="A51" s="9">
        <v>41760</v>
      </c>
      <c r="B51" s="44">
        <v>5627.2550160300007</v>
      </c>
      <c r="C51" s="44">
        <f t="shared" si="0"/>
        <v>1065.4175028899999</v>
      </c>
      <c r="D51" s="44">
        <f t="shared" si="1"/>
        <v>4561.8375131400007</v>
      </c>
      <c r="E51" s="44">
        <f t="shared" si="2"/>
        <v>1736.3443201700002</v>
      </c>
      <c r="F51" s="44">
        <f t="shared" si="3"/>
        <v>2609.2120964400001</v>
      </c>
      <c r="G51" s="44">
        <f t="shared" si="4"/>
        <v>216.28109653000001</v>
      </c>
      <c r="H51" s="44">
        <f t="shared" si="5"/>
        <v>3746.7018838000004</v>
      </c>
      <c r="I51" s="44">
        <v>920.99144301000001</v>
      </c>
      <c r="J51" s="44">
        <f t="shared" si="6"/>
        <v>2825.7104407900001</v>
      </c>
      <c r="K51" s="44">
        <v>1222.36097567</v>
      </c>
      <c r="L51" s="44">
        <v>1420.6913057300001</v>
      </c>
      <c r="M51" s="44">
        <v>182.65815939000001</v>
      </c>
      <c r="N51" s="44">
        <f t="shared" si="7"/>
        <v>1880.5531322300001</v>
      </c>
      <c r="O51" s="44">
        <v>144.42605988</v>
      </c>
      <c r="P51" s="44">
        <f t="shared" si="8"/>
        <v>1736.1270723500002</v>
      </c>
      <c r="Q51" s="44">
        <v>513.98334450000004</v>
      </c>
      <c r="R51" s="44">
        <v>1188.52079071</v>
      </c>
      <c r="S51" s="44">
        <v>33.622937139999998</v>
      </c>
      <c r="T51" s="44"/>
      <c r="U51" s="44"/>
      <c r="V51" s="44"/>
      <c r="W51" s="44"/>
      <c r="X51" s="44"/>
      <c r="Y51" s="44"/>
    </row>
    <row r="52" spans="1:25" ht="12.75" hidden="1" customHeight="1" outlineLevel="1">
      <c r="A52" s="9">
        <v>41791</v>
      </c>
      <c r="B52" s="44">
        <v>5760.3652677099999</v>
      </c>
      <c r="C52" s="44">
        <f t="shared" si="0"/>
        <v>1167.3206917</v>
      </c>
      <c r="D52" s="44">
        <f t="shared" si="1"/>
        <v>4593.0445760100001</v>
      </c>
      <c r="E52" s="44">
        <f t="shared" si="2"/>
        <v>1877.0099498</v>
      </c>
      <c r="F52" s="44">
        <f t="shared" si="3"/>
        <v>2516.4090166799997</v>
      </c>
      <c r="G52" s="44">
        <f t="shared" si="4"/>
        <v>199.62560953000002</v>
      </c>
      <c r="H52" s="44">
        <f t="shared" si="5"/>
        <v>3921.7026900800001</v>
      </c>
      <c r="I52" s="44">
        <v>1037.0351944500001</v>
      </c>
      <c r="J52" s="44">
        <f t="shared" si="6"/>
        <v>2884.6674956300003</v>
      </c>
      <c r="K52" s="44">
        <v>1293.21791936</v>
      </c>
      <c r="L52" s="44">
        <v>1403.8607574</v>
      </c>
      <c r="M52" s="44">
        <v>187.58881887000001</v>
      </c>
      <c r="N52" s="44">
        <f t="shared" si="7"/>
        <v>1838.6625776299998</v>
      </c>
      <c r="O52" s="44">
        <v>130.28549724999999</v>
      </c>
      <c r="P52" s="44">
        <f t="shared" si="8"/>
        <v>1708.3770803799998</v>
      </c>
      <c r="Q52" s="44">
        <v>583.79203043999996</v>
      </c>
      <c r="R52" s="44">
        <v>1112.5482592799999</v>
      </c>
      <c r="S52" s="44">
        <v>12.036790659999999</v>
      </c>
      <c r="T52" s="44"/>
      <c r="U52" s="44"/>
      <c r="V52" s="44"/>
      <c r="W52" s="44"/>
      <c r="X52" s="44"/>
      <c r="Y52" s="44"/>
    </row>
    <row r="53" spans="1:25" ht="12.75" hidden="1" customHeight="1" outlineLevel="1">
      <c r="A53" s="9">
        <v>41821</v>
      </c>
      <c r="B53" s="44">
        <v>5755.1751355300003</v>
      </c>
      <c r="C53" s="44">
        <f t="shared" si="0"/>
        <v>1156.11083353</v>
      </c>
      <c r="D53" s="44">
        <f t="shared" si="1"/>
        <v>4599.0643020000007</v>
      </c>
      <c r="E53" s="44">
        <f t="shared" si="2"/>
        <v>1882.78998243</v>
      </c>
      <c r="F53" s="44">
        <f t="shared" si="3"/>
        <v>2518.5091440400001</v>
      </c>
      <c r="G53" s="44">
        <f t="shared" si="4"/>
        <v>197.76517552999999</v>
      </c>
      <c r="H53" s="44">
        <f t="shared" si="5"/>
        <v>3933.1517496500001</v>
      </c>
      <c r="I53" s="44">
        <v>1017.95033696</v>
      </c>
      <c r="J53" s="44">
        <f t="shared" si="6"/>
        <v>2915.2014126900003</v>
      </c>
      <c r="K53" s="44">
        <v>1326.0347930200001</v>
      </c>
      <c r="L53" s="44">
        <v>1401.7354475100001</v>
      </c>
      <c r="M53" s="44">
        <v>187.43117215999999</v>
      </c>
      <c r="N53" s="44">
        <f t="shared" si="7"/>
        <v>1822.02338588</v>
      </c>
      <c r="O53" s="44">
        <v>138.16049656999999</v>
      </c>
      <c r="P53" s="44">
        <f t="shared" si="8"/>
        <v>1683.8628893099999</v>
      </c>
      <c r="Q53" s="44">
        <v>556.75518940999996</v>
      </c>
      <c r="R53" s="44">
        <v>1116.7736965300001</v>
      </c>
      <c r="S53" s="44">
        <v>10.33400337</v>
      </c>
      <c r="T53" s="44"/>
      <c r="U53" s="44"/>
      <c r="V53" s="44"/>
      <c r="W53" s="44"/>
      <c r="X53" s="44"/>
      <c r="Y53" s="44"/>
    </row>
    <row r="54" spans="1:25" hidden="1" outlineLevel="1">
      <c r="A54" s="9">
        <v>41852</v>
      </c>
      <c r="B54" s="44">
        <v>5779.6885882999995</v>
      </c>
      <c r="C54" s="44">
        <f t="shared" si="0"/>
        <v>1202.0857638</v>
      </c>
      <c r="D54" s="44">
        <f t="shared" si="1"/>
        <v>4577.6028244999998</v>
      </c>
      <c r="E54" s="44">
        <f t="shared" si="2"/>
        <v>1962.0925908699999</v>
      </c>
      <c r="F54" s="44">
        <f t="shared" si="3"/>
        <v>2423.4504472899998</v>
      </c>
      <c r="G54" s="44">
        <f t="shared" si="4"/>
        <v>192.05978634000002</v>
      </c>
      <c r="H54" s="44">
        <f t="shared" si="5"/>
        <v>3808.0579331399999</v>
      </c>
      <c r="I54" s="44">
        <v>1022.29591596</v>
      </c>
      <c r="J54" s="44">
        <f t="shared" si="6"/>
        <v>2785.7620171799999</v>
      </c>
      <c r="K54" s="44">
        <v>1311.9121402599999</v>
      </c>
      <c r="L54" s="44">
        <v>1292.7026853699999</v>
      </c>
      <c r="M54" s="44">
        <v>181.14719155</v>
      </c>
      <c r="N54" s="44">
        <f t="shared" si="7"/>
        <v>1971.6306551599998</v>
      </c>
      <c r="O54" s="44">
        <v>179.78984783999999</v>
      </c>
      <c r="P54" s="44">
        <f t="shared" si="8"/>
        <v>1791.8408073199998</v>
      </c>
      <c r="Q54" s="44">
        <v>650.18045060999998</v>
      </c>
      <c r="R54" s="44">
        <v>1130.7477619199999</v>
      </c>
      <c r="S54" s="44">
        <v>10.91259479</v>
      </c>
      <c r="T54" s="44"/>
      <c r="U54" s="44"/>
      <c r="V54" s="44"/>
      <c r="W54" s="44"/>
      <c r="X54" s="44"/>
      <c r="Y54" s="44"/>
    </row>
    <row r="55" spans="1:25" hidden="1" outlineLevel="1" collapsed="1">
      <c r="A55" s="9">
        <v>41883</v>
      </c>
      <c r="B55" s="44">
        <v>5520.2182508700007</v>
      </c>
      <c r="C55" s="44">
        <f t="shared" si="0"/>
        <v>1347.2979651999999</v>
      </c>
      <c r="D55" s="44">
        <f t="shared" si="1"/>
        <v>4172.9202856699994</v>
      </c>
      <c r="E55" s="44">
        <f t="shared" si="2"/>
        <v>1753.5981211599999</v>
      </c>
      <c r="F55" s="44">
        <f t="shared" si="3"/>
        <v>2235.27220588</v>
      </c>
      <c r="G55" s="44">
        <f t="shared" si="4"/>
        <v>184.04995863000002</v>
      </c>
      <c r="H55" s="44">
        <f t="shared" si="5"/>
        <v>3734.8871167899997</v>
      </c>
      <c r="I55" s="44">
        <v>1103.48383468</v>
      </c>
      <c r="J55" s="44">
        <f t="shared" si="6"/>
        <v>2631.40328211</v>
      </c>
      <c r="K55" s="44">
        <v>1216.3449069999999</v>
      </c>
      <c r="L55" s="44">
        <v>1241.2026239500001</v>
      </c>
      <c r="M55" s="44">
        <v>173.85575116000001</v>
      </c>
      <c r="N55" s="44">
        <f t="shared" si="7"/>
        <v>1785.3311340799999</v>
      </c>
      <c r="O55" s="44">
        <v>243.81413051999999</v>
      </c>
      <c r="P55" s="44">
        <f t="shared" si="8"/>
        <v>1541.5170035599999</v>
      </c>
      <c r="Q55" s="44">
        <v>537.25321415999997</v>
      </c>
      <c r="R55" s="44">
        <v>994.06958193000003</v>
      </c>
      <c r="S55" s="44">
        <v>10.19420747</v>
      </c>
      <c r="T55" s="44"/>
      <c r="U55" s="44"/>
      <c r="V55" s="44"/>
      <c r="W55" s="44"/>
      <c r="X55" s="44"/>
      <c r="Y55" s="44"/>
    </row>
    <row r="56" spans="1:25" hidden="1" outlineLevel="1" collapsed="1">
      <c r="A56" s="9">
        <v>41913</v>
      </c>
      <c r="B56" s="44">
        <v>5532.9006645099998</v>
      </c>
      <c r="C56" s="44">
        <f t="shared" si="0"/>
        <v>1373.89636999</v>
      </c>
      <c r="D56" s="44">
        <f t="shared" si="1"/>
        <v>4159.0042945200003</v>
      </c>
      <c r="E56" s="44">
        <f t="shared" si="2"/>
        <v>1788.51679629</v>
      </c>
      <c r="F56" s="44">
        <f t="shared" si="3"/>
        <v>2190.1402700899998</v>
      </c>
      <c r="G56" s="44">
        <f t="shared" si="4"/>
        <v>180.34722814</v>
      </c>
      <c r="H56" s="44">
        <f t="shared" si="5"/>
        <v>3775.01372171</v>
      </c>
      <c r="I56" s="44">
        <v>1133.5605177100001</v>
      </c>
      <c r="J56" s="44">
        <f t="shared" si="6"/>
        <v>2641.4532039999999</v>
      </c>
      <c r="K56" s="44">
        <v>1241.8018021400001</v>
      </c>
      <c r="L56" s="44">
        <v>1228.7622657899999</v>
      </c>
      <c r="M56" s="44">
        <v>170.88913607000001</v>
      </c>
      <c r="N56" s="44">
        <f t="shared" si="7"/>
        <v>1757.8869428</v>
      </c>
      <c r="O56" s="44">
        <v>240.33585228000001</v>
      </c>
      <c r="P56" s="44">
        <f t="shared" si="8"/>
        <v>1517.5510905200001</v>
      </c>
      <c r="Q56" s="44">
        <v>546.71499415000005</v>
      </c>
      <c r="R56" s="44">
        <v>961.37800430000004</v>
      </c>
      <c r="S56" s="44">
        <v>9.4580920699999993</v>
      </c>
      <c r="T56" s="44"/>
      <c r="U56" s="44"/>
      <c r="V56" s="44"/>
      <c r="W56" s="44"/>
      <c r="X56" s="44"/>
      <c r="Y56" s="44"/>
    </row>
    <row r="57" spans="1:25" hidden="1" outlineLevel="1" collapsed="1">
      <c r="A57" s="9">
        <v>41944</v>
      </c>
      <c r="B57" s="44">
        <v>5705.5169113699994</v>
      </c>
      <c r="C57" s="44">
        <f t="shared" si="0"/>
        <v>1296.2542610199998</v>
      </c>
      <c r="D57" s="44">
        <f t="shared" si="1"/>
        <v>4409.2626503499996</v>
      </c>
      <c r="E57" s="44">
        <f t="shared" si="2"/>
        <v>1955.0638343300002</v>
      </c>
      <c r="F57" s="44">
        <f t="shared" si="3"/>
        <v>2275.8720684800001</v>
      </c>
      <c r="G57" s="44">
        <f t="shared" si="4"/>
        <v>178.32674753999999</v>
      </c>
      <c r="H57" s="44">
        <f t="shared" si="5"/>
        <v>3760.9522987199998</v>
      </c>
      <c r="I57" s="44">
        <v>1049.8822017299999</v>
      </c>
      <c r="J57" s="44">
        <f t="shared" si="6"/>
        <v>2711.0700969899999</v>
      </c>
      <c r="K57" s="44">
        <v>1328.0737168400001</v>
      </c>
      <c r="L57" s="44">
        <v>1215.3403081199999</v>
      </c>
      <c r="M57" s="44">
        <v>167.65607202999999</v>
      </c>
      <c r="N57" s="44">
        <f t="shared" si="7"/>
        <v>1944.5646126499996</v>
      </c>
      <c r="O57" s="44">
        <v>246.37205929000001</v>
      </c>
      <c r="P57" s="44">
        <f t="shared" si="8"/>
        <v>1698.1925533599997</v>
      </c>
      <c r="Q57" s="44">
        <v>626.99011748999999</v>
      </c>
      <c r="R57" s="44">
        <v>1060.5317603599999</v>
      </c>
      <c r="S57" s="44">
        <v>10.670675510000001</v>
      </c>
      <c r="T57" s="44"/>
      <c r="U57" s="44"/>
      <c r="V57" s="44"/>
      <c r="W57" s="44"/>
      <c r="X57" s="44"/>
      <c r="Y57" s="44"/>
    </row>
    <row r="58" spans="1:25" hidden="1" outlineLevel="1" collapsed="1">
      <c r="A58" s="9">
        <v>41974</v>
      </c>
      <c r="B58" s="44">
        <v>5521.6680003400006</v>
      </c>
      <c r="C58" s="44">
        <f t="shared" si="0"/>
        <v>1156.7875126700001</v>
      </c>
      <c r="D58" s="44">
        <f t="shared" si="1"/>
        <v>4364.8804876699996</v>
      </c>
      <c r="E58" s="44">
        <f t="shared" si="2"/>
        <v>2026.0447775</v>
      </c>
      <c r="F58" s="44">
        <f t="shared" si="3"/>
        <v>2169.2534707200002</v>
      </c>
      <c r="G58" s="44">
        <f t="shared" si="4"/>
        <v>169.58223945</v>
      </c>
      <c r="H58" s="44">
        <f t="shared" si="5"/>
        <v>3562.31876427</v>
      </c>
      <c r="I58" s="44">
        <v>910.62688214000002</v>
      </c>
      <c r="J58" s="44">
        <f t="shared" si="6"/>
        <v>2651.6918821300001</v>
      </c>
      <c r="K58" s="44">
        <v>1366.39134627</v>
      </c>
      <c r="L58" s="44">
        <v>1126.82535368</v>
      </c>
      <c r="M58" s="44">
        <v>158.47518217999999</v>
      </c>
      <c r="N58" s="44">
        <f t="shared" si="7"/>
        <v>1959.34923607</v>
      </c>
      <c r="O58" s="44">
        <v>246.16063052999999</v>
      </c>
      <c r="P58" s="44">
        <f t="shared" si="8"/>
        <v>1713.18860554</v>
      </c>
      <c r="Q58" s="44">
        <v>659.65343123000002</v>
      </c>
      <c r="R58" s="44">
        <v>1042.42811704</v>
      </c>
      <c r="S58" s="44">
        <v>11.10705727</v>
      </c>
      <c r="T58" s="44"/>
      <c r="U58" s="44"/>
      <c r="V58" s="44"/>
      <c r="W58" s="44"/>
      <c r="X58" s="44"/>
      <c r="Y58" s="44"/>
    </row>
    <row r="59" spans="1:25" hidden="1" outlineLevel="1" collapsed="1">
      <c r="A59" s="9">
        <v>42005</v>
      </c>
      <c r="B59" s="44">
        <v>4612.3145528499999</v>
      </c>
      <c r="C59" s="44">
        <f t="shared" si="0"/>
        <v>1096.55356605</v>
      </c>
      <c r="D59" s="44">
        <f t="shared" si="1"/>
        <v>3515.7609868</v>
      </c>
      <c r="E59" s="44">
        <f t="shared" si="2"/>
        <v>1667.0616241600001</v>
      </c>
      <c r="F59" s="44">
        <f t="shared" si="3"/>
        <v>1688.7264595400002</v>
      </c>
      <c r="G59" s="44">
        <f t="shared" si="4"/>
        <v>159.9729031</v>
      </c>
      <c r="H59" s="44">
        <f t="shared" si="5"/>
        <v>2983.7213339099999</v>
      </c>
      <c r="I59" s="44">
        <v>925.28900452000005</v>
      </c>
      <c r="J59" s="44">
        <f t="shared" si="6"/>
        <v>2058.4323293899997</v>
      </c>
      <c r="K59" s="44">
        <v>1133.52156388</v>
      </c>
      <c r="L59" s="44">
        <v>773.91897140000003</v>
      </c>
      <c r="M59" s="44">
        <v>150.99179411</v>
      </c>
      <c r="N59" s="44">
        <f t="shared" si="7"/>
        <v>1628.59321894</v>
      </c>
      <c r="O59" s="44">
        <v>171.26456153000001</v>
      </c>
      <c r="P59" s="44">
        <f t="shared" si="8"/>
        <v>1457.32865741</v>
      </c>
      <c r="Q59" s="44">
        <v>533.54006028000003</v>
      </c>
      <c r="R59" s="44">
        <v>914.80748814000003</v>
      </c>
      <c r="S59" s="44">
        <v>8.9811089899999992</v>
      </c>
      <c r="T59" s="44"/>
      <c r="U59" s="44"/>
      <c r="V59" s="44"/>
      <c r="W59" s="44"/>
      <c r="X59" s="44"/>
      <c r="Y59" s="44"/>
    </row>
    <row r="60" spans="1:25" hidden="1" outlineLevel="1" collapsed="1">
      <c r="A60" s="9">
        <v>42036</v>
      </c>
      <c r="B60" s="44">
        <v>5691.0601341199999</v>
      </c>
      <c r="C60" s="44">
        <f t="shared" si="0"/>
        <v>1207.8631613499999</v>
      </c>
      <c r="D60" s="44">
        <f t="shared" si="1"/>
        <v>4483.1969727699998</v>
      </c>
      <c r="E60" s="44">
        <f t="shared" si="2"/>
        <v>2140.01225101</v>
      </c>
      <c r="F60" s="44">
        <f t="shared" si="3"/>
        <v>2091.1820226299997</v>
      </c>
      <c r="G60" s="44">
        <f t="shared" si="4"/>
        <v>252.00269913</v>
      </c>
      <c r="H60" s="44">
        <f t="shared" si="5"/>
        <v>3108.3551709799999</v>
      </c>
      <c r="I60" s="44">
        <v>902.5092965</v>
      </c>
      <c r="J60" s="44">
        <f t="shared" si="6"/>
        <v>2205.84587448</v>
      </c>
      <c r="K60" s="44">
        <v>1301.84027434</v>
      </c>
      <c r="L60" s="44">
        <v>667.43921053999998</v>
      </c>
      <c r="M60" s="44">
        <v>236.56638960000001</v>
      </c>
      <c r="N60" s="44">
        <f t="shared" si="7"/>
        <v>2582.70496314</v>
      </c>
      <c r="O60" s="44">
        <v>305.35386484999998</v>
      </c>
      <c r="P60" s="44">
        <f t="shared" si="8"/>
        <v>2277.3510982900002</v>
      </c>
      <c r="Q60" s="44">
        <v>838.17197667000005</v>
      </c>
      <c r="R60" s="44">
        <v>1423.7428120899999</v>
      </c>
      <c r="S60" s="44">
        <v>15.436309530000001</v>
      </c>
      <c r="T60" s="44"/>
      <c r="U60" s="44"/>
      <c r="V60" s="44"/>
      <c r="W60" s="44"/>
      <c r="X60" s="44"/>
      <c r="Y60" s="44"/>
    </row>
    <row r="61" spans="1:25" hidden="1" outlineLevel="1" collapsed="1">
      <c r="A61" s="9">
        <v>42064</v>
      </c>
      <c r="B61" s="44">
        <v>5006.8880379500006</v>
      </c>
      <c r="C61" s="44">
        <f t="shared" si="0"/>
        <v>1046.09332266</v>
      </c>
      <c r="D61" s="44">
        <f t="shared" si="1"/>
        <v>3960.7947152899997</v>
      </c>
      <c r="E61" s="44">
        <f t="shared" si="2"/>
        <v>1977.3522982499999</v>
      </c>
      <c r="F61" s="44">
        <f t="shared" si="3"/>
        <v>1737.5061083400001</v>
      </c>
      <c r="G61" s="44">
        <f t="shared" si="4"/>
        <v>245.93630869999998</v>
      </c>
      <c r="H61" s="44">
        <f t="shared" si="5"/>
        <v>2974.9512678700003</v>
      </c>
      <c r="I61" s="44">
        <v>816.82555803000002</v>
      </c>
      <c r="J61" s="44">
        <f t="shared" si="6"/>
        <v>2158.1257098400001</v>
      </c>
      <c r="K61" s="44">
        <v>1301.5231836299999</v>
      </c>
      <c r="L61" s="44">
        <v>621.92733738000004</v>
      </c>
      <c r="M61" s="44">
        <v>234.67518883</v>
      </c>
      <c r="N61" s="44">
        <f t="shared" si="7"/>
        <v>2031.9367700799999</v>
      </c>
      <c r="O61" s="44">
        <v>229.26776462999999</v>
      </c>
      <c r="P61" s="44">
        <f t="shared" si="8"/>
        <v>1802.6690054499998</v>
      </c>
      <c r="Q61" s="44">
        <v>675.82911462000004</v>
      </c>
      <c r="R61" s="44">
        <v>1115.5787709599999</v>
      </c>
      <c r="S61" s="44">
        <v>11.26111987</v>
      </c>
      <c r="T61" s="44"/>
      <c r="U61" s="44"/>
      <c r="V61" s="44"/>
      <c r="W61" s="44"/>
      <c r="X61" s="44"/>
      <c r="Y61" s="44"/>
    </row>
    <row r="62" spans="1:25" hidden="1" outlineLevel="1" collapsed="1">
      <c r="A62" s="9">
        <v>42095</v>
      </c>
      <c r="B62" s="44">
        <v>4876.9230613</v>
      </c>
      <c r="C62" s="44">
        <f t="shared" si="0"/>
        <v>1084.8578411599999</v>
      </c>
      <c r="D62" s="44">
        <f t="shared" si="1"/>
        <v>3792.0652201399998</v>
      </c>
      <c r="E62" s="44">
        <f t="shared" si="2"/>
        <v>1948.0278835899999</v>
      </c>
      <c r="F62" s="44">
        <f t="shared" si="3"/>
        <v>1589.0153713300001</v>
      </c>
      <c r="G62" s="44">
        <f t="shared" si="4"/>
        <v>255.02196522</v>
      </c>
      <c r="H62" s="44">
        <f t="shared" si="5"/>
        <v>3101.0283350199998</v>
      </c>
      <c r="I62" s="44">
        <v>903.17960030999996</v>
      </c>
      <c r="J62" s="44">
        <f t="shared" si="6"/>
        <v>2197.8487347099999</v>
      </c>
      <c r="K62" s="44">
        <v>1348.31218502</v>
      </c>
      <c r="L62" s="44">
        <v>604.61013266999998</v>
      </c>
      <c r="M62" s="44">
        <v>244.92641702</v>
      </c>
      <c r="N62" s="44">
        <f t="shared" si="7"/>
        <v>1775.89472628</v>
      </c>
      <c r="O62" s="44">
        <v>181.67824085000001</v>
      </c>
      <c r="P62" s="44">
        <f t="shared" si="8"/>
        <v>1594.2164854299999</v>
      </c>
      <c r="Q62" s="44">
        <v>599.71569856999997</v>
      </c>
      <c r="R62" s="44">
        <v>984.40523866000001</v>
      </c>
      <c r="S62" s="44">
        <v>10.0955482</v>
      </c>
      <c r="T62" s="44"/>
      <c r="U62" s="44"/>
      <c r="V62" s="44"/>
      <c r="W62" s="44"/>
      <c r="X62" s="44"/>
      <c r="Y62" s="44"/>
    </row>
    <row r="63" spans="1:25" hidden="1" outlineLevel="1" collapsed="1">
      <c r="A63" s="9">
        <v>42125</v>
      </c>
      <c r="B63" s="44">
        <v>4889.6324918400005</v>
      </c>
      <c r="C63" s="44">
        <f t="shared" si="0"/>
        <v>1201.0356555200001</v>
      </c>
      <c r="D63" s="44">
        <f t="shared" si="1"/>
        <v>3688.59683632</v>
      </c>
      <c r="E63" s="44">
        <f t="shared" si="2"/>
        <v>1881.1935471400002</v>
      </c>
      <c r="F63" s="44">
        <f t="shared" si="3"/>
        <v>1528.98579283</v>
      </c>
      <c r="G63" s="44">
        <f t="shared" si="4"/>
        <v>278.41749635000002</v>
      </c>
      <c r="H63" s="44">
        <f t="shared" si="5"/>
        <v>3166.8515679900001</v>
      </c>
      <c r="I63" s="44">
        <v>984.45184448999998</v>
      </c>
      <c r="J63" s="44">
        <f t="shared" si="6"/>
        <v>2182.3997235000002</v>
      </c>
      <c r="K63" s="44">
        <v>1340.7949918700001</v>
      </c>
      <c r="L63" s="44">
        <v>573.29333589999999</v>
      </c>
      <c r="M63" s="44">
        <v>268.31139573000002</v>
      </c>
      <c r="N63" s="44">
        <f t="shared" si="7"/>
        <v>1722.7809238499999</v>
      </c>
      <c r="O63" s="44">
        <v>216.58381102999999</v>
      </c>
      <c r="P63" s="44">
        <f t="shared" si="8"/>
        <v>1506.19711282</v>
      </c>
      <c r="Q63" s="44">
        <v>540.39855526999997</v>
      </c>
      <c r="R63" s="44">
        <v>955.69245693000005</v>
      </c>
      <c r="S63" s="44">
        <v>10.106100619999999</v>
      </c>
      <c r="T63" s="44"/>
      <c r="U63" s="44"/>
      <c r="V63" s="44"/>
      <c r="W63" s="44"/>
      <c r="X63" s="44"/>
      <c r="Y63" s="44"/>
    </row>
    <row r="64" spans="1:25" hidden="1" outlineLevel="1" collapsed="1">
      <c r="A64" s="9">
        <v>42156</v>
      </c>
      <c r="B64" s="44">
        <v>4935.8313072999999</v>
      </c>
      <c r="C64" s="44">
        <f t="shared" si="0"/>
        <v>1233.2290290199999</v>
      </c>
      <c r="D64" s="44">
        <f t="shared" si="1"/>
        <v>3702.6022782800001</v>
      </c>
      <c r="E64" s="44">
        <f t="shared" si="2"/>
        <v>1962.86128826</v>
      </c>
      <c r="F64" s="44">
        <f t="shared" si="3"/>
        <v>1455.0266548300001</v>
      </c>
      <c r="G64" s="44">
        <f t="shared" si="4"/>
        <v>284.71433518999999</v>
      </c>
      <c r="H64" s="44">
        <f t="shared" si="5"/>
        <v>3238.0837350199999</v>
      </c>
      <c r="I64" s="44">
        <v>1018.29553356</v>
      </c>
      <c r="J64" s="44">
        <f t="shared" si="6"/>
        <v>2219.78820146</v>
      </c>
      <c r="K64" s="44">
        <v>1400.24296181</v>
      </c>
      <c r="L64" s="44">
        <v>544.86293422000006</v>
      </c>
      <c r="M64" s="44">
        <v>274.68230542999999</v>
      </c>
      <c r="N64" s="44">
        <f t="shared" si="7"/>
        <v>1697.74757228</v>
      </c>
      <c r="O64" s="44">
        <v>214.93349545999999</v>
      </c>
      <c r="P64" s="44">
        <f t="shared" si="8"/>
        <v>1482.8140768200001</v>
      </c>
      <c r="Q64" s="44">
        <v>562.61832645000004</v>
      </c>
      <c r="R64" s="44">
        <v>910.16372061000004</v>
      </c>
      <c r="S64" s="44">
        <v>10.03202976</v>
      </c>
      <c r="T64" s="44"/>
      <c r="U64" s="44"/>
      <c r="V64" s="44"/>
      <c r="W64" s="44"/>
      <c r="X64" s="44"/>
      <c r="Y64" s="44"/>
    </row>
    <row r="65" spans="1:25" hidden="1" outlineLevel="1" collapsed="1">
      <c r="A65" s="9">
        <v>42186</v>
      </c>
      <c r="B65" s="44">
        <v>4850.3276712500001</v>
      </c>
      <c r="C65" s="44">
        <f t="shared" si="0"/>
        <v>1168.8811999</v>
      </c>
      <c r="D65" s="44">
        <f t="shared" si="1"/>
        <v>3681.4464713500001</v>
      </c>
      <c r="E65" s="44">
        <f t="shared" si="2"/>
        <v>1971.9257009799999</v>
      </c>
      <c r="F65" s="44">
        <f t="shared" si="3"/>
        <v>1423.08858027</v>
      </c>
      <c r="G65" s="44">
        <f t="shared" si="4"/>
        <v>286.43219010000001</v>
      </c>
      <c r="H65" s="44">
        <f t="shared" si="5"/>
        <v>3163.73617087</v>
      </c>
      <c r="I65" s="44">
        <v>969.84043781000003</v>
      </c>
      <c r="J65" s="44">
        <f t="shared" si="6"/>
        <v>2193.8957330600001</v>
      </c>
      <c r="K65" s="44">
        <v>1399.9233541799999</v>
      </c>
      <c r="L65" s="44">
        <v>517.49960964000002</v>
      </c>
      <c r="M65" s="44">
        <v>276.47276923999999</v>
      </c>
      <c r="N65" s="44">
        <f t="shared" si="7"/>
        <v>1686.5915003799998</v>
      </c>
      <c r="O65" s="44">
        <v>199.04076208999999</v>
      </c>
      <c r="P65" s="44">
        <f t="shared" si="8"/>
        <v>1487.5507382899998</v>
      </c>
      <c r="Q65" s="44">
        <v>572.00234680000005</v>
      </c>
      <c r="R65" s="44">
        <v>905.58897062999995</v>
      </c>
      <c r="S65" s="44">
        <v>9.9594208599999998</v>
      </c>
      <c r="T65" s="44"/>
      <c r="U65" s="44"/>
      <c r="V65" s="44"/>
      <c r="W65" s="44"/>
      <c r="X65" s="44"/>
      <c r="Y65" s="44"/>
    </row>
    <row r="66" spans="1:25" ht="12.75" hidden="1" customHeight="1" outlineLevel="1" collapsed="1">
      <c r="A66" s="9">
        <v>42217</v>
      </c>
      <c r="B66" s="44">
        <v>4754.4275235000005</v>
      </c>
      <c r="C66" s="44">
        <f t="shared" si="0"/>
        <v>1128.4064422899999</v>
      </c>
      <c r="D66" s="44">
        <f t="shared" si="1"/>
        <v>3626.0210812100004</v>
      </c>
      <c r="E66" s="44">
        <f t="shared" si="2"/>
        <v>2229.6304240300001</v>
      </c>
      <c r="F66" s="44">
        <f t="shared" si="3"/>
        <v>1099.20468794</v>
      </c>
      <c r="G66" s="44">
        <f t="shared" si="4"/>
        <v>297.18596924000002</v>
      </c>
      <c r="H66" s="44">
        <f t="shared" si="5"/>
        <v>3116.6811968700003</v>
      </c>
      <c r="I66" s="44">
        <v>948.82476741999994</v>
      </c>
      <c r="J66" s="44">
        <f t="shared" si="6"/>
        <v>2167.8564294500002</v>
      </c>
      <c r="K66" s="44">
        <v>1382.9679767600001</v>
      </c>
      <c r="L66" s="44">
        <v>497.41145775000001</v>
      </c>
      <c r="M66" s="44">
        <v>287.47699494</v>
      </c>
      <c r="N66" s="44">
        <f t="shared" si="7"/>
        <v>1637.7463266299999</v>
      </c>
      <c r="O66" s="44">
        <v>179.58167487</v>
      </c>
      <c r="P66" s="44">
        <f t="shared" si="8"/>
        <v>1458.16465176</v>
      </c>
      <c r="Q66" s="44">
        <v>846.66244727000003</v>
      </c>
      <c r="R66" s="44">
        <v>601.79323019000003</v>
      </c>
      <c r="S66" s="44">
        <v>9.7089742999999995</v>
      </c>
      <c r="T66" s="44"/>
      <c r="U66" s="44"/>
      <c r="V66" s="44"/>
      <c r="W66" s="44"/>
      <c r="X66" s="44"/>
      <c r="Y66" s="44"/>
    </row>
    <row r="67" spans="1:25" ht="12.75" hidden="1" customHeight="1" outlineLevel="1" collapsed="1">
      <c r="A67" s="9">
        <v>42248</v>
      </c>
      <c r="B67" s="44">
        <v>4701.4606640700003</v>
      </c>
      <c r="C67" s="44">
        <f t="shared" si="0"/>
        <v>1128.56374059</v>
      </c>
      <c r="D67" s="44">
        <f t="shared" si="1"/>
        <v>3572.8969234800002</v>
      </c>
      <c r="E67" s="44">
        <f t="shared" si="2"/>
        <v>2215.7932309400003</v>
      </c>
      <c r="F67" s="44">
        <f t="shared" si="3"/>
        <v>1056.44753698</v>
      </c>
      <c r="G67" s="44">
        <f t="shared" si="4"/>
        <v>300.65615556</v>
      </c>
      <c r="H67" s="44">
        <f t="shared" si="5"/>
        <v>3098.37514771</v>
      </c>
      <c r="I67" s="44">
        <v>975.73240455999996</v>
      </c>
      <c r="J67" s="44">
        <f t="shared" si="6"/>
        <v>2122.6427431500001</v>
      </c>
      <c r="K67" s="44">
        <v>1364.2378648700001</v>
      </c>
      <c r="L67" s="44">
        <v>463.42546713000002</v>
      </c>
      <c r="M67" s="44">
        <v>294.97941114999998</v>
      </c>
      <c r="N67" s="44">
        <f t="shared" si="7"/>
        <v>1603.0855163599999</v>
      </c>
      <c r="O67" s="44">
        <v>152.83133602999999</v>
      </c>
      <c r="P67" s="44">
        <f t="shared" si="8"/>
        <v>1450.2541803300001</v>
      </c>
      <c r="Q67" s="44">
        <v>851.55536606999999</v>
      </c>
      <c r="R67" s="44">
        <v>593.02206984999998</v>
      </c>
      <c r="S67" s="44">
        <v>5.6767444100000004</v>
      </c>
      <c r="T67" s="44"/>
      <c r="U67" s="44"/>
      <c r="V67" s="44"/>
      <c r="W67" s="44"/>
      <c r="X67" s="44"/>
      <c r="Y67" s="44"/>
    </row>
    <row r="68" spans="1:25" hidden="1" outlineLevel="1" collapsed="1">
      <c r="A68" s="9">
        <v>42278</v>
      </c>
      <c r="B68" s="44">
        <v>4982.0267399799995</v>
      </c>
      <c r="C68" s="44">
        <f t="shared" ref="C68" si="9">I68+O68</f>
        <v>1187.0647980799999</v>
      </c>
      <c r="D68" s="44">
        <f t="shared" ref="D68" si="10">J68+P68</f>
        <v>3794.9619419000001</v>
      </c>
      <c r="E68" s="44">
        <f t="shared" ref="E68" si="11">K68+Q68</f>
        <v>2393.5794186499998</v>
      </c>
      <c r="F68" s="44">
        <f t="shared" ref="F68" si="12">L68+R68</f>
        <v>1092.07376217</v>
      </c>
      <c r="G68" s="44">
        <f t="shared" ref="G68" si="13">M68+S68</f>
        <v>309.30876108000001</v>
      </c>
      <c r="H68" s="44">
        <f t="shared" ref="H68" si="14">SUM(I68:J68)</f>
        <v>3231.7607050299998</v>
      </c>
      <c r="I68" s="44">
        <v>1011.70477578</v>
      </c>
      <c r="J68" s="44">
        <f t="shared" ref="J68" si="15">SUM(K68:M68)</f>
        <v>2220.0559292499997</v>
      </c>
      <c r="K68" s="44">
        <v>1448.6334007999999</v>
      </c>
      <c r="L68" s="44">
        <v>467.80882991999999</v>
      </c>
      <c r="M68" s="44">
        <v>303.61369853000002</v>
      </c>
      <c r="N68" s="44">
        <f t="shared" ref="N68" si="16">SUM(O68:P68)</f>
        <v>1750.2660349500002</v>
      </c>
      <c r="O68" s="44">
        <v>175.3600223</v>
      </c>
      <c r="P68" s="44">
        <f t="shared" ref="P68" si="17">SUM(Q68:S68)</f>
        <v>1574.9060126500001</v>
      </c>
      <c r="Q68" s="44">
        <v>944.94601784999998</v>
      </c>
      <c r="R68" s="44">
        <v>624.26493225000002</v>
      </c>
      <c r="S68" s="44">
        <v>5.6950625500000003</v>
      </c>
      <c r="T68" s="44"/>
      <c r="U68" s="44"/>
      <c r="V68" s="44"/>
      <c r="W68" s="44"/>
      <c r="X68" s="44"/>
      <c r="Y68" s="44"/>
    </row>
    <row r="69" spans="1:25" hidden="1" outlineLevel="1" collapsed="1">
      <c r="A69" s="9">
        <v>42309</v>
      </c>
      <c r="B69" s="44">
        <v>4975.3649955800001</v>
      </c>
      <c r="C69" s="44">
        <f t="shared" ref="C69" si="18">I69+O69</f>
        <v>1067.80022085</v>
      </c>
      <c r="D69" s="44">
        <f t="shared" ref="D69" si="19">J69+P69</f>
        <v>3907.56477473</v>
      </c>
      <c r="E69" s="44">
        <f t="shared" ref="E69" si="20">K69+Q69</f>
        <v>2479.6603181999999</v>
      </c>
      <c r="F69" s="44">
        <f t="shared" ref="F69" si="21">L69+R69</f>
        <v>1110.7005759200001</v>
      </c>
      <c r="G69" s="44">
        <f t="shared" ref="G69" si="22">M69+S69</f>
        <v>317.20388061</v>
      </c>
      <c r="H69" s="44">
        <f t="shared" ref="H69" si="23">SUM(I69:J69)</f>
        <v>3168.0861111199997</v>
      </c>
      <c r="I69" s="44">
        <v>905.22831047999989</v>
      </c>
      <c r="J69" s="44">
        <f t="shared" ref="J69" si="24">SUM(K69:M69)</f>
        <v>2262.8578006399998</v>
      </c>
      <c r="K69" s="44">
        <v>1487.90199484</v>
      </c>
      <c r="L69" s="44">
        <v>463.60682716000002</v>
      </c>
      <c r="M69" s="44">
        <v>311.34897863999998</v>
      </c>
      <c r="N69" s="44">
        <f t="shared" ref="N69" si="25">SUM(O69:P69)</f>
        <v>1807.27888446</v>
      </c>
      <c r="O69" s="44">
        <v>162.57191037000001</v>
      </c>
      <c r="P69" s="44">
        <f t="shared" ref="P69" si="26">SUM(Q69:S69)</f>
        <v>1644.7069740899999</v>
      </c>
      <c r="Q69" s="44">
        <v>991.75832335999996</v>
      </c>
      <c r="R69" s="44">
        <v>647.09374876000004</v>
      </c>
      <c r="S69" s="44">
        <v>5.8549019700000002</v>
      </c>
      <c r="T69" s="44"/>
      <c r="U69" s="44"/>
      <c r="V69" s="44"/>
      <c r="W69" s="44"/>
      <c r="X69" s="44"/>
      <c r="Y69" s="44"/>
    </row>
    <row r="70" spans="1:25" hidden="1" outlineLevel="1" collapsed="1">
      <c r="A70" s="9">
        <v>42339</v>
      </c>
      <c r="B70" s="44">
        <v>5317.7598586699996</v>
      </c>
      <c r="C70" s="44">
        <f t="shared" ref="C70" si="27">I70+O70</f>
        <v>1322.42208205</v>
      </c>
      <c r="D70" s="44">
        <f t="shared" ref="D70" si="28">J70+P70</f>
        <v>3995.3377766200001</v>
      </c>
      <c r="E70" s="44">
        <f t="shared" ref="E70" si="29">K70+Q70</f>
        <v>2597.0561032000001</v>
      </c>
      <c r="F70" s="44">
        <f t="shared" ref="F70" si="30">L70+R70</f>
        <v>1072.3802151499999</v>
      </c>
      <c r="G70" s="44">
        <f t="shared" ref="G70" si="31">M70+S70</f>
        <v>325.90145827000003</v>
      </c>
      <c r="H70" s="44">
        <f t="shared" ref="H70" si="32">SUM(I70:J70)</f>
        <v>3486.7331843299999</v>
      </c>
      <c r="I70" s="44">
        <v>1165.59203905</v>
      </c>
      <c r="J70" s="44">
        <f t="shared" ref="J70" si="33">SUM(K70:M70)</f>
        <v>2321.1411452799998</v>
      </c>
      <c r="K70" s="44">
        <v>1547.6012662099999</v>
      </c>
      <c r="L70" s="44">
        <v>453.66408854000002</v>
      </c>
      <c r="M70" s="44">
        <v>319.87579053000002</v>
      </c>
      <c r="N70" s="44">
        <f t="shared" ref="N70" si="34">SUM(O70:P70)</f>
        <v>1831.02667434</v>
      </c>
      <c r="O70" s="44">
        <v>156.83004299999999</v>
      </c>
      <c r="P70" s="44">
        <f t="shared" ref="P70" si="35">SUM(Q70:S70)</f>
        <v>1674.1966313400001</v>
      </c>
      <c r="Q70" s="44">
        <v>1049.4548369900001</v>
      </c>
      <c r="R70" s="44">
        <v>618.71612660999995</v>
      </c>
      <c r="S70" s="44">
        <v>6.0256677400000003</v>
      </c>
      <c r="T70" s="44"/>
      <c r="U70" s="44"/>
      <c r="V70" s="44"/>
      <c r="W70" s="44"/>
      <c r="X70" s="44"/>
      <c r="Y70" s="44"/>
    </row>
    <row r="71" spans="1:25" hidden="1" outlineLevel="1" collapsed="1">
      <c r="A71" s="9">
        <v>42370</v>
      </c>
      <c r="B71" s="44">
        <v>5302.5366641700002</v>
      </c>
      <c r="C71" s="44">
        <f t="shared" ref="C71" si="36">I71+O71</f>
        <v>1146.07562452</v>
      </c>
      <c r="D71" s="44">
        <f t="shared" ref="D71" si="37">J71+P71</f>
        <v>4156.4610396499993</v>
      </c>
      <c r="E71" s="44">
        <f t="shared" ref="E71" si="38">K71+Q71</f>
        <v>2712.1331619900002</v>
      </c>
      <c r="F71" s="44">
        <f t="shared" ref="F71" si="39">L71+R71</f>
        <v>1108.1323339099999</v>
      </c>
      <c r="G71" s="44">
        <f t="shared" ref="G71" si="40">M71+S71</f>
        <v>336.19554375000001</v>
      </c>
      <c r="H71" s="44">
        <f t="shared" ref="H71" si="41">SUM(I71:J71)</f>
        <v>3346.4508866199999</v>
      </c>
      <c r="I71" s="44">
        <v>972.61421044999997</v>
      </c>
      <c r="J71" s="44">
        <f t="shared" ref="J71" si="42">SUM(K71:M71)</f>
        <v>2373.8366761699999</v>
      </c>
      <c r="K71" s="44">
        <v>1582.2284310800001</v>
      </c>
      <c r="L71" s="44">
        <v>461.73178789999997</v>
      </c>
      <c r="M71" s="44">
        <v>329.87645719</v>
      </c>
      <c r="N71" s="44">
        <f t="shared" ref="N71" si="43">SUM(O71:P71)</f>
        <v>1956.0857775499999</v>
      </c>
      <c r="O71" s="44">
        <v>173.46141406999999</v>
      </c>
      <c r="P71" s="44">
        <f t="shared" ref="P71" si="44">SUM(Q71:S71)</f>
        <v>1782.6243634799998</v>
      </c>
      <c r="Q71" s="44">
        <v>1129.9047309099999</v>
      </c>
      <c r="R71" s="44">
        <v>646.40054600999997</v>
      </c>
      <c r="S71" s="44">
        <v>6.3190865600000006</v>
      </c>
      <c r="T71" s="44"/>
      <c r="U71" s="44"/>
      <c r="V71" s="44"/>
      <c r="W71" s="44"/>
      <c r="X71" s="44"/>
      <c r="Y71" s="44"/>
    </row>
    <row r="72" spans="1:25" hidden="1" outlineLevel="1" collapsed="1">
      <c r="A72" s="9">
        <v>42401</v>
      </c>
      <c r="B72" s="44">
        <v>5445.9879940600003</v>
      </c>
      <c r="C72" s="44">
        <f t="shared" ref="C72" si="45">I72+O72</f>
        <v>1150.3120943500001</v>
      </c>
      <c r="D72" s="44">
        <f t="shared" ref="D72" si="46">J72+P72</f>
        <v>4295.6758997100005</v>
      </c>
      <c r="E72" s="44">
        <f t="shared" ref="E72" si="47">K72+Q72</f>
        <v>2802.2001147399997</v>
      </c>
      <c r="F72" s="44">
        <f t="shared" ref="F72" si="48">L72+R72</f>
        <v>1152.7923127199999</v>
      </c>
      <c r="G72" s="44">
        <f t="shared" ref="G72" si="49">M72+S72</f>
        <v>340.68347225000014</v>
      </c>
      <c r="H72" s="44">
        <f t="shared" ref="H72" si="50">SUM(I72:J72)</f>
        <v>3329.84737924</v>
      </c>
      <c r="I72" s="44">
        <v>959.47468708999997</v>
      </c>
      <c r="J72" s="44">
        <f t="shared" ref="J72" si="51">SUM(K72:M72)</f>
        <v>2370.3726921500001</v>
      </c>
      <c r="K72" s="44">
        <v>1584.7410945199999</v>
      </c>
      <c r="L72" s="44">
        <v>450.77716851999998</v>
      </c>
      <c r="M72" s="44">
        <v>334.85442911000013</v>
      </c>
      <c r="N72" s="44">
        <f t="shared" ref="N72" si="52">SUM(O72:P72)</f>
        <v>2116.1406148199999</v>
      </c>
      <c r="O72" s="44">
        <v>190.83740725999999</v>
      </c>
      <c r="P72" s="44">
        <f t="shared" ref="P72" si="53">SUM(Q72:S72)</f>
        <v>1925.3032075599999</v>
      </c>
      <c r="Q72" s="44">
        <v>1217.45902022</v>
      </c>
      <c r="R72" s="44">
        <v>702.01514420000001</v>
      </c>
      <c r="S72" s="44">
        <v>5.8290431399999996</v>
      </c>
      <c r="T72" s="44"/>
      <c r="U72" s="44"/>
      <c r="V72" s="44"/>
      <c r="W72" s="44"/>
      <c r="X72" s="44"/>
      <c r="Y72" s="44"/>
    </row>
    <row r="73" spans="1:25" hidden="1" outlineLevel="1" collapsed="1">
      <c r="A73" s="9">
        <v>42430</v>
      </c>
      <c r="B73" s="44">
        <v>5456.62499957</v>
      </c>
      <c r="C73" s="44">
        <f t="shared" ref="C73" si="54">I73+O73</f>
        <v>1198.6909122</v>
      </c>
      <c r="D73" s="44">
        <f t="shared" ref="D73" si="55">J73+P73</f>
        <v>4257.9340873700003</v>
      </c>
      <c r="E73" s="44">
        <f t="shared" ref="E73" si="56">K73+Q73</f>
        <v>2754.4846868599998</v>
      </c>
      <c r="F73" s="44">
        <f t="shared" ref="F73" si="57">L73+R73</f>
        <v>1159.5794593999999</v>
      </c>
      <c r="G73" s="44">
        <f t="shared" ref="G73" si="58">M73+S73</f>
        <v>343.86994110999996</v>
      </c>
      <c r="H73" s="44">
        <f t="shared" ref="H73" si="59">SUM(I73:J73)</f>
        <v>3390.8593673800001</v>
      </c>
      <c r="I73" s="44">
        <v>1016.45358713</v>
      </c>
      <c r="J73" s="44">
        <f t="shared" ref="J73" si="60">SUM(K73:M73)</f>
        <v>2374.4057802500001</v>
      </c>
      <c r="K73" s="44">
        <v>1574.48886444</v>
      </c>
      <c r="L73" s="44">
        <v>461.72580882</v>
      </c>
      <c r="M73" s="44">
        <v>338.19110698999998</v>
      </c>
      <c r="N73" s="44">
        <f t="shared" ref="N73" si="61">SUM(O73:P73)</f>
        <v>2065.7656321899999</v>
      </c>
      <c r="O73" s="44">
        <v>182.23732507</v>
      </c>
      <c r="P73" s="44">
        <f t="shared" ref="P73" si="62">SUM(Q73:S73)</f>
        <v>1883.5283071199999</v>
      </c>
      <c r="Q73" s="44">
        <v>1179.99582242</v>
      </c>
      <c r="R73" s="44">
        <v>697.85365058000002</v>
      </c>
      <c r="S73" s="44">
        <v>5.6788341199999994</v>
      </c>
      <c r="T73" s="44"/>
      <c r="U73" s="44"/>
      <c r="V73" s="44"/>
      <c r="W73" s="44"/>
      <c r="X73" s="44"/>
      <c r="Y73" s="44"/>
    </row>
    <row r="74" spans="1:25" hidden="1" outlineLevel="1" collapsed="1">
      <c r="A74" s="9">
        <v>42461</v>
      </c>
      <c r="B74" s="44">
        <v>5466.1175526800007</v>
      </c>
      <c r="C74" s="44">
        <f t="shared" ref="C74" si="63">I74+O74</f>
        <v>1271.3376131</v>
      </c>
      <c r="D74" s="44">
        <f t="shared" ref="D74" si="64">J74+P74</f>
        <v>4194.7799395800002</v>
      </c>
      <c r="E74" s="44">
        <f t="shared" ref="E74" si="65">K74+Q74</f>
        <v>2776.0838012100003</v>
      </c>
      <c r="F74" s="44">
        <f t="shared" ref="F74" si="66">L74+R74</f>
        <v>1252.74332908</v>
      </c>
      <c r="G74" s="44">
        <f t="shared" ref="G74" si="67">M74+S74</f>
        <v>165.95280929</v>
      </c>
      <c r="H74" s="44">
        <f t="shared" ref="H74" si="68">SUM(I74:J74)</f>
        <v>3452.7362648099997</v>
      </c>
      <c r="I74" s="44">
        <v>1091.9106497499999</v>
      </c>
      <c r="J74" s="44">
        <f t="shared" ref="J74" si="69">SUM(K74:M74)</f>
        <v>2360.82561506</v>
      </c>
      <c r="K74" s="44">
        <v>1593.69346817</v>
      </c>
      <c r="L74" s="44">
        <v>605.87921466</v>
      </c>
      <c r="M74" s="44">
        <v>161.25293223</v>
      </c>
      <c r="N74" s="44">
        <f t="shared" ref="N74" si="70">SUM(O74:P74)</f>
        <v>2013.3812878700001</v>
      </c>
      <c r="O74" s="44">
        <v>179.42696334999999</v>
      </c>
      <c r="P74" s="44">
        <f t="shared" ref="P74" si="71">SUM(Q74:S74)</f>
        <v>1833.95432452</v>
      </c>
      <c r="Q74" s="44">
        <v>1182.3903330400001</v>
      </c>
      <c r="R74" s="44">
        <v>646.86411441999996</v>
      </c>
      <c r="S74" s="44">
        <v>4.6998770600000004</v>
      </c>
      <c r="T74" s="44"/>
      <c r="U74" s="44"/>
      <c r="V74" s="44"/>
      <c r="W74" s="44"/>
      <c r="X74" s="44"/>
      <c r="Y74" s="44"/>
    </row>
    <row r="75" spans="1:25" hidden="1" outlineLevel="1" collapsed="1">
      <c r="A75" s="9">
        <v>42491</v>
      </c>
      <c r="B75" s="44">
        <v>5449.2109643500007</v>
      </c>
      <c r="C75" s="44">
        <f t="shared" ref="C75" si="72">I75+O75</f>
        <v>1269.8016552899999</v>
      </c>
      <c r="D75" s="44">
        <f t="shared" ref="D75" si="73">J75+P75</f>
        <v>4179.4093090599999</v>
      </c>
      <c r="E75" s="44">
        <f t="shared" ref="E75" si="74">K75+Q75</f>
        <v>2809.68860464</v>
      </c>
      <c r="F75" s="44">
        <f t="shared" ref="F75" si="75">L75+R75</f>
        <v>1236.5730781899999</v>
      </c>
      <c r="G75" s="44">
        <f t="shared" ref="G75" si="76">M75+S75</f>
        <v>133.14762622999999</v>
      </c>
      <c r="H75" s="44">
        <f t="shared" ref="H75" si="77">SUM(I75:J75)</f>
        <v>3423.3283918699999</v>
      </c>
      <c r="I75" s="44">
        <v>1083.8268494199999</v>
      </c>
      <c r="J75" s="44">
        <f t="shared" ref="J75" si="78">SUM(K75:M75)</f>
        <v>2339.5015424500002</v>
      </c>
      <c r="K75" s="44">
        <v>1606.8859290099999</v>
      </c>
      <c r="L75" s="44">
        <v>604.31886664000001</v>
      </c>
      <c r="M75" s="44">
        <v>128.29674679999999</v>
      </c>
      <c r="N75" s="44">
        <f t="shared" ref="N75" si="79">SUM(O75:P75)</f>
        <v>2025.8825724800001</v>
      </c>
      <c r="O75" s="44">
        <v>185.97480587000001</v>
      </c>
      <c r="P75" s="44">
        <f t="shared" ref="P75" si="80">SUM(Q75:S75)</f>
        <v>1839.9077666100002</v>
      </c>
      <c r="Q75" s="44">
        <v>1202.8026756300001</v>
      </c>
      <c r="R75" s="44">
        <v>632.25421154999992</v>
      </c>
      <c r="S75" s="44">
        <v>4.85087943</v>
      </c>
      <c r="T75" s="44"/>
      <c r="U75" s="44"/>
      <c r="V75" s="44"/>
      <c r="W75" s="44"/>
      <c r="X75" s="44"/>
      <c r="Y75" s="44"/>
    </row>
    <row r="76" spans="1:25" hidden="1" outlineLevel="1" collapsed="1">
      <c r="A76" s="9">
        <v>42522</v>
      </c>
      <c r="B76" s="44">
        <v>5526.6860202700009</v>
      </c>
      <c r="C76" s="44">
        <f t="shared" ref="C76" si="81">I76+O76</f>
        <v>1379.56618643</v>
      </c>
      <c r="D76" s="44">
        <f t="shared" ref="D76" si="82">J76+P76</f>
        <v>4147.11983384</v>
      </c>
      <c r="E76" s="44">
        <f t="shared" ref="E76" si="83">K76+Q76</f>
        <v>2769.7743054000002</v>
      </c>
      <c r="F76" s="44">
        <f t="shared" ref="F76" si="84">L76+R76</f>
        <v>1275.4249673500001</v>
      </c>
      <c r="G76" s="44">
        <f t="shared" ref="G76" si="85">M76+S76</f>
        <v>101.92056108999999</v>
      </c>
      <c r="H76" s="44">
        <f t="shared" ref="H76" si="86">SUM(I76:J76)</f>
        <v>3507.5930357500001</v>
      </c>
      <c r="I76" s="44">
        <v>1171.90641914</v>
      </c>
      <c r="J76" s="44">
        <f t="shared" ref="J76" si="87">SUM(K76:M76)</f>
        <v>2335.6866166100003</v>
      </c>
      <c r="K76" s="44">
        <v>1590.8854912500001</v>
      </c>
      <c r="L76" s="44">
        <v>647.25684032000004</v>
      </c>
      <c r="M76" s="44">
        <v>97.544285039999991</v>
      </c>
      <c r="N76" s="44">
        <f t="shared" ref="N76" si="88">SUM(O76:P76)</f>
        <v>2019.0929845199998</v>
      </c>
      <c r="O76" s="44">
        <v>207.65976728999999</v>
      </c>
      <c r="P76" s="44">
        <f t="shared" ref="P76" si="89">SUM(Q76:S76)</f>
        <v>1811.4332172299999</v>
      </c>
      <c r="Q76" s="44">
        <v>1178.8888141499999</v>
      </c>
      <c r="R76" s="44">
        <v>628.16812703000005</v>
      </c>
      <c r="S76" s="44">
        <v>4.3762760500000004</v>
      </c>
      <c r="T76" s="44"/>
      <c r="U76" s="44"/>
      <c r="V76" s="44"/>
      <c r="W76" s="44"/>
      <c r="X76" s="44"/>
      <c r="Y76" s="44"/>
    </row>
    <row r="77" spans="1:25" hidden="1" outlineLevel="1" collapsed="1">
      <c r="A77" s="9">
        <v>42552</v>
      </c>
      <c r="B77" s="44">
        <v>5528.4667015200002</v>
      </c>
      <c r="C77" s="44">
        <f t="shared" ref="C77" si="90">I77+O77</f>
        <v>1380.2692035</v>
      </c>
      <c r="D77" s="44">
        <f t="shared" ref="D77" si="91">J77+P77</f>
        <v>4148.1974980200002</v>
      </c>
      <c r="E77" s="44">
        <f t="shared" ref="E77" si="92">K77+Q77</f>
        <v>2742.6569081799998</v>
      </c>
      <c r="F77" s="44">
        <f t="shared" ref="F77" si="93">L77+R77</f>
        <v>1303.81070464</v>
      </c>
      <c r="G77" s="44">
        <f t="shared" ref="G77" si="94">M77+S77</f>
        <v>101.72988520000001</v>
      </c>
      <c r="H77" s="44">
        <f t="shared" ref="H77" si="95">SUM(I77:J77)</f>
        <v>3508.4164481100001</v>
      </c>
      <c r="I77" s="44">
        <v>1180.1910632300001</v>
      </c>
      <c r="J77" s="44">
        <f t="shared" ref="J77" si="96">SUM(K77:M77)</f>
        <v>2328.2253848800001</v>
      </c>
      <c r="K77" s="44">
        <v>1568.1122799499999</v>
      </c>
      <c r="L77" s="44">
        <v>662.93904375</v>
      </c>
      <c r="M77" s="44">
        <v>97.17406118000001</v>
      </c>
      <c r="N77" s="44">
        <f t="shared" ref="N77" si="97">SUM(O77:P77)</f>
        <v>2020.0502534099999</v>
      </c>
      <c r="O77" s="44">
        <v>200.07814027000001</v>
      </c>
      <c r="P77" s="44">
        <f t="shared" ref="P77" si="98">SUM(Q77:S77)</f>
        <v>1819.9721131399999</v>
      </c>
      <c r="Q77" s="44">
        <v>1174.5446282299999</v>
      </c>
      <c r="R77" s="44">
        <v>640.87166089000004</v>
      </c>
      <c r="S77" s="44">
        <v>4.5558240200000002</v>
      </c>
      <c r="T77" s="44"/>
      <c r="U77" s="44"/>
      <c r="V77" s="44"/>
      <c r="W77" s="44"/>
      <c r="X77" s="44"/>
      <c r="Y77" s="44"/>
    </row>
    <row r="78" spans="1:25" hidden="1" outlineLevel="1" collapsed="1">
      <c r="A78" s="9">
        <v>42583</v>
      </c>
      <c r="B78" s="44">
        <v>5530.37035672</v>
      </c>
      <c r="C78" s="44">
        <f t="shared" ref="C78" si="99">I78+O78</f>
        <v>1325.2713354000002</v>
      </c>
      <c r="D78" s="44">
        <f t="shared" ref="D78" si="100">J78+P78</f>
        <v>4205.0990213200002</v>
      </c>
      <c r="E78" s="44">
        <f t="shared" ref="E78" si="101">K78+Q78</f>
        <v>2746.6008284899999</v>
      </c>
      <c r="F78" s="44">
        <f t="shared" ref="F78" si="102">L78+R78</f>
        <v>1443.88464191</v>
      </c>
      <c r="G78" s="44">
        <f t="shared" ref="G78" si="103">M78+S78</f>
        <v>14.61355092</v>
      </c>
      <c r="H78" s="44">
        <f t="shared" ref="H78" si="104">SUM(I78:J78)</f>
        <v>3425.0882486199998</v>
      </c>
      <c r="I78" s="44">
        <v>1100.8275034400001</v>
      </c>
      <c r="J78" s="44">
        <f t="shared" ref="J78" si="105">SUM(K78:M78)</f>
        <v>2324.26074518</v>
      </c>
      <c r="K78" s="44">
        <v>1535.15936164</v>
      </c>
      <c r="L78" s="44">
        <v>779.53632682</v>
      </c>
      <c r="M78" s="44">
        <v>9.5650567199999994</v>
      </c>
      <c r="N78" s="44">
        <f t="shared" ref="N78" si="106">SUM(O78:P78)</f>
        <v>2105.2821081000002</v>
      </c>
      <c r="O78" s="44">
        <v>224.44383196000001</v>
      </c>
      <c r="P78" s="44">
        <f t="shared" ref="P78" si="107">SUM(Q78:S78)</f>
        <v>1880.8382761400001</v>
      </c>
      <c r="Q78" s="44">
        <v>1211.4414668500001</v>
      </c>
      <c r="R78" s="44">
        <v>664.34831509000003</v>
      </c>
      <c r="S78" s="44">
        <v>5.0484942000000004</v>
      </c>
      <c r="T78" s="44"/>
      <c r="U78" s="44"/>
      <c r="V78" s="44"/>
      <c r="W78" s="44"/>
      <c r="X78" s="44"/>
      <c r="Y78" s="44"/>
    </row>
    <row r="79" spans="1:25" hidden="1" outlineLevel="1" collapsed="1">
      <c r="A79" s="9">
        <v>42614</v>
      </c>
      <c r="B79" s="44">
        <v>5629.6657470400005</v>
      </c>
      <c r="C79" s="44">
        <f t="shared" ref="C79" si="108">I79+O79</f>
        <v>1371.21595155</v>
      </c>
      <c r="D79" s="44">
        <f t="shared" ref="D79" si="109">J79+P79</f>
        <v>4258.4497954899998</v>
      </c>
      <c r="E79" s="44">
        <f t="shared" ref="E79" si="110">K79+Q79</f>
        <v>2743.0389234200002</v>
      </c>
      <c r="F79" s="44">
        <f t="shared" ref="F79" si="111">L79+R79</f>
        <v>1499.7215605000001</v>
      </c>
      <c r="G79" s="44">
        <f t="shared" ref="G79" si="112">M79+S79</f>
        <v>15.689311570000001</v>
      </c>
      <c r="H79" s="44">
        <f t="shared" ref="H79" si="113">SUM(I79:J79)</f>
        <v>3494.7131999200001</v>
      </c>
      <c r="I79" s="44">
        <v>1152.9962025</v>
      </c>
      <c r="J79" s="44">
        <f t="shared" ref="J79" si="114">SUM(K79:M79)</f>
        <v>2341.7169974200001</v>
      </c>
      <c r="K79" s="44">
        <v>1518.7366455900001</v>
      </c>
      <c r="L79" s="44">
        <v>813.44200823999995</v>
      </c>
      <c r="M79" s="44">
        <v>9.5383435900000002</v>
      </c>
      <c r="N79" s="44">
        <f t="shared" ref="N79" si="115">SUM(O79:P79)</f>
        <v>2134.95254712</v>
      </c>
      <c r="O79" s="44">
        <v>218.21974904999999</v>
      </c>
      <c r="P79" s="44">
        <f t="shared" ref="P79" si="116">SUM(Q79:S79)</f>
        <v>1916.7327980699999</v>
      </c>
      <c r="Q79" s="44">
        <v>1224.3022778300001</v>
      </c>
      <c r="R79" s="44">
        <v>686.27955226000006</v>
      </c>
      <c r="S79" s="44">
        <v>6.1509679800000008</v>
      </c>
      <c r="T79" s="44"/>
      <c r="U79" s="44"/>
      <c r="V79" s="44"/>
      <c r="W79" s="44"/>
      <c r="X79" s="44"/>
      <c r="Y79" s="44"/>
    </row>
    <row r="80" spans="1:25" hidden="1" outlineLevel="1" collapsed="1">
      <c r="A80" s="9">
        <v>42644</v>
      </c>
      <c r="B80" s="44">
        <v>5635.40915451</v>
      </c>
      <c r="C80" s="44">
        <f t="shared" ref="C80" si="117">I80+O80</f>
        <v>1390.8844809300001</v>
      </c>
      <c r="D80" s="44">
        <f t="shared" ref="D80" si="118">J80+P80</f>
        <v>4244.5246735800001</v>
      </c>
      <c r="E80" s="44">
        <f t="shared" ref="E80" si="119">K80+Q80</f>
        <v>2704.3596733300001</v>
      </c>
      <c r="F80" s="44">
        <f t="shared" ref="F80" si="120">L80+R80</f>
        <v>1523.90084127</v>
      </c>
      <c r="G80" s="44">
        <f t="shared" ref="G80" si="121">M80+S80</f>
        <v>16.264158980000001</v>
      </c>
      <c r="H80" s="44">
        <f t="shared" ref="H80" si="122">SUM(I80:J80)</f>
        <v>3516.6048791700005</v>
      </c>
      <c r="I80" s="44">
        <v>1165.13836788</v>
      </c>
      <c r="J80" s="44">
        <f t="shared" ref="J80" si="123">SUM(K80:M80)</f>
        <v>2351.4665112900002</v>
      </c>
      <c r="K80" s="44">
        <v>1498.93145097</v>
      </c>
      <c r="L80" s="44">
        <v>842.40205377999996</v>
      </c>
      <c r="M80" s="44">
        <v>10.13300654</v>
      </c>
      <c r="N80" s="44">
        <f t="shared" ref="N80" si="124">SUM(O80:P80)</f>
        <v>2118.80427534</v>
      </c>
      <c r="O80" s="44">
        <v>225.74611304999999</v>
      </c>
      <c r="P80" s="44">
        <f t="shared" ref="P80" si="125">SUM(Q80:S80)</f>
        <v>1893.0581622900002</v>
      </c>
      <c r="Q80" s="44">
        <v>1205.4282223600001</v>
      </c>
      <c r="R80" s="44">
        <v>681.49878749000004</v>
      </c>
      <c r="S80" s="44">
        <v>6.1311524400000001</v>
      </c>
      <c r="T80" s="44"/>
      <c r="U80" s="44"/>
      <c r="V80" s="44"/>
      <c r="W80" s="44"/>
      <c r="X80" s="44"/>
      <c r="Y80" s="44"/>
    </row>
    <row r="81" spans="1:25" hidden="1" outlineLevel="1" collapsed="1">
      <c r="A81" s="9">
        <v>42675</v>
      </c>
      <c r="B81" s="44">
        <v>5637.6778438799993</v>
      </c>
      <c r="C81" s="44">
        <f t="shared" ref="C81" si="126">I81+O81</f>
        <v>1447.7154111699999</v>
      </c>
      <c r="D81" s="44">
        <f t="shared" ref="D81" si="127">J81+P81</f>
        <v>4189.96243271</v>
      </c>
      <c r="E81" s="44">
        <f t="shared" ref="E81" si="128">K81+Q81</f>
        <v>2636.5610930499997</v>
      </c>
      <c r="F81" s="44">
        <f t="shared" ref="F81" si="129">L81+R81</f>
        <v>1531.61878854</v>
      </c>
      <c r="G81" s="44">
        <f t="shared" ref="G81" si="130">M81+S81</f>
        <v>21.782551120000001</v>
      </c>
      <c r="H81" s="44">
        <f t="shared" ref="H81" si="131">SUM(I81:J81)</f>
        <v>3524.1346245499999</v>
      </c>
      <c r="I81" s="44">
        <v>1204.8288975099999</v>
      </c>
      <c r="J81" s="44">
        <f t="shared" ref="J81" si="132">SUM(K81:M81)</f>
        <v>2319.30572704</v>
      </c>
      <c r="K81" s="44">
        <v>1447.14155458</v>
      </c>
      <c r="L81" s="44">
        <v>856.49936119999995</v>
      </c>
      <c r="M81" s="44">
        <v>15.66481126</v>
      </c>
      <c r="N81" s="44">
        <f t="shared" ref="N81" si="133">SUM(O81:P81)</f>
        <v>2113.5432193299998</v>
      </c>
      <c r="O81" s="44">
        <v>242.88651365999999</v>
      </c>
      <c r="P81" s="44">
        <f t="shared" ref="P81" si="134">SUM(Q81:S81)</f>
        <v>1870.6567056699998</v>
      </c>
      <c r="Q81" s="44">
        <v>1189.4195384699999</v>
      </c>
      <c r="R81" s="44">
        <v>675.11942734000002</v>
      </c>
      <c r="S81" s="44">
        <v>6.1177398600000004</v>
      </c>
      <c r="T81" s="44"/>
      <c r="U81" s="44"/>
      <c r="V81" s="44"/>
      <c r="W81" s="44"/>
      <c r="X81" s="44"/>
      <c r="Y81" s="44"/>
    </row>
    <row r="82" spans="1:25" hidden="1" outlineLevel="1" collapsed="1">
      <c r="A82" s="9">
        <v>42705</v>
      </c>
      <c r="B82" s="44">
        <v>5771.5987612400004</v>
      </c>
      <c r="C82" s="44">
        <f t="shared" ref="C82" si="135">I82+O82</f>
        <v>1484.31048399</v>
      </c>
      <c r="D82" s="44">
        <f t="shared" ref="D82" si="136">J82+P82</f>
        <v>4287.2882772499997</v>
      </c>
      <c r="E82" s="44">
        <f t="shared" ref="E82" si="137">K82+Q82</f>
        <v>2694.9725619600003</v>
      </c>
      <c r="F82" s="44">
        <f t="shared" ref="F82" si="138">L82+R82</f>
        <v>1568.17288818</v>
      </c>
      <c r="G82" s="44">
        <f t="shared" ref="G82" si="139">M82+S82</f>
        <v>24.142827109999999</v>
      </c>
      <c r="H82" s="44">
        <f t="shared" ref="H82" si="140">SUM(I82:J82)</f>
        <v>3546.0129981599998</v>
      </c>
      <c r="I82" s="44">
        <v>1240.91252665</v>
      </c>
      <c r="J82" s="44">
        <f t="shared" ref="J82" si="141">SUM(K82:M82)</f>
        <v>2305.1004715099998</v>
      </c>
      <c r="K82" s="44">
        <v>1445.4394242400001</v>
      </c>
      <c r="L82" s="44">
        <v>843.63753183999995</v>
      </c>
      <c r="M82" s="44">
        <v>16.02351543</v>
      </c>
      <c r="N82" s="44">
        <f t="shared" ref="N82" si="142">SUM(O82:P82)</f>
        <v>2225.5857630800001</v>
      </c>
      <c r="O82" s="44">
        <v>243.39795734</v>
      </c>
      <c r="P82" s="44">
        <f t="shared" ref="P82" si="143">SUM(Q82:S82)</f>
        <v>1982.1878057399999</v>
      </c>
      <c r="Q82" s="44">
        <v>1249.53313772</v>
      </c>
      <c r="R82" s="44">
        <v>724.53535634000002</v>
      </c>
      <c r="S82" s="44">
        <v>8.1193116799999991</v>
      </c>
      <c r="T82" s="44"/>
      <c r="U82" s="44"/>
      <c r="V82" s="44"/>
      <c r="W82" s="44"/>
      <c r="X82" s="44"/>
      <c r="Y82" s="44"/>
    </row>
    <row r="83" spans="1:25" hidden="1" outlineLevel="1" collapsed="1">
      <c r="A83" s="9">
        <v>42736</v>
      </c>
      <c r="B83" s="44">
        <v>5676.4322065699998</v>
      </c>
      <c r="C83" s="44">
        <f t="shared" ref="C83" si="144">I83+O83</f>
        <v>1379.5321139099999</v>
      </c>
      <c r="D83" s="44">
        <f t="shared" ref="D83" si="145">J83+P83</f>
        <v>4296.9000926600002</v>
      </c>
      <c r="E83" s="44">
        <f t="shared" ref="E83" si="146">K83+Q83</f>
        <v>2673.6833340900002</v>
      </c>
      <c r="F83" s="44">
        <f t="shared" ref="F83" si="147">L83+R83</f>
        <v>1598.74589266</v>
      </c>
      <c r="G83" s="44">
        <f t="shared" ref="G83" si="148">M83+S83</f>
        <v>24.470865910000001</v>
      </c>
      <c r="H83" s="44">
        <f t="shared" ref="H83" si="149">SUM(I83:J83)</f>
        <v>3492.5704530800003</v>
      </c>
      <c r="I83" s="44">
        <v>1142.4013038999999</v>
      </c>
      <c r="J83" s="44">
        <f t="shared" ref="J83" si="150">SUM(K83:M83)</f>
        <v>2350.1691491800002</v>
      </c>
      <c r="K83" s="44">
        <v>1451.3800357699999</v>
      </c>
      <c r="L83" s="44">
        <v>882.73651909</v>
      </c>
      <c r="M83" s="44">
        <v>16.052594320000001</v>
      </c>
      <c r="N83" s="44">
        <f t="shared" ref="N83" si="151">SUM(O83:P83)</f>
        <v>2183.86175349</v>
      </c>
      <c r="O83" s="44">
        <v>237.13081001</v>
      </c>
      <c r="P83" s="44">
        <f t="shared" ref="P83" si="152">SUM(Q83:S83)</f>
        <v>1946.73094348</v>
      </c>
      <c r="Q83" s="44">
        <v>1222.3032983200001</v>
      </c>
      <c r="R83" s="44">
        <v>716.00937356999998</v>
      </c>
      <c r="S83" s="44">
        <v>8.4182715899999998</v>
      </c>
      <c r="T83" s="44"/>
      <c r="U83" s="44"/>
      <c r="V83" s="44"/>
      <c r="W83" s="44"/>
      <c r="X83" s="44"/>
      <c r="Y83" s="44"/>
    </row>
    <row r="84" spans="1:25" hidden="1" outlineLevel="1" collapsed="1">
      <c r="A84" s="9">
        <v>42767</v>
      </c>
      <c r="B84" s="44">
        <v>5850.0517254000006</v>
      </c>
      <c r="C84" s="44">
        <f t="shared" ref="C84" si="153">I84+O84</f>
        <v>1472.84775762</v>
      </c>
      <c r="D84" s="44">
        <f t="shared" ref="D84" si="154">J84+P84</f>
        <v>4377.2039677800003</v>
      </c>
      <c r="E84" s="44">
        <f t="shared" ref="E84" si="155">K84+Q84</f>
        <v>2689.9231109500001</v>
      </c>
      <c r="F84" s="44">
        <f t="shared" ref="F84" si="156">L84+R84</f>
        <v>1662.81786994</v>
      </c>
      <c r="G84" s="44">
        <f t="shared" ref="G84" si="157">M84+S84</f>
        <v>24.46298689</v>
      </c>
      <c r="H84" s="44">
        <f t="shared" ref="H84" si="158">SUM(I84:J84)</f>
        <v>3615.13548145</v>
      </c>
      <c r="I84" s="44">
        <v>1230.70479961</v>
      </c>
      <c r="J84" s="44">
        <f t="shared" ref="J84" si="159">SUM(K84:M84)</f>
        <v>2384.43068184</v>
      </c>
      <c r="K84" s="44">
        <v>1449.0028538500001</v>
      </c>
      <c r="L84" s="44">
        <v>919.35566242000004</v>
      </c>
      <c r="M84" s="44">
        <v>16.072165569999999</v>
      </c>
      <c r="N84" s="44">
        <f t="shared" ref="N84" si="160">SUM(O84:P84)</f>
        <v>2234.9162439500001</v>
      </c>
      <c r="O84" s="44">
        <v>242.14295801</v>
      </c>
      <c r="P84" s="44">
        <f t="shared" ref="P84" si="161">SUM(Q84:S84)</f>
        <v>1992.7732859400001</v>
      </c>
      <c r="Q84" s="44">
        <v>1240.9202571000001</v>
      </c>
      <c r="R84" s="44">
        <v>743.46220751999999</v>
      </c>
      <c r="S84" s="44">
        <v>8.3908213200000006</v>
      </c>
      <c r="T84" s="44"/>
      <c r="U84" s="44"/>
      <c r="V84" s="44"/>
      <c r="W84" s="44"/>
      <c r="X84" s="44"/>
      <c r="Y84" s="44"/>
    </row>
    <row r="85" spans="1:25" hidden="1" outlineLevel="1" collapsed="1">
      <c r="A85" s="9">
        <v>42795</v>
      </c>
      <c r="B85" s="44">
        <v>5886.9379876800003</v>
      </c>
      <c r="C85" s="44">
        <f t="shared" ref="C85" si="162">I85+O85</f>
        <v>1463.4044571100001</v>
      </c>
      <c r="D85" s="44">
        <f t="shared" ref="D85" si="163">J85+P85</f>
        <v>4423.53353057</v>
      </c>
      <c r="E85" s="44">
        <f t="shared" ref="E85" si="164">K85+Q85</f>
        <v>2685.1759454900002</v>
      </c>
      <c r="F85" s="44">
        <f t="shared" ref="F85" si="165">L85+R85</f>
        <v>1714.18299286</v>
      </c>
      <c r="G85" s="44">
        <f t="shared" ref="G85" si="166">M85+S85</f>
        <v>24.174592220000001</v>
      </c>
      <c r="H85" s="44">
        <f t="shared" ref="H85" si="167">SUM(I85:J85)</f>
        <v>3672.14549132</v>
      </c>
      <c r="I85" s="44">
        <v>1210.3616796900001</v>
      </c>
      <c r="J85" s="44">
        <f t="shared" ref="J85" si="168">SUM(K85:M85)</f>
        <v>2461.7838116299999</v>
      </c>
      <c r="K85" s="44">
        <v>1480.9394186500001</v>
      </c>
      <c r="L85" s="44">
        <v>964.89204509000001</v>
      </c>
      <c r="M85" s="44">
        <v>15.95234789</v>
      </c>
      <c r="N85" s="44">
        <f t="shared" ref="N85" si="169">SUM(O85:P85)</f>
        <v>2214.7924963599999</v>
      </c>
      <c r="O85" s="44">
        <v>253.04277741999999</v>
      </c>
      <c r="P85" s="44">
        <f t="shared" ref="P85" si="170">SUM(Q85:S85)</f>
        <v>1961.7497189399999</v>
      </c>
      <c r="Q85" s="44">
        <v>1204.2365268399999</v>
      </c>
      <c r="R85" s="44">
        <v>749.29094777</v>
      </c>
      <c r="S85" s="44">
        <v>8.2222443300000005</v>
      </c>
      <c r="T85" s="44"/>
      <c r="U85" s="44"/>
      <c r="V85" s="44"/>
      <c r="W85" s="44"/>
      <c r="X85" s="44"/>
      <c r="Y85" s="44"/>
    </row>
    <row r="86" spans="1:25" hidden="1" outlineLevel="1" collapsed="1">
      <c r="A86" s="9">
        <v>42826</v>
      </c>
      <c r="B86" s="44">
        <v>6039.54394271</v>
      </c>
      <c r="C86" s="44">
        <f t="shared" ref="C86" si="171">I86+O86</f>
        <v>1601.83154728</v>
      </c>
      <c r="D86" s="44">
        <f t="shared" ref="D86" si="172">J86+P86</f>
        <v>4437.7123954299996</v>
      </c>
      <c r="E86" s="44">
        <f t="shared" ref="E86" si="173">K86+Q86</f>
        <v>2689.94384657</v>
      </c>
      <c r="F86" s="44">
        <f t="shared" ref="F86" si="174">L86+R86</f>
        <v>1723.74322435</v>
      </c>
      <c r="G86" s="44">
        <f t="shared" ref="G86" si="175">M86+S86</f>
        <v>24.025324509999997</v>
      </c>
      <c r="H86" s="44">
        <f t="shared" ref="H86" si="176">SUM(I86:J86)</f>
        <v>3845.4615737099998</v>
      </c>
      <c r="I86" s="44">
        <v>1343.5568767300001</v>
      </c>
      <c r="J86" s="44">
        <f t="shared" ref="J86" si="177">SUM(K86:M86)</f>
        <v>2501.9046969799997</v>
      </c>
      <c r="K86" s="44">
        <v>1505.2400434599999</v>
      </c>
      <c r="L86" s="44">
        <v>980.72869033999996</v>
      </c>
      <c r="M86" s="44">
        <v>15.93596318</v>
      </c>
      <c r="N86" s="44">
        <f t="shared" ref="N86" si="178">SUM(O86:P86)</f>
        <v>2194.0823690000002</v>
      </c>
      <c r="O86" s="44">
        <v>258.27467055</v>
      </c>
      <c r="P86" s="44">
        <f t="shared" ref="P86" si="179">SUM(Q86:S86)</f>
        <v>1935.8076984500001</v>
      </c>
      <c r="Q86" s="44">
        <v>1184.7038031100001</v>
      </c>
      <c r="R86" s="44">
        <v>743.01453401000003</v>
      </c>
      <c r="S86" s="44">
        <v>8.0893613299999991</v>
      </c>
      <c r="T86" s="44"/>
      <c r="U86" s="44"/>
      <c r="V86" s="44"/>
      <c r="W86" s="44"/>
      <c r="X86" s="44"/>
      <c r="Y86" s="44"/>
    </row>
    <row r="87" spans="1:25" hidden="1" outlineLevel="1" collapsed="1">
      <c r="A87" s="9">
        <v>42856</v>
      </c>
      <c r="B87" s="44">
        <v>6026.8444549699998</v>
      </c>
      <c r="C87" s="44">
        <f t="shared" ref="C87" si="180">I87+O87</f>
        <v>1566.0064199599999</v>
      </c>
      <c r="D87" s="44">
        <f t="shared" ref="D87" si="181">J87+P87</f>
        <v>4460.8380350099997</v>
      </c>
      <c r="E87" s="44">
        <f t="shared" ref="E87" si="182">K87+Q87</f>
        <v>2683.30624012</v>
      </c>
      <c r="F87" s="44">
        <f t="shared" ref="F87" si="183">L87+R87</f>
        <v>1753.8599465899999</v>
      </c>
      <c r="G87" s="44">
        <f t="shared" ref="G87" si="184">M87+S87</f>
        <v>23.671848300000001</v>
      </c>
      <c r="H87" s="44">
        <f t="shared" ref="H87" si="185">SUM(I87:J87)</f>
        <v>3839.06645682</v>
      </c>
      <c r="I87" s="44">
        <v>1310.86669704</v>
      </c>
      <c r="J87" s="44">
        <f t="shared" ref="J87" si="186">SUM(K87:M87)</f>
        <v>2528.19975978</v>
      </c>
      <c r="K87" s="44">
        <v>1510.51558922</v>
      </c>
      <c r="L87" s="44">
        <v>1001.80207876</v>
      </c>
      <c r="M87" s="44">
        <v>15.8820918</v>
      </c>
      <c r="N87" s="44">
        <f t="shared" ref="N87" si="187">SUM(O87:P87)</f>
        <v>2187.7779981499998</v>
      </c>
      <c r="O87" s="44">
        <v>255.13972292</v>
      </c>
      <c r="P87" s="44">
        <f t="shared" ref="P87" si="188">SUM(Q87:S87)</f>
        <v>1932.6382752299999</v>
      </c>
      <c r="Q87" s="44">
        <v>1172.7906508999999</v>
      </c>
      <c r="R87" s="44">
        <v>752.05786782999996</v>
      </c>
      <c r="S87" s="44">
        <v>7.7897565000000002</v>
      </c>
      <c r="T87" s="44"/>
      <c r="U87" s="44"/>
      <c r="V87" s="44"/>
      <c r="W87" s="44"/>
      <c r="X87" s="44"/>
      <c r="Y87" s="44"/>
    </row>
    <row r="88" spans="1:25" hidden="1" outlineLevel="1" collapsed="1">
      <c r="A88" s="9">
        <v>42887</v>
      </c>
      <c r="B88" s="44">
        <v>6166.6117108599992</v>
      </c>
      <c r="C88" s="44">
        <f t="shared" ref="C88" si="189">I88+O88</f>
        <v>1719.95682771</v>
      </c>
      <c r="D88" s="44">
        <f t="shared" ref="D88" si="190">J88+P88</f>
        <v>4446.6548831499995</v>
      </c>
      <c r="E88" s="44">
        <f t="shared" ref="E88" si="191">K88+Q88</f>
        <v>2682.3643277900001</v>
      </c>
      <c r="F88" s="44">
        <f t="shared" ref="F88" si="192">L88+R88</f>
        <v>1740.9536621100001</v>
      </c>
      <c r="G88" s="44">
        <f t="shared" ref="G88" si="193">M88+S88</f>
        <v>23.336893249999999</v>
      </c>
      <c r="H88" s="44">
        <f t="shared" ref="H88" si="194">SUM(I88:J88)</f>
        <v>3987.5138511599998</v>
      </c>
      <c r="I88" s="44">
        <v>1444.4405378399999</v>
      </c>
      <c r="J88" s="44">
        <f t="shared" ref="J88" si="195">SUM(K88:M88)</f>
        <v>2543.0733133199997</v>
      </c>
      <c r="K88" s="44">
        <v>1513.3397863299999</v>
      </c>
      <c r="L88" s="44">
        <v>1013.7347833600001</v>
      </c>
      <c r="M88" s="44">
        <v>15.99874363</v>
      </c>
      <c r="N88" s="44">
        <f t="shared" ref="N88" si="196">SUM(O88:P88)</f>
        <v>2179.0978596999998</v>
      </c>
      <c r="O88" s="44">
        <v>275.51628986999998</v>
      </c>
      <c r="P88" s="44">
        <f t="shared" ref="P88" si="197">SUM(Q88:S88)</f>
        <v>1903.5815698299998</v>
      </c>
      <c r="Q88" s="44">
        <v>1169.0245414599999</v>
      </c>
      <c r="R88" s="44">
        <v>727.21887875000004</v>
      </c>
      <c r="S88" s="44">
        <v>7.3381496200000003</v>
      </c>
      <c r="T88" s="44"/>
      <c r="U88" s="44"/>
      <c r="V88" s="44"/>
      <c r="W88" s="44"/>
      <c r="X88" s="44"/>
      <c r="Y88" s="44"/>
    </row>
    <row r="89" spans="1:25" hidden="1" outlineLevel="1" collapsed="1">
      <c r="A89" s="9">
        <v>42917</v>
      </c>
      <c r="B89" s="44">
        <v>6164.0362951200004</v>
      </c>
      <c r="C89" s="44">
        <f t="shared" ref="C89" si="198">I89+O89</f>
        <v>1705.4527268300001</v>
      </c>
      <c r="D89" s="44">
        <f t="shared" ref="D89" si="199">J89+P89</f>
        <v>4458.5835682899997</v>
      </c>
      <c r="E89" s="44">
        <f t="shared" ref="E89" si="200">K89+Q89</f>
        <v>2673.41131855</v>
      </c>
      <c r="F89" s="44">
        <f t="shared" ref="F89" si="201">L89+R89</f>
        <v>1763.5336491</v>
      </c>
      <c r="G89" s="44">
        <f t="shared" ref="G89" si="202">M89+S89</f>
        <v>21.63860064</v>
      </c>
      <c r="H89" s="44">
        <f t="shared" ref="H89" si="203">SUM(I89:J89)</f>
        <v>3975.7174007000003</v>
      </c>
      <c r="I89" s="44">
        <v>1423.1627269200001</v>
      </c>
      <c r="J89" s="44">
        <f t="shared" ref="J89" si="204">SUM(K89:M89)</f>
        <v>2552.55467378</v>
      </c>
      <c r="K89" s="44">
        <v>1506.2763194700001</v>
      </c>
      <c r="L89" s="44">
        <v>1031.73939498</v>
      </c>
      <c r="M89" s="44">
        <v>14.538959330000001</v>
      </c>
      <c r="N89" s="44">
        <f t="shared" ref="N89" si="205">SUM(O89:P89)</f>
        <v>2188.3188944200001</v>
      </c>
      <c r="O89" s="44">
        <v>282.28999991000001</v>
      </c>
      <c r="P89" s="44">
        <f t="shared" ref="P89" si="206">SUM(Q89:S89)</f>
        <v>1906.0288945099999</v>
      </c>
      <c r="Q89" s="44">
        <v>1167.1349990799999</v>
      </c>
      <c r="R89" s="44">
        <v>731.79425412000001</v>
      </c>
      <c r="S89" s="44">
        <v>7.09964131</v>
      </c>
      <c r="T89" s="44"/>
      <c r="U89" s="44"/>
      <c r="V89" s="44"/>
      <c r="W89" s="44"/>
      <c r="X89" s="44"/>
      <c r="Y89" s="44"/>
    </row>
    <row r="90" spans="1:25" hidden="1" outlineLevel="1" collapsed="1">
      <c r="A90" s="9">
        <v>42948</v>
      </c>
      <c r="B90" s="44">
        <v>6158.6936158600001</v>
      </c>
      <c r="C90" s="44">
        <f t="shared" ref="C90" si="207">I90+O90</f>
        <v>1700.67251313</v>
      </c>
      <c r="D90" s="44">
        <f t="shared" ref="D90" si="208">J90+P90</f>
        <v>4458.0211027300002</v>
      </c>
      <c r="E90" s="44">
        <f t="shared" ref="E90" si="209">K90+Q90</f>
        <v>2647.2383513599998</v>
      </c>
      <c r="F90" s="44">
        <f t="shared" ref="F90" si="210">L90+R90</f>
        <v>1789.24848729</v>
      </c>
      <c r="G90" s="44">
        <f t="shared" ref="G90" si="211">M90+S90</f>
        <v>21.53426408</v>
      </c>
      <c r="H90" s="44">
        <f t="shared" ref="H90" si="212">SUM(I90:J90)</f>
        <v>3967.5969635500005</v>
      </c>
      <c r="I90" s="44">
        <v>1422.4326577300001</v>
      </c>
      <c r="J90" s="44">
        <f t="shared" ref="J90" si="213">SUM(K90:M90)</f>
        <v>2545.1643058200002</v>
      </c>
      <c r="K90" s="44">
        <v>1479.73040431</v>
      </c>
      <c r="L90" s="44">
        <v>1050.9825715300001</v>
      </c>
      <c r="M90" s="44">
        <v>14.451329980000001</v>
      </c>
      <c r="N90" s="44">
        <f t="shared" ref="N90" si="214">SUM(O90:P90)</f>
        <v>2191.0966523100001</v>
      </c>
      <c r="O90" s="44">
        <v>278.23985540000001</v>
      </c>
      <c r="P90" s="44">
        <f t="shared" ref="P90" si="215">SUM(Q90:S90)</f>
        <v>1912.8567969100002</v>
      </c>
      <c r="Q90" s="44">
        <v>1167.50794705</v>
      </c>
      <c r="R90" s="44">
        <v>738.26591575999998</v>
      </c>
      <c r="S90" s="44">
        <v>7.0829341000000001</v>
      </c>
      <c r="T90" s="44"/>
      <c r="U90" s="44"/>
      <c r="V90" s="44"/>
      <c r="W90" s="44"/>
      <c r="X90" s="44"/>
      <c r="Y90" s="44"/>
    </row>
    <row r="91" spans="1:25" hidden="1" outlineLevel="1" collapsed="1">
      <c r="A91" s="9">
        <v>42979</v>
      </c>
      <c r="B91" s="44">
        <v>6339.719670370001</v>
      </c>
      <c r="C91" s="44">
        <f t="shared" ref="C91" si="216">I91+O91</f>
        <v>1780.15054515</v>
      </c>
      <c r="D91" s="44">
        <f t="shared" ref="D91" si="217">J91+P91</f>
        <v>4559.5691252200004</v>
      </c>
      <c r="E91" s="44">
        <f t="shared" ref="E91" si="218">K91+Q91</f>
        <v>2706.3857649500001</v>
      </c>
      <c r="F91" s="44">
        <f t="shared" ref="F91" si="219">L91+R91</f>
        <v>1826.2213377100002</v>
      </c>
      <c r="G91" s="44">
        <f t="shared" ref="G91" si="220">M91+S91</f>
        <v>26.962022560000001</v>
      </c>
      <c r="H91" s="44">
        <f t="shared" ref="H91" si="221">SUM(I91:J91)</f>
        <v>4032.5604208499999</v>
      </c>
      <c r="I91" s="44">
        <v>1481.1657751499999</v>
      </c>
      <c r="J91" s="44">
        <f t="shared" ref="J91" si="222">SUM(K91:M91)</f>
        <v>2551.3946457000002</v>
      </c>
      <c r="K91" s="44">
        <v>1478.95533475</v>
      </c>
      <c r="L91" s="44">
        <v>1052.6827819</v>
      </c>
      <c r="M91" s="44">
        <v>19.756529050000001</v>
      </c>
      <c r="N91" s="44">
        <f t="shared" ref="N91" si="223">SUM(O91:P91)</f>
        <v>2307.1592495200002</v>
      </c>
      <c r="O91" s="44">
        <v>298.98477000000003</v>
      </c>
      <c r="P91" s="44">
        <f t="shared" ref="P91" si="224">SUM(Q91:S91)</f>
        <v>2008.1744795200002</v>
      </c>
      <c r="Q91" s="44">
        <v>1227.4304302</v>
      </c>
      <c r="R91" s="44">
        <v>773.53855581000005</v>
      </c>
      <c r="S91" s="44">
        <v>7.2054935100000002</v>
      </c>
      <c r="T91" s="44"/>
      <c r="U91" s="44"/>
      <c r="V91" s="44"/>
      <c r="W91" s="44"/>
      <c r="X91" s="44"/>
      <c r="Y91" s="44"/>
    </row>
    <row r="92" spans="1:25" hidden="1" outlineLevel="1" collapsed="1">
      <c r="A92" s="9">
        <v>43009</v>
      </c>
      <c r="B92" s="44">
        <v>6411.2486141500012</v>
      </c>
      <c r="C92" s="44">
        <f t="shared" ref="C92" si="225">I92+O92</f>
        <v>1803.1579607600002</v>
      </c>
      <c r="D92" s="44">
        <f t="shared" ref="D92" si="226">J92+P92</f>
        <v>4608.0906533899997</v>
      </c>
      <c r="E92" s="44">
        <f t="shared" ref="E92" si="227">K92+Q92</f>
        <v>2731.7016408700001</v>
      </c>
      <c r="F92" s="44">
        <f t="shared" ref="F92" si="228">L92+R92</f>
        <v>1844.0101846100001</v>
      </c>
      <c r="G92" s="44">
        <f t="shared" ref="G92" si="229">M92+S92</f>
        <v>32.378827909999998</v>
      </c>
      <c r="H92" s="44">
        <f t="shared" ref="H92" si="230">SUM(I92:J92)</f>
        <v>4042.1137315599999</v>
      </c>
      <c r="I92" s="44">
        <v>1491.24112846</v>
      </c>
      <c r="J92" s="44">
        <f t="shared" ref="J92" si="231">SUM(K92:M92)</f>
        <v>2550.8726031000001</v>
      </c>
      <c r="K92" s="44">
        <v>1469.8122398600001</v>
      </c>
      <c r="L92" s="44">
        <v>1055.98380782</v>
      </c>
      <c r="M92" s="44">
        <v>25.076555419999998</v>
      </c>
      <c r="N92" s="44">
        <f t="shared" ref="N92" si="232">SUM(O92:P92)</f>
        <v>2369.13488259</v>
      </c>
      <c r="O92" s="44">
        <v>311.91683230000001</v>
      </c>
      <c r="P92" s="44">
        <f t="shared" ref="P92" si="233">SUM(Q92:S92)</f>
        <v>2057.2180502900001</v>
      </c>
      <c r="Q92" s="44">
        <v>1261.88940101</v>
      </c>
      <c r="R92" s="44">
        <v>788.02637678999997</v>
      </c>
      <c r="S92" s="44">
        <v>7.30227249</v>
      </c>
      <c r="T92" s="44"/>
      <c r="U92" s="44"/>
      <c r="V92" s="44"/>
      <c r="W92" s="44"/>
      <c r="X92" s="44"/>
      <c r="Y92" s="44"/>
    </row>
    <row r="93" spans="1:25" hidden="1" outlineLevel="1" collapsed="1">
      <c r="A93" s="9">
        <v>43040</v>
      </c>
      <c r="B93" s="44">
        <v>6599.7434708599994</v>
      </c>
      <c r="C93" s="44">
        <f t="shared" ref="C93" si="234">I93+O93</f>
        <v>1924.0640782099999</v>
      </c>
      <c r="D93" s="44">
        <f t="shared" ref="D93" si="235">J93+P93</f>
        <v>4675.6793926499995</v>
      </c>
      <c r="E93" s="44">
        <f t="shared" ref="E93" si="236">K93+Q93</f>
        <v>2812.4384355000002</v>
      </c>
      <c r="F93" s="44">
        <f t="shared" ref="F93" si="237">L93+R93</f>
        <v>1830.33557081</v>
      </c>
      <c r="G93" s="44">
        <f t="shared" ref="G93" si="238">M93+S93</f>
        <v>32.90538634</v>
      </c>
      <c r="H93" s="44">
        <f t="shared" ref="H93" si="239">SUM(I93:J93)</f>
        <v>4184.8902694399994</v>
      </c>
      <c r="I93" s="44">
        <v>1599.2726648099999</v>
      </c>
      <c r="J93" s="44">
        <f t="shared" ref="J93" si="240">SUM(K93:M93)</f>
        <v>2585.6176046299997</v>
      </c>
      <c r="K93" s="44">
        <v>1518.74763061</v>
      </c>
      <c r="L93" s="44">
        <v>1041.3772429000001</v>
      </c>
      <c r="M93" s="44">
        <v>25.492731119999998</v>
      </c>
      <c r="N93" s="44">
        <f t="shared" ref="N93" si="241">SUM(O93:P93)</f>
        <v>2414.85320142</v>
      </c>
      <c r="O93" s="44">
        <v>324.79141340000001</v>
      </c>
      <c r="P93" s="44">
        <f t="shared" ref="P93" si="242">SUM(Q93:S93)</f>
        <v>2090.0617880200002</v>
      </c>
      <c r="Q93" s="44">
        <v>1293.69080489</v>
      </c>
      <c r="R93" s="44">
        <v>788.95832790999998</v>
      </c>
      <c r="S93" s="44">
        <v>7.4126552200000004</v>
      </c>
      <c r="T93" s="44"/>
      <c r="U93" s="44"/>
      <c r="V93" s="44"/>
      <c r="W93" s="44"/>
      <c r="X93" s="44"/>
      <c r="Y93" s="44"/>
    </row>
    <row r="94" spans="1:25" hidden="1" outlineLevel="1" collapsed="1">
      <c r="A94" s="9">
        <v>43070</v>
      </c>
      <c r="B94" s="44">
        <v>7039.5250859200005</v>
      </c>
      <c r="C94" s="44">
        <f t="shared" ref="C94" si="243">I94+O94</f>
        <v>2089.6606717600002</v>
      </c>
      <c r="D94" s="44">
        <f t="shared" ref="D94" si="244">J94+P94</f>
        <v>4949.8644141599998</v>
      </c>
      <c r="E94" s="44">
        <f t="shared" ref="E94" si="245">K94+Q94</f>
        <v>3216.15160277</v>
      </c>
      <c r="F94" s="44">
        <f t="shared" ref="F94" si="246">L94+R94</f>
        <v>1698.0091287</v>
      </c>
      <c r="G94" s="44">
        <f t="shared" ref="G94" si="247">M94+S94</f>
        <v>35.703682690000001</v>
      </c>
      <c r="H94" s="44">
        <f t="shared" ref="H94" si="248">SUM(I94:J94)</f>
        <v>4535.5350044799998</v>
      </c>
      <c r="I94" s="44">
        <v>1775.61688202</v>
      </c>
      <c r="J94" s="44">
        <f t="shared" ref="J94" si="249">SUM(K94:M94)</f>
        <v>2759.9181224600002</v>
      </c>
      <c r="K94" s="44">
        <v>1821.66671892</v>
      </c>
      <c r="L94" s="44">
        <v>911.34465195999996</v>
      </c>
      <c r="M94" s="44">
        <v>26.906751580000002</v>
      </c>
      <c r="N94" s="44">
        <f t="shared" ref="N94" si="250">SUM(O94:P94)</f>
        <v>2503.9900814400003</v>
      </c>
      <c r="O94" s="44">
        <v>314.04378974000002</v>
      </c>
      <c r="P94" s="44">
        <f t="shared" ref="P94" si="251">SUM(Q94:S94)</f>
        <v>2189.9462917000001</v>
      </c>
      <c r="Q94" s="44">
        <v>1394.48488385</v>
      </c>
      <c r="R94" s="44">
        <v>786.66447674000005</v>
      </c>
      <c r="S94" s="44">
        <v>8.7969311099999992</v>
      </c>
      <c r="T94" s="44"/>
      <c r="U94" s="44"/>
      <c r="V94" s="44"/>
      <c r="W94" s="44"/>
      <c r="X94" s="44"/>
      <c r="Y94" s="44"/>
    </row>
    <row r="95" spans="1:25" hidden="1" outlineLevel="1" collapsed="1">
      <c r="A95" s="9">
        <v>43101</v>
      </c>
      <c r="B95" s="44">
        <v>6873.6893945499996</v>
      </c>
      <c r="C95" s="44">
        <f t="shared" ref="C95" si="252">I95+O95</f>
        <v>1963.8181321699999</v>
      </c>
      <c r="D95" s="44">
        <f t="shared" ref="D95" si="253">J95+P95</f>
        <v>4909.8712623800002</v>
      </c>
      <c r="E95" s="44">
        <f t="shared" ref="E95" si="254">K95+Q95</f>
        <v>3208.8827323799997</v>
      </c>
      <c r="F95" s="44">
        <f t="shared" ref="F95" si="255">L95+R95</f>
        <v>1663.5134554400001</v>
      </c>
      <c r="G95" s="44">
        <f t="shared" ref="G95" si="256">M95+S95</f>
        <v>37.475074560000003</v>
      </c>
      <c r="H95" s="44">
        <f t="shared" ref="H95" si="257">SUM(I95:J95)</f>
        <v>4377.4914204300003</v>
      </c>
      <c r="I95" s="44">
        <v>1659.37371674</v>
      </c>
      <c r="J95" s="44">
        <f t="shared" ref="J95" si="258">SUM(K95:M95)</f>
        <v>2718.1177036899999</v>
      </c>
      <c r="K95" s="44">
        <v>1828.5220059599999</v>
      </c>
      <c r="L95" s="44">
        <v>862.43449863000001</v>
      </c>
      <c r="M95" s="44">
        <v>27.161199100000001</v>
      </c>
      <c r="N95" s="44">
        <f t="shared" ref="N95" si="259">SUM(O95:P95)</f>
        <v>2496.1979741199998</v>
      </c>
      <c r="O95" s="44">
        <v>304.44441542999999</v>
      </c>
      <c r="P95" s="44">
        <f t="shared" ref="P95" si="260">SUM(Q95:S95)</f>
        <v>2191.7535586899999</v>
      </c>
      <c r="Q95" s="44">
        <v>1380.36072642</v>
      </c>
      <c r="R95" s="44">
        <v>801.07895681000002</v>
      </c>
      <c r="S95" s="44">
        <v>10.31387546</v>
      </c>
      <c r="T95" s="44"/>
      <c r="U95" s="44"/>
      <c r="V95" s="44"/>
      <c r="W95" s="44"/>
      <c r="X95" s="44"/>
      <c r="Y95" s="44"/>
    </row>
    <row r="96" spans="1:25" hidden="1" outlineLevel="1" collapsed="1">
      <c r="A96" s="9">
        <v>43132</v>
      </c>
      <c r="B96" s="44">
        <v>6897.9897099700001</v>
      </c>
      <c r="C96" s="44">
        <f t="shared" ref="C96" si="261">I96+O96</f>
        <v>2037.41111305</v>
      </c>
      <c r="D96" s="44">
        <f t="shared" ref="D96" si="262">J96+P96</f>
        <v>4860.5785969199997</v>
      </c>
      <c r="E96" s="44">
        <f t="shared" ref="E96" si="263">K96+Q96</f>
        <v>3252.9747870599999</v>
      </c>
      <c r="F96" s="44">
        <f t="shared" ref="F96" si="264">L96+R96</f>
        <v>1568.7442095199999</v>
      </c>
      <c r="G96" s="44">
        <f t="shared" ref="G96" si="265">M96+S96</f>
        <v>38.85960034</v>
      </c>
      <c r="H96" s="44">
        <f t="shared" ref="H96" si="266">SUM(I96:J96)</f>
        <v>4484.7936761799992</v>
      </c>
      <c r="I96" s="44">
        <v>1738.3312694199999</v>
      </c>
      <c r="J96" s="44">
        <f t="shared" ref="J96" si="267">SUM(K96:M96)</f>
        <v>2746.4624067599998</v>
      </c>
      <c r="K96" s="44">
        <v>1920.60473802</v>
      </c>
      <c r="L96" s="44">
        <v>797.35716750999995</v>
      </c>
      <c r="M96" s="44">
        <v>28.500501230000001</v>
      </c>
      <c r="N96" s="44">
        <f t="shared" ref="N96" si="268">SUM(O96:P96)</f>
        <v>2413.19603379</v>
      </c>
      <c r="O96" s="44">
        <v>299.07984363000003</v>
      </c>
      <c r="P96" s="44">
        <f t="shared" ref="P96" si="269">SUM(Q96:S96)</f>
        <v>2114.1161901599999</v>
      </c>
      <c r="Q96" s="44">
        <v>1332.3700490399999</v>
      </c>
      <c r="R96" s="44">
        <v>771.38704200999996</v>
      </c>
      <c r="S96" s="44">
        <v>10.359099110000001</v>
      </c>
      <c r="T96" s="44"/>
      <c r="U96" s="44"/>
      <c r="V96" s="44"/>
      <c r="W96" s="44"/>
      <c r="X96" s="44"/>
      <c r="Y96" s="44"/>
    </row>
    <row r="97" spans="1:25" hidden="1" outlineLevel="1" collapsed="1">
      <c r="A97" s="9">
        <v>43160</v>
      </c>
      <c r="B97" s="44">
        <v>6922.4226339899997</v>
      </c>
      <c r="C97" s="44">
        <f t="shared" ref="C97" si="270">I97+O97</f>
        <v>2052.29819266</v>
      </c>
      <c r="D97" s="44">
        <f t="shared" ref="D97" si="271">J97+P97</f>
        <v>4870.1244413300001</v>
      </c>
      <c r="E97" s="44">
        <f t="shared" ref="E97" si="272">K97+Q97</f>
        <v>3315.9360806100003</v>
      </c>
      <c r="F97" s="44">
        <f t="shared" ref="F97" si="273">L97+R97</f>
        <v>1513.08798594</v>
      </c>
      <c r="G97" s="44">
        <f t="shared" ref="G97" si="274">M97+S97</f>
        <v>41.100374780000003</v>
      </c>
      <c r="H97" s="44">
        <f t="shared" ref="H97" si="275">SUM(I97:J97)</f>
        <v>4510.7311067600003</v>
      </c>
      <c r="I97" s="44">
        <v>1735.9615854900001</v>
      </c>
      <c r="J97" s="44">
        <f t="shared" ref="J97" si="276">SUM(K97:M97)</f>
        <v>2774.76952127</v>
      </c>
      <c r="K97" s="44">
        <v>1993.75467604</v>
      </c>
      <c r="L97" s="44">
        <v>750.45899327999996</v>
      </c>
      <c r="M97" s="44">
        <v>30.555851950000001</v>
      </c>
      <c r="N97" s="44">
        <f t="shared" ref="N97" si="277">SUM(O97:P97)</f>
        <v>2411.6915272300002</v>
      </c>
      <c r="O97" s="44">
        <v>316.33660716999998</v>
      </c>
      <c r="P97" s="44">
        <f t="shared" ref="P97" si="278">SUM(Q97:S97)</f>
        <v>2095.35492006</v>
      </c>
      <c r="Q97" s="44">
        <v>1322.18140457</v>
      </c>
      <c r="R97" s="44">
        <v>762.62899265999999</v>
      </c>
      <c r="S97" s="44">
        <v>10.54452283</v>
      </c>
      <c r="T97" s="44"/>
      <c r="U97" s="44"/>
      <c r="V97" s="44"/>
      <c r="W97" s="44"/>
      <c r="X97" s="44"/>
      <c r="Y97" s="44"/>
    </row>
    <row r="98" spans="1:25" hidden="1" outlineLevel="1" collapsed="1">
      <c r="A98" s="9">
        <v>43191</v>
      </c>
      <c r="B98" s="44">
        <v>7031.9603981899991</v>
      </c>
      <c r="C98" s="44">
        <f t="shared" ref="C98" si="279">I98+O98</f>
        <v>2189.01354894</v>
      </c>
      <c r="D98" s="44">
        <f t="shared" ref="D98" si="280">J98+P98</f>
        <v>4842.94684925</v>
      </c>
      <c r="E98" s="44">
        <f t="shared" ref="E98" si="281">K98+Q98</f>
        <v>3376.0595297299997</v>
      </c>
      <c r="F98" s="44">
        <f t="shared" ref="F98" si="282">L98+R98</f>
        <v>1432.36157972</v>
      </c>
      <c r="G98" s="44">
        <f t="shared" ref="G98" si="283">M98+S98</f>
        <v>34.525739799999997</v>
      </c>
      <c r="H98" s="44">
        <f t="shared" ref="H98" si="284">SUM(I98:J98)</f>
        <v>4646.4200337900002</v>
      </c>
      <c r="I98" s="44">
        <v>1865.57701821</v>
      </c>
      <c r="J98" s="44">
        <f t="shared" ref="J98" si="285">SUM(K98:M98)</f>
        <v>2780.8430155800002</v>
      </c>
      <c r="K98" s="44">
        <v>2052.8131943899998</v>
      </c>
      <c r="L98" s="44">
        <v>702.72962153000003</v>
      </c>
      <c r="M98" s="44">
        <v>25.300199660000001</v>
      </c>
      <c r="N98" s="44">
        <f t="shared" ref="N98" si="286">SUM(O98:P98)</f>
        <v>2385.5403643999998</v>
      </c>
      <c r="O98" s="44">
        <v>323.43653073000002</v>
      </c>
      <c r="P98" s="44">
        <f t="shared" ref="P98" si="287">SUM(Q98:S98)</f>
        <v>2062.1038336699999</v>
      </c>
      <c r="Q98" s="44">
        <v>1323.2463353400001</v>
      </c>
      <c r="R98" s="44">
        <v>729.63195818999998</v>
      </c>
      <c r="S98" s="44">
        <v>9.2255401399999997</v>
      </c>
      <c r="T98" s="44"/>
      <c r="U98" s="44"/>
      <c r="V98" s="44"/>
      <c r="W98" s="44"/>
      <c r="X98" s="44"/>
      <c r="Y98" s="44"/>
    </row>
    <row r="99" spans="1:25" hidden="1" outlineLevel="1" collapsed="1">
      <c r="A99" s="9">
        <v>43221</v>
      </c>
      <c r="B99" s="44">
        <v>7023.7513743100008</v>
      </c>
      <c r="C99" s="44">
        <f t="shared" ref="C99" si="288">I99+O99</f>
        <v>2186.9808758300001</v>
      </c>
      <c r="D99" s="44">
        <f t="shared" ref="D99" si="289">J99+P99</f>
        <v>4836.7704984800002</v>
      </c>
      <c r="E99" s="44">
        <f t="shared" ref="E99" si="290">K99+Q99</f>
        <v>3417.2169646000002</v>
      </c>
      <c r="F99" s="44">
        <f t="shared" ref="F99" si="291">L99+R99</f>
        <v>1385.62127289</v>
      </c>
      <c r="G99" s="44">
        <f t="shared" ref="G99" si="292">M99+S99</f>
        <v>33.932260990000003</v>
      </c>
      <c r="H99" s="44">
        <f t="shared" ref="H99" si="293">SUM(I99:J99)</f>
        <v>4639.5175937399999</v>
      </c>
      <c r="I99" s="44">
        <v>1857.63678368</v>
      </c>
      <c r="J99" s="44">
        <f t="shared" ref="J99" si="294">SUM(K99:M99)</f>
        <v>2781.8808100599999</v>
      </c>
      <c r="K99" s="44">
        <v>2101.0241297299999</v>
      </c>
      <c r="L99" s="44">
        <v>656.61914191999995</v>
      </c>
      <c r="M99" s="44">
        <v>24.237538409999999</v>
      </c>
      <c r="N99" s="44">
        <f t="shared" ref="N99" si="295">SUM(O99:P99)</f>
        <v>2384.2337805700004</v>
      </c>
      <c r="O99" s="44">
        <v>329.34409214999999</v>
      </c>
      <c r="P99" s="44">
        <f t="shared" ref="P99" si="296">SUM(Q99:S99)</f>
        <v>2054.8896884200003</v>
      </c>
      <c r="Q99" s="44">
        <v>1316.1928348700001</v>
      </c>
      <c r="R99" s="44">
        <v>729.00213097000005</v>
      </c>
      <c r="S99" s="44">
        <v>9.6947225800000005</v>
      </c>
      <c r="T99" s="44"/>
      <c r="U99" s="44"/>
      <c r="V99" s="44"/>
      <c r="W99" s="44"/>
      <c r="X99" s="44"/>
      <c r="Y99" s="44"/>
    </row>
    <row r="100" spans="1:25" hidden="1" outlineLevel="1" collapsed="1">
      <c r="A100" s="9">
        <v>43252</v>
      </c>
      <c r="B100" s="44">
        <v>7344.7810533700012</v>
      </c>
      <c r="C100" s="44">
        <f t="shared" ref="C100" si="297">I100+O100</f>
        <v>2474.0091610700001</v>
      </c>
      <c r="D100" s="44">
        <f t="shared" ref="D100" si="298">J100+P100</f>
        <v>4870.7718922999993</v>
      </c>
      <c r="E100" s="44">
        <f t="shared" ref="E100" si="299">K100+Q100</f>
        <v>3443.09765694</v>
      </c>
      <c r="F100" s="44">
        <f t="shared" ref="F100" si="300">L100+R100</f>
        <v>1390.6207405499999</v>
      </c>
      <c r="G100" s="44">
        <f t="shared" ref="G100" si="301">M100+S100</f>
        <v>37.053494809999997</v>
      </c>
      <c r="H100" s="44">
        <f t="shared" ref="H100" si="302">SUM(I100:J100)</f>
        <v>4906.49621656</v>
      </c>
      <c r="I100" s="44">
        <v>2125.0058058700001</v>
      </c>
      <c r="J100" s="44">
        <f t="shared" ref="J100" si="303">SUM(K100:M100)</f>
        <v>2781.4904106899999</v>
      </c>
      <c r="K100" s="44">
        <v>2130.8623050699998</v>
      </c>
      <c r="L100" s="44">
        <v>625.87191417999998</v>
      </c>
      <c r="M100" s="44">
        <v>24.756191439999998</v>
      </c>
      <c r="N100" s="44">
        <f t="shared" ref="N100" si="304">SUM(O100:P100)</f>
        <v>2438.2848368099999</v>
      </c>
      <c r="O100" s="44">
        <v>349.00335519999999</v>
      </c>
      <c r="P100" s="44">
        <f t="shared" ref="P100" si="305">SUM(Q100:S100)</f>
        <v>2089.2814816099999</v>
      </c>
      <c r="Q100" s="44">
        <v>1312.2353518699999</v>
      </c>
      <c r="R100" s="44">
        <v>764.74882636999996</v>
      </c>
      <c r="S100" s="44">
        <v>12.29730337</v>
      </c>
      <c r="T100" s="44"/>
      <c r="U100" s="44"/>
      <c r="V100" s="44"/>
      <c r="W100" s="44"/>
      <c r="X100" s="44"/>
      <c r="Y100" s="44"/>
    </row>
    <row r="101" spans="1:25" hidden="1" outlineLevel="1" collapsed="1">
      <c r="A101" s="9">
        <v>43282</v>
      </c>
      <c r="B101" s="44">
        <v>7301.4402114699988</v>
      </c>
      <c r="C101" s="44">
        <f t="shared" ref="C101" si="306">I101+O101</f>
        <v>2368.09146938</v>
      </c>
      <c r="D101" s="44">
        <f t="shared" ref="D101" si="307">J101+P101</f>
        <v>4933.3487420900001</v>
      </c>
      <c r="E101" s="44">
        <f t="shared" ref="E101" si="308">K101+Q101</f>
        <v>3519.6546884299996</v>
      </c>
      <c r="F101" s="44">
        <f t="shared" ref="F101" si="309">L101+R101</f>
        <v>1375.7907694199998</v>
      </c>
      <c r="G101" s="44">
        <f t="shared" ref="G101" si="310">M101+S101</f>
        <v>37.903284239999998</v>
      </c>
      <c r="H101" s="44">
        <f t="shared" ref="H101" si="311">SUM(I101:J101)</f>
        <v>4772.3946625399994</v>
      </c>
      <c r="I101" s="44">
        <v>2009.0841668400001</v>
      </c>
      <c r="J101" s="44">
        <f t="shared" ref="J101" si="312">SUM(K101:M101)</f>
        <v>2763.3104956999996</v>
      </c>
      <c r="K101" s="44">
        <v>2144.4159956399999</v>
      </c>
      <c r="L101" s="44">
        <v>593.72574154999995</v>
      </c>
      <c r="M101" s="44">
        <v>25.16875851</v>
      </c>
      <c r="N101" s="44">
        <f t="shared" ref="N101" si="313">SUM(O101:P101)</f>
        <v>2529.0455489300002</v>
      </c>
      <c r="O101" s="44">
        <v>359.00730254000001</v>
      </c>
      <c r="P101" s="44">
        <f t="shared" ref="P101" si="314">SUM(Q101:S101)</f>
        <v>2170.03824639</v>
      </c>
      <c r="Q101" s="44">
        <v>1375.23869279</v>
      </c>
      <c r="R101" s="44">
        <v>782.06502786999999</v>
      </c>
      <c r="S101" s="44">
        <v>12.73452573</v>
      </c>
      <c r="T101" s="44"/>
      <c r="U101" s="44"/>
      <c r="V101" s="44"/>
      <c r="W101" s="44"/>
      <c r="X101" s="44"/>
      <c r="Y101" s="44"/>
    </row>
    <row r="102" spans="1:25" hidden="1" outlineLevel="1" collapsed="1">
      <c r="A102" s="9">
        <v>43313</v>
      </c>
      <c r="B102" s="44">
        <v>7438.5470514199997</v>
      </c>
      <c r="C102" s="44">
        <f t="shared" ref="C102" si="315">I102+O102</f>
        <v>2365.98724055</v>
      </c>
      <c r="D102" s="44">
        <f t="shared" ref="D102" si="316">J102+P102</f>
        <v>5072.5598108699996</v>
      </c>
      <c r="E102" s="44">
        <f t="shared" ref="E102" si="317">K102+Q102</f>
        <v>3690.2459738299995</v>
      </c>
      <c r="F102" s="44">
        <f t="shared" ref="F102" si="318">L102+R102</f>
        <v>1343.53393347</v>
      </c>
      <c r="G102" s="44">
        <f t="shared" ref="G102" si="319">M102+S102</f>
        <v>38.779903570000002</v>
      </c>
      <c r="H102" s="44">
        <f t="shared" ref="H102" si="320">SUM(I102:J102)</f>
        <v>4688.9097989499996</v>
      </c>
      <c r="I102" s="44">
        <v>1972.38752991</v>
      </c>
      <c r="J102" s="44">
        <f t="shared" ref="J102" si="321">SUM(K102:M102)</f>
        <v>2716.5222690399996</v>
      </c>
      <c r="K102" s="44">
        <v>2155.6921037799998</v>
      </c>
      <c r="L102" s="44">
        <v>535.47456783999996</v>
      </c>
      <c r="M102" s="44">
        <v>25.355597419999999</v>
      </c>
      <c r="N102" s="44">
        <f t="shared" ref="N102" si="322">SUM(O102:P102)</f>
        <v>2749.63725247</v>
      </c>
      <c r="O102" s="44">
        <v>393.59971064000001</v>
      </c>
      <c r="P102" s="44">
        <f t="shared" ref="P102" si="323">SUM(Q102:S102)</f>
        <v>2356.03754183</v>
      </c>
      <c r="Q102" s="44">
        <v>1534.5538700499999</v>
      </c>
      <c r="R102" s="44">
        <v>808.05936563</v>
      </c>
      <c r="S102" s="44">
        <v>13.42430615</v>
      </c>
      <c r="T102" s="44"/>
      <c r="U102" s="44"/>
      <c r="V102" s="44"/>
      <c r="W102" s="44"/>
      <c r="X102" s="44"/>
      <c r="Y102" s="44"/>
    </row>
    <row r="103" spans="1:25" hidden="1" outlineLevel="1" collapsed="1">
      <c r="A103" s="9">
        <v>43344</v>
      </c>
      <c r="B103" s="44">
        <v>7653.86662041</v>
      </c>
      <c r="C103" s="44">
        <f t="shared" ref="C103" si="324">I103+O103</f>
        <v>2530.9670047099999</v>
      </c>
      <c r="D103" s="44">
        <f t="shared" ref="D103" si="325">J103+P103</f>
        <v>5122.8996157000001</v>
      </c>
      <c r="E103" s="44">
        <f t="shared" ref="E103" si="326">K103+Q103</f>
        <v>3749.41786697</v>
      </c>
      <c r="F103" s="44">
        <f t="shared" ref="F103" si="327">L103+R103</f>
        <v>1334.9570421799999</v>
      </c>
      <c r="G103" s="44">
        <f t="shared" ref="G103" si="328">M103+S103</f>
        <v>38.524706549999998</v>
      </c>
      <c r="H103" s="44">
        <f t="shared" ref="H103" si="329">SUM(I103:J103)</f>
        <v>4879.2992794000002</v>
      </c>
      <c r="I103" s="44">
        <v>2135.86985757</v>
      </c>
      <c r="J103" s="44">
        <f t="shared" ref="J103" si="330">SUM(K103:M103)</f>
        <v>2743.4294218299997</v>
      </c>
      <c r="K103" s="44">
        <v>2190.1944250199999</v>
      </c>
      <c r="L103" s="44">
        <v>528.34953010000004</v>
      </c>
      <c r="M103" s="44">
        <v>24.885466709999999</v>
      </c>
      <c r="N103" s="44">
        <f t="shared" ref="N103" si="331">SUM(O103:P103)</f>
        <v>2774.5673410099998</v>
      </c>
      <c r="O103" s="44">
        <v>395.09714714</v>
      </c>
      <c r="P103" s="44">
        <f t="shared" ref="P103" si="332">SUM(Q103:S103)</f>
        <v>2379.47019387</v>
      </c>
      <c r="Q103" s="44">
        <v>1559.2234419500001</v>
      </c>
      <c r="R103" s="44">
        <v>806.60751207999999</v>
      </c>
      <c r="S103" s="44">
        <v>13.63923984</v>
      </c>
      <c r="T103" s="44"/>
      <c r="U103" s="44"/>
      <c r="V103" s="44"/>
      <c r="W103" s="44"/>
      <c r="X103" s="44"/>
      <c r="Y103" s="44"/>
    </row>
    <row r="104" spans="1:25" hidden="1" outlineLevel="1" collapsed="1">
      <c r="A104" s="9">
        <v>43374</v>
      </c>
      <c r="B104" s="44">
        <v>7690.1799282699994</v>
      </c>
      <c r="C104" s="44">
        <f t="shared" ref="C104" si="333">I104+O104</f>
        <v>2526.0660634400001</v>
      </c>
      <c r="D104" s="44">
        <f t="shared" ref="D104" si="334">J104+P104</f>
        <v>5164.1138648299993</v>
      </c>
      <c r="E104" s="44">
        <f t="shared" ref="E104" si="335">K104+Q104</f>
        <v>3820.7154726999997</v>
      </c>
      <c r="F104" s="44">
        <f t="shared" ref="F104" si="336">L104+R104</f>
        <v>1307.44425768</v>
      </c>
      <c r="G104" s="44">
        <f t="shared" ref="G104" si="337">M104+S104</f>
        <v>35.954134449999998</v>
      </c>
      <c r="H104" s="44">
        <f t="shared" ref="H104" si="338">SUM(I104:J104)</f>
        <v>4913.1349076400002</v>
      </c>
      <c r="I104" s="44">
        <v>2126.6117788000001</v>
      </c>
      <c r="J104" s="44">
        <f t="shared" ref="J104" si="339">SUM(K104:M104)</f>
        <v>2786.5231288399996</v>
      </c>
      <c r="K104" s="44">
        <v>2246.7556406499998</v>
      </c>
      <c r="L104" s="44">
        <v>514.50028219000001</v>
      </c>
      <c r="M104" s="44">
        <v>25.267206000000002</v>
      </c>
      <c r="N104" s="44">
        <f t="shared" ref="N104" si="340">SUM(O104:P104)</f>
        <v>2777.0450206299997</v>
      </c>
      <c r="O104" s="44">
        <v>399.45428464000003</v>
      </c>
      <c r="P104" s="44">
        <f t="shared" ref="P104" si="341">SUM(Q104:S104)</f>
        <v>2377.5907359899998</v>
      </c>
      <c r="Q104" s="44">
        <v>1573.9598320499999</v>
      </c>
      <c r="R104" s="44">
        <v>792.94397548999996</v>
      </c>
      <c r="S104" s="44">
        <v>10.68692845</v>
      </c>
      <c r="T104" s="44"/>
      <c r="U104" s="44"/>
      <c r="V104" s="44"/>
      <c r="W104" s="44"/>
      <c r="X104" s="44"/>
      <c r="Y104" s="44"/>
    </row>
    <row r="105" spans="1:25" hidden="1" outlineLevel="1" collapsed="1">
      <c r="A105" s="9">
        <v>43405</v>
      </c>
      <c r="B105" s="44">
        <v>7651.30377185</v>
      </c>
      <c r="C105" s="44">
        <f t="shared" ref="C105" si="342">I105+O105</f>
        <v>2430.0506927400002</v>
      </c>
      <c r="D105" s="44">
        <f t="shared" ref="D105" si="343">J105+P105</f>
        <v>5221.2530791099998</v>
      </c>
      <c r="E105" s="44">
        <f t="shared" ref="E105" si="344">K105+Q105</f>
        <v>3904.2214972500001</v>
      </c>
      <c r="F105" s="44">
        <f t="shared" ref="F105" si="345">L105+R105</f>
        <v>1280.8389832100002</v>
      </c>
      <c r="G105" s="44">
        <f t="shared" ref="G105" si="346">M105+S105</f>
        <v>36.192598650000001</v>
      </c>
      <c r="H105" s="44">
        <f t="shared" ref="H105" si="347">SUM(I105:J105)</f>
        <v>4877.3430029499996</v>
      </c>
      <c r="I105" s="44">
        <v>2038.2334839299999</v>
      </c>
      <c r="J105" s="44">
        <f t="shared" ref="J105" si="348">SUM(K105:M105)</f>
        <v>2839.1095190199999</v>
      </c>
      <c r="K105" s="44">
        <v>2318.78507855</v>
      </c>
      <c r="L105" s="44">
        <v>494.77212993000001</v>
      </c>
      <c r="M105" s="44">
        <v>25.552310540000001</v>
      </c>
      <c r="N105" s="44">
        <f t="shared" ref="N105" si="349">SUM(O105:P105)</f>
        <v>2773.9607688999999</v>
      </c>
      <c r="O105" s="44">
        <v>391.81720881000001</v>
      </c>
      <c r="P105" s="44">
        <f t="shared" ref="P105" si="350">SUM(Q105:S105)</f>
        <v>2382.1435600899999</v>
      </c>
      <c r="Q105" s="44">
        <v>1585.4364187000001</v>
      </c>
      <c r="R105" s="44">
        <v>786.06685328000003</v>
      </c>
      <c r="S105" s="44">
        <v>10.64028811</v>
      </c>
      <c r="T105" s="44"/>
      <c r="U105" s="44"/>
      <c r="V105" s="44"/>
      <c r="W105" s="44"/>
      <c r="X105" s="44"/>
      <c r="Y105" s="44"/>
    </row>
    <row r="106" spans="1:25" hidden="1" outlineLevel="1" collapsed="1">
      <c r="A106" s="9">
        <v>43435</v>
      </c>
      <c r="B106" s="44">
        <v>7781.0877747300019</v>
      </c>
      <c r="C106" s="44">
        <f t="shared" ref="C106" si="351">I106+O106</f>
        <v>2608.6124900600003</v>
      </c>
      <c r="D106" s="44">
        <f t="shared" ref="D106" si="352">J106+P106</f>
        <v>5172.4752846699994</v>
      </c>
      <c r="E106" s="44">
        <f t="shared" ref="E106" si="353">K106+Q106</f>
        <v>3945.5076921200002</v>
      </c>
      <c r="F106" s="44">
        <f t="shared" ref="F106" si="354">L106+R106</f>
        <v>1191.0624942500001</v>
      </c>
      <c r="G106" s="44">
        <f t="shared" ref="G106" si="355">M106+S106</f>
        <v>35.905098299999999</v>
      </c>
      <c r="H106" s="44">
        <f t="shared" ref="H106" si="356">SUM(I106:J106)</f>
        <v>5088.2279418199996</v>
      </c>
      <c r="I106" s="44">
        <v>2208.6021937400001</v>
      </c>
      <c r="J106" s="44">
        <f t="shared" ref="J106" si="357">SUM(K106:M106)</f>
        <v>2879.62574808</v>
      </c>
      <c r="K106" s="44">
        <v>2393.7985127400002</v>
      </c>
      <c r="L106" s="44">
        <v>460.46405344999999</v>
      </c>
      <c r="M106" s="44">
        <v>25.36318189</v>
      </c>
      <c r="N106" s="44">
        <f t="shared" ref="N106" si="358">SUM(O106:P106)</f>
        <v>2692.85983291</v>
      </c>
      <c r="O106" s="44">
        <v>400.01029632000001</v>
      </c>
      <c r="P106" s="44">
        <f t="shared" ref="P106" si="359">SUM(Q106:S106)</f>
        <v>2292.8495365899998</v>
      </c>
      <c r="Q106" s="44">
        <v>1551.70917938</v>
      </c>
      <c r="R106" s="44">
        <v>730.59844080000005</v>
      </c>
      <c r="S106" s="44">
        <v>10.541916410000001</v>
      </c>
      <c r="T106" s="44"/>
      <c r="U106" s="44"/>
      <c r="V106" s="44"/>
      <c r="W106" s="44"/>
      <c r="X106" s="44"/>
      <c r="Y106" s="44"/>
    </row>
    <row r="107" spans="1:25" hidden="1" outlineLevel="1" collapsed="1">
      <c r="A107" s="9">
        <v>43466</v>
      </c>
      <c r="B107" s="44">
        <v>7812.6884193899996</v>
      </c>
      <c r="C107" s="44">
        <f t="shared" ref="C107" si="360">I107+O107</f>
        <v>2566.7894199100001</v>
      </c>
      <c r="D107" s="44">
        <f t="shared" ref="D107" si="361">J107+P107</f>
        <v>5245.8989994800004</v>
      </c>
      <c r="E107" s="44">
        <f t="shared" ref="E107" si="362">K107+Q107</f>
        <v>4032.0084155200002</v>
      </c>
      <c r="F107" s="44">
        <f t="shared" ref="F107" si="363">L107+R107</f>
        <v>1176.9811904399999</v>
      </c>
      <c r="G107" s="44">
        <f t="shared" ref="G107" si="364">M107+S107</f>
        <v>36.909393520000002</v>
      </c>
      <c r="H107" s="44">
        <f t="shared" ref="H107" si="365">SUM(I107:J107)</f>
        <v>5101.9744215000001</v>
      </c>
      <c r="I107" s="44">
        <v>2152.5798553099999</v>
      </c>
      <c r="J107" s="44">
        <f t="shared" ref="J107" si="366">SUM(K107:M107)</f>
        <v>2949.3945661900002</v>
      </c>
      <c r="K107" s="44">
        <v>2459.2218087199999</v>
      </c>
      <c r="L107" s="44">
        <v>464.56557719</v>
      </c>
      <c r="M107" s="44">
        <v>25.607180280000001</v>
      </c>
      <c r="N107" s="44">
        <f t="shared" ref="N107" si="367">SUM(O107:P107)</f>
        <v>2710.7139978900004</v>
      </c>
      <c r="O107" s="44">
        <v>414.20956460000002</v>
      </c>
      <c r="P107" s="44">
        <f t="shared" ref="P107" si="368">SUM(Q107:S107)</f>
        <v>2296.5044332900002</v>
      </c>
      <c r="Q107" s="44">
        <v>1572.7866068000001</v>
      </c>
      <c r="R107" s="44">
        <v>712.41561324999998</v>
      </c>
      <c r="S107" s="44">
        <v>11.30221324</v>
      </c>
      <c r="T107" s="44"/>
      <c r="U107" s="44"/>
      <c r="V107" s="44"/>
      <c r="W107" s="44"/>
      <c r="X107" s="44"/>
      <c r="Y107" s="44"/>
    </row>
    <row r="108" spans="1:25" hidden="1" outlineLevel="1" collapsed="1">
      <c r="A108" s="9">
        <v>43497</v>
      </c>
      <c r="B108" s="44">
        <v>7801.0404828600003</v>
      </c>
      <c r="C108" s="44">
        <f t="shared" ref="C108" si="369">I108+O108</f>
        <v>2586.0047953799999</v>
      </c>
      <c r="D108" s="44">
        <f t="shared" ref="D108" si="370">J108+P108</f>
        <v>5215.03568748</v>
      </c>
      <c r="E108" s="44">
        <f t="shared" ref="E108" si="371">K108+Q108</f>
        <v>4079.4887699999999</v>
      </c>
      <c r="F108" s="44">
        <f t="shared" ref="F108" si="372">L108+R108</f>
        <v>1098.1751831900001</v>
      </c>
      <c r="G108" s="44">
        <f t="shared" ref="G108" si="373">M108+S108</f>
        <v>37.371734289999999</v>
      </c>
      <c r="H108" s="44">
        <f t="shared" ref="H108" si="374">SUM(I108:J108)</f>
        <v>5138.1425522199997</v>
      </c>
      <c r="I108" s="44">
        <v>2164.6195511999999</v>
      </c>
      <c r="J108" s="44">
        <f t="shared" ref="J108" si="375">SUM(K108:M108)</f>
        <v>2973.5230010199998</v>
      </c>
      <c r="K108" s="44">
        <v>2498.7055801900001</v>
      </c>
      <c r="L108" s="44">
        <v>449.02810249999999</v>
      </c>
      <c r="M108" s="44">
        <v>25.78931833</v>
      </c>
      <c r="N108" s="44">
        <f t="shared" ref="N108" si="376">SUM(O108:P108)</f>
        <v>2662.8979306400001</v>
      </c>
      <c r="O108" s="44">
        <v>421.38524417999997</v>
      </c>
      <c r="P108" s="44">
        <f t="shared" ref="P108" si="377">SUM(Q108:S108)</f>
        <v>2241.5126864600002</v>
      </c>
      <c r="Q108" s="44">
        <v>1580.7831898100001</v>
      </c>
      <c r="R108" s="44">
        <v>649.14708069000005</v>
      </c>
      <c r="S108" s="44">
        <v>11.582415960000001</v>
      </c>
      <c r="T108" s="44"/>
      <c r="U108" s="44"/>
      <c r="V108" s="44"/>
      <c r="W108" s="44"/>
      <c r="X108" s="44"/>
      <c r="Y108" s="44"/>
    </row>
    <row r="109" spans="1:25" hidden="1" outlineLevel="1" collapsed="1">
      <c r="A109" s="9">
        <v>43525</v>
      </c>
      <c r="B109" s="44">
        <v>7889.4593071499994</v>
      </c>
      <c r="C109" s="44">
        <f t="shared" ref="C109" si="378">I109+O109</f>
        <v>2634.7391471700003</v>
      </c>
      <c r="D109" s="44">
        <f t="shared" ref="D109" si="379">J109+P109</f>
        <v>5254.7201599800001</v>
      </c>
      <c r="E109" s="44">
        <f t="shared" ref="E109" si="380">K109+Q109</f>
        <v>4152.2737013699998</v>
      </c>
      <c r="F109" s="44">
        <f t="shared" ref="F109" si="381">L109+R109</f>
        <v>1064.71935783</v>
      </c>
      <c r="G109" s="44">
        <f t="shared" ref="G109" si="382">M109+S109</f>
        <v>37.727100780000001</v>
      </c>
      <c r="H109" s="44">
        <f t="shared" ref="H109" si="383">SUM(I109:J109)</f>
        <v>5189.1715876500002</v>
      </c>
      <c r="I109" s="44">
        <v>2199.55674322</v>
      </c>
      <c r="J109" s="44">
        <f t="shared" ref="J109" si="384">SUM(K109:M109)</f>
        <v>2989.6148444299997</v>
      </c>
      <c r="K109" s="44">
        <v>2535.98942076</v>
      </c>
      <c r="L109" s="44">
        <v>427.48263952000002</v>
      </c>
      <c r="M109" s="44">
        <v>26.142784150000001</v>
      </c>
      <c r="N109" s="44">
        <f t="shared" ref="N109" si="385">SUM(O109:P109)</f>
        <v>2700.2877195000001</v>
      </c>
      <c r="O109" s="44">
        <v>435.18240394999998</v>
      </c>
      <c r="P109" s="44">
        <f t="shared" ref="P109" si="386">SUM(Q109:S109)</f>
        <v>2265.1053155500003</v>
      </c>
      <c r="Q109" s="44">
        <v>1616.28428061</v>
      </c>
      <c r="R109" s="44">
        <v>637.23671831000001</v>
      </c>
      <c r="S109" s="44">
        <v>11.58431663</v>
      </c>
      <c r="T109" s="44"/>
      <c r="U109" s="44"/>
      <c r="V109" s="44"/>
      <c r="W109" s="44"/>
      <c r="X109" s="44"/>
      <c r="Y109" s="44"/>
    </row>
    <row r="110" spans="1:25" hidden="1" outlineLevel="1" collapsed="1">
      <c r="A110" s="9">
        <v>43556</v>
      </c>
      <c r="B110" s="44">
        <v>7941.7506559100002</v>
      </c>
      <c r="C110" s="44">
        <f t="shared" ref="C110" si="387">I110+O110</f>
        <v>2760.6300391099999</v>
      </c>
      <c r="D110" s="44">
        <f t="shared" ref="D110" si="388">J110+P110</f>
        <v>5181.1206168000008</v>
      </c>
      <c r="E110" s="44">
        <f t="shared" ref="E110" si="389">K110+Q110</f>
        <v>4138.8912963600005</v>
      </c>
      <c r="F110" s="44">
        <f t="shared" ref="F110" si="390">L110+R110</f>
        <v>1003.9120391599999</v>
      </c>
      <c r="G110" s="44">
        <f t="shared" ref="G110" si="391">M110+S110</f>
        <v>38.317281280000003</v>
      </c>
      <c r="H110" s="44">
        <f t="shared" ref="H110" si="392">SUM(I110:J110)</f>
        <v>5329.09496502</v>
      </c>
      <c r="I110" s="44">
        <v>2338.8409502499999</v>
      </c>
      <c r="J110" s="44">
        <f t="shared" ref="J110" si="393">SUM(K110:M110)</f>
        <v>2990.2540147700001</v>
      </c>
      <c r="K110" s="44">
        <v>2558.8118648200002</v>
      </c>
      <c r="L110" s="44">
        <v>405.27830583999997</v>
      </c>
      <c r="M110" s="44">
        <v>26.163844109999999</v>
      </c>
      <c r="N110" s="44">
        <f t="shared" ref="N110" si="394">SUM(O110:P110)</f>
        <v>2612.6556908900002</v>
      </c>
      <c r="O110" s="44">
        <v>421.78908885999999</v>
      </c>
      <c r="P110" s="44">
        <f t="shared" ref="P110" si="395">SUM(Q110:S110)</f>
        <v>2190.8666020300002</v>
      </c>
      <c r="Q110" s="44">
        <v>1580.0794315400001</v>
      </c>
      <c r="R110" s="44">
        <v>598.63373332000003</v>
      </c>
      <c r="S110" s="44">
        <v>12.15343717</v>
      </c>
      <c r="T110" s="44"/>
      <c r="U110" s="44"/>
      <c r="V110" s="44"/>
      <c r="W110" s="44"/>
      <c r="X110" s="44"/>
      <c r="Y110" s="44"/>
    </row>
    <row r="111" spans="1:25" hidden="1" outlineLevel="1" collapsed="1">
      <c r="A111" s="9">
        <v>43586</v>
      </c>
      <c r="B111" s="44">
        <v>7867.0228734199991</v>
      </c>
      <c r="C111" s="44">
        <f t="shared" ref="C111" si="396">I111+O111</f>
        <v>2669.7520540099999</v>
      </c>
      <c r="D111" s="44">
        <f t="shared" ref="D111" si="397">J111+P111</f>
        <v>5197.2708194099996</v>
      </c>
      <c r="E111" s="44">
        <f t="shared" ref="E111" si="398">K111+Q111</f>
        <v>4181.5891054900003</v>
      </c>
      <c r="F111" s="44">
        <f t="shared" ref="F111" si="399">L111+R111</f>
        <v>977.19372708000003</v>
      </c>
      <c r="G111" s="44">
        <f t="shared" ref="G111" si="400">M111+S111</f>
        <v>38.487986840000005</v>
      </c>
      <c r="H111" s="44">
        <f t="shared" ref="H111" si="401">SUM(I111:J111)</f>
        <v>5221.6239842699997</v>
      </c>
      <c r="I111" s="44">
        <v>2224.39129224</v>
      </c>
      <c r="J111" s="44">
        <f t="shared" ref="J111" si="402">SUM(K111:M111)</f>
        <v>2997.2326920300002</v>
      </c>
      <c r="K111" s="44">
        <v>2574.2924176500001</v>
      </c>
      <c r="L111" s="44">
        <v>396.92954894000002</v>
      </c>
      <c r="M111" s="44">
        <v>26.010725440000002</v>
      </c>
      <c r="N111" s="44">
        <f t="shared" ref="N111" si="403">SUM(O111:P111)</f>
        <v>2645.3988891499998</v>
      </c>
      <c r="O111" s="44">
        <v>445.36076177000001</v>
      </c>
      <c r="P111" s="44">
        <f t="shared" ref="P111" si="404">SUM(Q111:S111)</f>
        <v>2200.0381273799999</v>
      </c>
      <c r="Q111" s="44">
        <v>1607.29668784</v>
      </c>
      <c r="R111" s="44">
        <v>580.26417814000001</v>
      </c>
      <c r="S111" s="44">
        <v>12.4772614</v>
      </c>
      <c r="T111" s="44"/>
      <c r="U111" s="44"/>
      <c r="V111" s="44"/>
      <c r="W111" s="44"/>
      <c r="X111" s="44"/>
      <c r="Y111" s="44"/>
    </row>
    <row r="112" spans="1:25" hidden="1" outlineLevel="1" collapsed="1">
      <c r="A112" s="9">
        <v>43617</v>
      </c>
      <c r="B112" s="44">
        <v>8122.8460727399997</v>
      </c>
      <c r="C112" s="44">
        <f t="shared" ref="C112" si="405">I112+O112</f>
        <v>2978.3456625599997</v>
      </c>
      <c r="D112" s="44">
        <f t="shared" ref="D112" si="406">J112+P112</f>
        <v>5144.5004101800005</v>
      </c>
      <c r="E112" s="44">
        <f t="shared" ref="E112" si="407">K112+Q112</f>
        <v>4179.30434737</v>
      </c>
      <c r="F112" s="44">
        <f t="shared" ref="F112" si="408">L112+R112</f>
        <v>927.59876439999994</v>
      </c>
      <c r="G112" s="44">
        <f t="shared" ref="G112" si="409">M112+S112</f>
        <v>37.597298410000001</v>
      </c>
      <c r="H112" s="44">
        <f t="shared" ref="H112" si="410">SUM(I112:J112)</f>
        <v>5510.5555613500001</v>
      </c>
      <c r="I112" s="44">
        <v>2519.9998517899999</v>
      </c>
      <c r="J112" s="44">
        <f t="shared" ref="J112" si="411">SUM(K112:M112)</f>
        <v>2990.5557095600002</v>
      </c>
      <c r="K112" s="44">
        <v>2596.3587019000001</v>
      </c>
      <c r="L112" s="44">
        <v>368.52578115</v>
      </c>
      <c r="M112" s="44">
        <v>25.67122651</v>
      </c>
      <c r="N112" s="44">
        <f t="shared" ref="N112" si="412">SUM(O112:P112)</f>
        <v>2612.2905113899997</v>
      </c>
      <c r="O112" s="44">
        <v>458.34581077000001</v>
      </c>
      <c r="P112" s="44">
        <f t="shared" ref="P112" si="413">SUM(Q112:S112)</f>
        <v>2153.9447006199998</v>
      </c>
      <c r="Q112" s="44">
        <v>1582.94564547</v>
      </c>
      <c r="R112" s="44">
        <v>559.07298324999999</v>
      </c>
      <c r="S112" s="44">
        <v>11.9260719</v>
      </c>
      <c r="T112" s="44"/>
      <c r="U112" s="44"/>
      <c r="V112" s="44"/>
      <c r="W112" s="44"/>
      <c r="X112" s="44"/>
      <c r="Y112" s="44"/>
    </row>
    <row r="113" spans="1:25" hidden="1" outlineLevel="1" collapsed="1">
      <c r="A113" s="9">
        <v>43647</v>
      </c>
      <c r="B113" s="44">
        <v>7909.4749371700018</v>
      </c>
      <c r="C113" s="44">
        <f t="shared" ref="C113" si="414">I113+O113</f>
        <v>2783.4608535299999</v>
      </c>
      <c r="D113" s="44">
        <f t="shared" ref="D113" si="415">J113+P113</f>
        <v>5126.0140836400005</v>
      </c>
      <c r="E113" s="44">
        <f t="shared" ref="E113" si="416">K113+Q113</f>
        <v>4088.7618219700003</v>
      </c>
      <c r="F113" s="44">
        <f t="shared" ref="F113" si="417">L113+R113</f>
        <v>1002.7357530700001</v>
      </c>
      <c r="G113" s="44">
        <f t="shared" ref="G113" si="418">M113+S113</f>
        <v>34.516508600000002</v>
      </c>
      <c r="H113" s="44">
        <f t="shared" ref="H113" si="419">SUM(I113:J113)</f>
        <v>5342.6366594900001</v>
      </c>
      <c r="I113" s="44">
        <v>2335.7576803699999</v>
      </c>
      <c r="J113" s="44">
        <f t="shared" ref="J113" si="420">SUM(K113:M113)</f>
        <v>3006.8789791200002</v>
      </c>
      <c r="K113" s="44">
        <v>2520.9726255300002</v>
      </c>
      <c r="L113" s="44">
        <v>460.76820414000002</v>
      </c>
      <c r="M113" s="44">
        <v>25.13814945</v>
      </c>
      <c r="N113" s="44">
        <f t="shared" ref="N113" si="421">SUM(O113:P113)</f>
        <v>2566.8382776800004</v>
      </c>
      <c r="O113" s="44">
        <v>447.70317316000001</v>
      </c>
      <c r="P113" s="44">
        <f t="shared" ref="P113" si="422">SUM(Q113:S113)</f>
        <v>2119.1351045200004</v>
      </c>
      <c r="Q113" s="44">
        <v>1567.7891964400001</v>
      </c>
      <c r="R113" s="44">
        <v>541.96754893000002</v>
      </c>
      <c r="S113" s="44">
        <v>9.3783591499999996</v>
      </c>
      <c r="T113" s="44"/>
      <c r="U113" s="44"/>
      <c r="V113" s="44"/>
      <c r="W113" s="44"/>
      <c r="X113" s="44"/>
      <c r="Y113" s="44"/>
    </row>
    <row r="114" spans="1:25" hidden="1" outlineLevel="1" collapsed="1">
      <c r="A114" s="9">
        <v>43678</v>
      </c>
      <c r="B114" s="44">
        <v>8039.1489549000007</v>
      </c>
      <c r="C114" s="44">
        <f t="shared" ref="C114" si="423">I114+O114</f>
        <v>2832.9171615</v>
      </c>
      <c r="D114" s="44">
        <f t="shared" ref="D114" si="424">J114+P114</f>
        <v>5206.2317934000002</v>
      </c>
      <c r="E114" s="44">
        <f t="shared" ref="E114" si="425">K114+Q114</f>
        <v>4156.1332237000006</v>
      </c>
      <c r="F114" s="44">
        <f t="shared" ref="F114" si="426">L114+R114</f>
        <v>1016.4631682300001</v>
      </c>
      <c r="G114" s="44">
        <f t="shared" ref="G114" si="427">M114+S114</f>
        <v>33.635401469999998</v>
      </c>
      <c r="H114" s="44">
        <f t="shared" ref="H114" si="428">SUM(I114:J114)</f>
        <v>5402.7397484600006</v>
      </c>
      <c r="I114" s="44">
        <v>2360.05107284</v>
      </c>
      <c r="J114" s="44">
        <f t="shared" ref="J114" si="429">SUM(K114:M114)</f>
        <v>3042.6886756200001</v>
      </c>
      <c r="K114" s="44">
        <v>2556.0307965100001</v>
      </c>
      <c r="L114" s="44">
        <v>462.00351375000002</v>
      </c>
      <c r="M114" s="44">
        <v>24.65436536</v>
      </c>
      <c r="N114" s="44">
        <f t="shared" ref="N114" si="430">SUM(O114:P114)</f>
        <v>2636.4092064400002</v>
      </c>
      <c r="O114" s="44">
        <v>472.86608866</v>
      </c>
      <c r="P114" s="44">
        <f t="shared" ref="P114" si="431">SUM(Q114:S114)</f>
        <v>2163.5431177800001</v>
      </c>
      <c r="Q114" s="44">
        <v>1600.1024271900001</v>
      </c>
      <c r="R114" s="44">
        <v>554.45965448000004</v>
      </c>
      <c r="S114" s="44">
        <v>8.9810361099999998</v>
      </c>
      <c r="T114" s="44"/>
      <c r="U114" s="44"/>
      <c r="V114" s="44"/>
      <c r="W114" s="44"/>
      <c r="X114" s="44"/>
      <c r="Y114" s="44"/>
    </row>
    <row r="115" spans="1:25" hidden="1" outlineLevel="1" collapsed="1">
      <c r="A115" s="9">
        <v>43709</v>
      </c>
      <c r="B115" s="44">
        <v>8018.4783240999996</v>
      </c>
      <c r="C115" s="44">
        <f t="shared" ref="C115" si="432">I115+O115</f>
        <v>2848.2096881499997</v>
      </c>
      <c r="D115" s="44">
        <f t="shared" ref="D115" si="433">J115+P115</f>
        <v>5170.2686359500003</v>
      </c>
      <c r="E115" s="44">
        <f t="shared" ref="E115" si="434">K115+Q115</f>
        <v>4158.7848871400001</v>
      </c>
      <c r="F115" s="44">
        <f t="shared" ref="F115" si="435">L115+R115</f>
        <v>977.83983108999996</v>
      </c>
      <c r="G115" s="44">
        <f t="shared" ref="G115" si="436">M115+S115</f>
        <v>33.643917720000005</v>
      </c>
      <c r="H115" s="44">
        <f t="shared" ref="H115" si="437">SUM(I115:J115)</f>
        <v>5460.6025466400006</v>
      </c>
      <c r="I115" s="44">
        <v>2381.2542391799998</v>
      </c>
      <c r="J115" s="44">
        <f t="shared" ref="J115" si="438">SUM(K115:M115)</f>
        <v>3079.3483074600003</v>
      </c>
      <c r="K115" s="44">
        <v>2598.51597726</v>
      </c>
      <c r="L115" s="44">
        <v>456.24173081999999</v>
      </c>
      <c r="M115" s="44">
        <v>24.59059938</v>
      </c>
      <c r="N115" s="44">
        <f t="shared" ref="N115" si="439">SUM(O115:P115)</f>
        <v>2557.8757774599999</v>
      </c>
      <c r="O115" s="44">
        <v>466.95544897000002</v>
      </c>
      <c r="P115" s="44">
        <f t="shared" ref="P115" si="440">SUM(Q115:S115)</f>
        <v>2090.92032849</v>
      </c>
      <c r="Q115" s="44">
        <v>1560.2689098799999</v>
      </c>
      <c r="R115" s="44">
        <v>521.59810027000003</v>
      </c>
      <c r="S115" s="44">
        <v>9.0533183400000006</v>
      </c>
      <c r="T115" s="44"/>
      <c r="U115" s="44"/>
      <c r="V115" s="44"/>
      <c r="W115" s="44"/>
      <c r="X115" s="44"/>
      <c r="Y115" s="44"/>
    </row>
    <row r="116" spans="1:25" hidden="1" outlineLevel="1" collapsed="1">
      <c r="A116" s="9">
        <v>43739</v>
      </c>
      <c r="B116" s="44">
        <v>8317.0771382999992</v>
      </c>
      <c r="C116" s="44">
        <f t="shared" ref="C116" si="441">I116+O116</f>
        <v>2961.42963749</v>
      </c>
      <c r="D116" s="44">
        <f t="shared" ref="D116" si="442">J116+P116</f>
        <v>5355.6475008099997</v>
      </c>
      <c r="E116" s="44">
        <f t="shared" ref="E116" si="443">K116+Q116</f>
        <v>4331.5506973499996</v>
      </c>
      <c r="F116" s="44">
        <f t="shared" ref="F116" si="444">L116+R116</f>
        <v>998.66214042000001</v>
      </c>
      <c r="G116" s="44">
        <f t="shared" ref="G116" si="445">M116+S116</f>
        <v>25.434663040000004</v>
      </c>
      <c r="H116" s="44">
        <f t="shared" ref="H116" si="446">SUM(I116:J116)</f>
        <v>5587.7693810299997</v>
      </c>
      <c r="I116" s="44">
        <v>2465.0201496099999</v>
      </c>
      <c r="J116" s="44">
        <f t="shared" ref="J116" si="447">SUM(K116:M116)</f>
        <v>3122.7492314199999</v>
      </c>
      <c r="K116" s="44">
        <v>2643.8195106399999</v>
      </c>
      <c r="L116" s="44">
        <v>461.25317839000002</v>
      </c>
      <c r="M116" s="44">
        <v>17.676542390000002</v>
      </c>
      <c r="N116" s="44">
        <f t="shared" ref="N116" si="448">SUM(O116:P116)</f>
        <v>2729.3077572699999</v>
      </c>
      <c r="O116" s="44">
        <v>496.40948787999997</v>
      </c>
      <c r="P116" s="44">
        <f t="shared" ref="P116" si="449">SUM(Q116:S116)</f>
        <v>2232.8982693899998</v>
      </c>
      <c r="Q116" s="44">
        <v>1687.73118671</v>
      </c>
      <c r="R116" s="44">
        <v>537.40896203</v>
      </c>
      <c r="S116" s="44">
        <v>7.7581206500000004</v>
      </c>
      <c r="T116" s="44"/>
      <c r="U116" s="44"/>
      <c r="V116" s="44"/>
      <c r="W116" s="44"/>
      <c r="X116" s="44"/>
      <c r="Y116" s="44"/>
    </row>
    <row r="117" spans="1:25" hidden="1" outlineLevel="1" collapsed="1">
      <c r="A117" s="9">
        <v>43770</v>
      </c>
      <c r="B117" s="44">
        <v>8485.3918678699993</v>
      </c>
      <c r="C117" s="44">
        <f t="shared" ref="C117" si="450">I117+O117</f>
        <v>3099.4608201299998</v>
      </c>
      <c r="D117" s="44">
        <f t="shared" ref="D117" si="451">J117+P117</f>
        <v>5385.9310477399995</v>
      </c>
      <c r="E117" s="44">
        <f t="shared" ref="E117" si="452">K117+Q117</f>
        <v>4358.1560088099995</v>
      </c>
      <c r="F117" s="44">
        <f t="shared" ref="F117" si="453">L117+R117</f>
        <v>1001.4676792299999</v>
      </c>
      <c r="G117" s="44">
        <f t="shared" ref="G117" si="454">M117+S117</f>
        <v>26.307359699999999</v>
      </c>
      <c r="H117" s="44">
        <f t="shared" ref="H117" si="455">SUM(I117:J117)</f>
        <v>5798.60795874</v>
      </c>
      <c r="I117" s="44">
        <v>2590.75065688</v>
      </c>
      <c r="J117" s="44">
        <f t="shared" ref="J117" si="456">SUM(K117:M117)</f>
        <v>3207.8573018599996</v>
      </c>
      <c r="K117" s="44">
        <v>2704.7966047099999</v>
      </c>
      <c r="L117" s="44">
        <v>484.92748111999998</v>
      </c>
      <c r="M117" s="44">
        <v>18.13321603</v>
      </c>
      <c r="N117" s="44">
        <f t="shared" ref="N117" si="457">SUM(O117:P117)</f>
        <v>2686.7839091299998</v>
      </c>
      <c r="O117" s="44">
        <v>508.71016324999999</v>
      </c>
      <c r="P117" s="44">
        <f t="shared" ref="P117" si="458">SUM(Q117:S117)</f>
        <v>2178.0737458799999</v>
      </c>
      <c r="Q117" s="44">
        <v>1653.3594040999999</v>
      </c>
      <c r="R117" s="44">
        <v>516.54019811000001</v>
      </c>
      <c r="S117" s="44">
        <v>8.1741436699999994</v>
      </c>
      <c r="T117" s="44"/>
      <c r="U117" s="44"/>
      <c r="V117" s="44"/>
      <c r="W117" s="44"/>
      <c r="X117" s="44"/>
      <c r="Y117" s="44"/>
    </row>
    <row r="118" spans="1:25" hidden="1" outlineLevel="1" collapsed="1">
      <c r="A118" s="9">
        <v>43800</v>
      </c>
      <c r="B118" s="44">
        <v>8814.2205520099997</v>
      </c>
      <c r="C118" s="44">
        <f t="shared" ref="C118" si="459">I118+O118</f>
        <v>3337.23244058</v>
      </c>
      <c r="D118" s="44">
        <f t="shared" ref="D118" si="460">J118+P118</f>
        <v>5476.9881114300006</v>
      </c>
      <c r="E118" s="44">
        <f t="shared" ref="E118" si="461">K118+Q118</f>
        <v>4443.7903298399997</v>
      </c>
      <c r="F118" s="44">
        <f t="shared" ref="F118" si="462">L118+R118</f>
        <v>1006.6804411400001</v>
      </c>
      <c r="G118" s="44">
        <f t="shared" ref="G118" si="463">M118+S118</f>
        <v>26.517340449999999</v>
      </c>
      <c r="H118" s="44">
        <f t="shared" ref="H118" si="464">SUM(I118:J118)</f>
        <v>6093.75059702</v>
      </c>
      <c r="I118" s="44">
        <v>2817.4192970700001</v>
      </c>
      <c r="J118" s="44">
        <f t="shared" ref="J118" si="465">SUM(K118:M118)</f>
        <v>3276.3312999499999</v>
      </c>
      <c r="K118" s="44">
        <v>2739.4605243699998</v>
      </c>
      <c r="L118" s="44">
        <v>518.53359521000004</v>
      </c>
      <c r="M118" s="44">
        <v>18.337180369999999</v>
      </c>
      <c r="N118" s="44">
        <f t="shared" ref="N118" si="466">SUM(O118:P118)</f>
        <v>2720.4699549900001</v>
      </c>
      <c r="O118" s="44">
        <v>519.81314351000003</v>
      </c>
      <c r="P118" s="44">
        <f t="shared" ref="P118" si="467">SUM(Q118:S118)</f>
        <v>2200.6568114800002</v>
      </c>
      <c r="Q118" s="44">
        <v>1704.3298054700001</v>
      </c>
      <c r="R118" s="44">
        <v>488.14684592999998</v>
      </c>
      <c r="S118" s="44">
        <v>8.1801600800000003</v>
      </c>
      <c r="T118" s="44"/>
      <c r="U118" s="44"/>
      <c r="V118" s="44"/>
      <c r="W118" s="44"/>
      <c r="X118" s="44"/>
      <c r="Y118" s="44"/>
    </row>
    <row r="119" spans="1:25" hidden="1" outlineLevel="1" collapsed="1">
      <c r="A119" s="9">
        <v>43831</v>
      </c>
      <c r="B119" s="44">
        <v>9027.4213630899994</v>
      </c>
      <c r="C119" s="44">
        <f t="shared" ref="C119" si="468">I119+O119</f>
        <v>3276.8942069700001</v>
      </c>
      <c r="D119" s="44">
        <f t="shared" ref="D119" si="469">J119+P119</f>
        <v>5750.5271561199997</v>
      </c>
      <c r="E119" s="44">
        <f t="shared" ref="E119" si="470">K119+Q119</f>
        <v>4681.71031821</v>
      </c>
      <c r="F119" s="44">
        <f t="shared" ref="F119" si="471">L119+R119</f>
        <v>1040.4240132499999</v>
      </c>
      <c r="G119" s="44">
        <f t="shared" ref="G119" si="472">M119+S119</f>
        <v>28.392824659999999</v>
      </c>
      <c r="H119" s="44">
        <f t="shared" ref="H119" si="473">SUM(I119:J119)</f>
        <v>6111.2811666799998</v>
      </c>
      <c r="I119" s="44">
        <v>2720.89990025</v>
      </c>
      <c r="J119" s="44">
        <f t="shared" ref="J119" si="474">SUM(K119:M119)</f>
        <v>3390.3812664299999</v>
      </c>
      <c r="K119" s="44">
        <v>2832.9447512800002</v>
      </c>
      <c r="L119" s="44">
        <v>539.04260471999999</v>
      </c>
      <c r="M119" s="44">
        <v>18.393910429999998</v>
      </c>
      <c r="N119" s="44">
        <f t="shared" ref="N119" si="475">SUM(O119:P119)</f>
        <v>2916.14019641</v>
      </c>
      <c r="O119" s="44">
        <v>555.99430672000005</v>
      </c>
      <c r="P119" s="44">
        <f t="shared" ref="P119" si="476">SUM(Q119:S119)</f>
        <v>2360.1458896899999</v>
      </c>
      <c r="Q119" s="44">
        <v>1848.76556693</v>
      </c>
      <c r="R119" s="44">
        <v>501.38140852999999</v>
      </c>
      <c r="S119" s="44">
        <v>9.9989142300000005</v>
      </c>
      <c r="T119" s="44"/>
      <c r="U119" s="44"/>
      <c r="V119" s="44"/>
      <c r="W119" s="44"/>
      <c r="X119" s="44"/>
      <c r="Y119" s="44"/>
    </row>
    <row r="120" spans="1:25" hidden="1" outlineLevel="1" collapsed="1">
      <c r="A120" s="9">
        <v>43862</v>
      </c>
      <c r="B120" s="44">
        <v>9076.6424106300001</v>
      </c>
      <c r="C120" s="44">
        <f t="shared" ref="C120" si="477">I120+O120</f>
        <v>3306.4435344600001</v>
      </c>
      <c r="D120" s="44">
        <f t="shared" ref="D120" si="478">J120+P120</f>
        <v>5770.1988761699995</v>
      </c>
      <c r="E120" s="44">
        <f t="shared" ref="E120" si="479">K120+Q120</f>
        <v>4693.3953063400004</v>
      </c>
      <c r="F120" s="44">
        <f t="shared" ref="F120" si="480">L120+R120</f>
        <v>1048.42091471</v>
      </c>
      <c r="G120" s="44">
        <f t="shared" ref="G120" si="481">M120+S120</f>
        <v>28.382655120000003</v>
      </c>
      <c r="H120" s="44">
        <f t="shared" ref="H120" si="482">SUM(I120:J120)</f>
        <v>6174.4757349600004</v>
      </c>
      <c r="I120" s="44">
        <v>2730.2977248500001</v>
      </c>
      <c r="J120" s="44">
        <f t="shared" ref="J120" si="483">SUM(K120:M120)</f>
        <v>3444.1780101099998</v>
      </c>
      <c r="K120" s="44">
        <v>2865.2699359500002</v>
      </c>
      <c r="L120" s="44">
        <v>560.38292865999995</v>
      </c>
      <c r="M120" s="44">
        <v>18.525145500000001</v>
      </c>
      <c r="N120" s="44">
        <f t="shared" ref="N120" si="484">SUM(O120:P120)</f>
        <v>2902.1666756700001</v>
      </c>
      <c r="O120" s="44">
        <v>576.14580961000001</v>
      </c>
      <c r="P120" s="44">
        <f t="shared" ref="P120" si="485">SUM(Q120:S120)</f>
        <v>2326.0208660600001</v>
      </c>
      <c r="Q120" s="44">
        <v>1828.1253703899999</v>
      </c>
      <c r="R120" s="44">
        <v>488.03798604999997</v>
      </c>
      <c r="S120" s="44">
        <v>9.8575096200000001</v>
      </c>
      <c r="T120" s="44"/>
      <c r="U120" s="44"/>
      <c r="V120" s="44"/>
      <c r="W120" s="44"/>
      <c r="X120" s="44"/>
      <c r="Y120" s="44"/>
    </row>
    <row r="121" spans="1:25" hidden="1" outlineLevel="1" collapsed="1">
      <c r="A121" s="9">
        <v>43891</v>
      </c>
      <c r="B121" s="44">
        <v>9456.5514365600011</v>
      </c>
      <c r="C121" s="44">
        <f t="shared" ref="C121" si="486">I121+O121</f>
        <v>3500.5949423800002</v>
      </c>
      <c r="D121" s="44">
        <f t="shared" ref="D121" si="487">J121+P121</f>
        <v>5955.9564941799999</v>
      </c>
      <c r="E121" s="44">
        <f t="shared" ref="E121" si="488">K121+Q121</f>
        <v>4799.6690586200002</v>
      </c>
      <c r="F121" s="44">
        <f t="shared" ref="F121" si="489">L121+R121</f>
        <v>1126.23878745</v>
      </c>
      <c r="G121" s="44">
        <f t="shared" ref="G121" si="490">M121+S121</f>
        <v>30.048648110000002</v>
      </c>
      <c r="H121" s="44">
        <f t="shared" ref="H121" si="491">SUM(I121:J121)</f>
        <v>6218.1849192099999</v>
      </c>
      <c r="I121" s="44">
        <v>2834.8701253600002</v>
      </c>
      <c r="J121" s="44">
        <f t="shared" ref="J121" si="492">SUM(K121:M121)</f>
        <v>3383.3147938500001</v>
      </c>
      <c r="K121" s="44">
        <v>2789.2915866500002</v>
      </c>
      <c r="L121" s="44">
        <v>575.25314416000003</v>
      </c>
      <c r="M121" s="44">
        <v>18.77006304</v>
      </c>
      <c r="N121" s="44">
        <f t="shared" ref="N121" si="493">SUM(O121:P121)</f>
        <v>3238.3665173500003</v>
      </c>
      <c r="O121" s="44">
        <v>665.72481702000005</v>
      </c>
      <c r="P121" s="44">
        <f t="shared" ref="P121" si="494">SUM(Q121:S121)</f>
        <v>2572.6417003300003</v>
      </c>
      <c r="Q121" s="44">
        <v>2010.37747197</v>
      </c>
      <c r="R121" s="44">
        <v>550.98564328999998</v>
      </c>
      <c r="S121" s="44">
        <v>11.27858507</v>
      </c>
      <c r="T121" s="44"/>
      <c r="U121" s="44"/>
      <c r="V121" s="44"/>
      <c r="W121" s="44"/>
      <c r="X121" s="44"/>
      <c r="Y121" s="44"/>
    </row>
    <row r="122" spans="1:25" hidden="1" outlineLevel="1" collapsed="1">
      <c r="A122" s="9">
        <v>43922</v>
      </c>
      <c r="B122" s="44">
        <v>9750.5602057200012</v>
      </c>
      <c r="C122" s="44">
        <f t="shared" ref="C122" si="495">I122+O122</f>
        <v>3998.7411523500004</v>
      </c>
      <c r="D122" s="44">
        <f t="shared" ref="D122" si="496">J122+P122</f>
        <v>5751.8190533699999</v>
      </c>
      <c r="E122" s="44">
        <f t="shared" ref="E122" si="497">K122+Q122</f>
        <v>4602.9024592200003</v>
      </c>
      <c r="F122" s="44">
        <f t="shared" ref="F122" si="498">L122+R122</f>
        <v>1119.0511455000001</v>
      </c>
      <c r="G122" s="44">
        <f t="shared" ref="G122" si="499">M122+S122</f>
        <v>29.865448649999998</v>
      </c>
      <c r="H122" s="44">
        <f t="shared" ref="H122" si="500">SUM(I122:J122)</f>
        <v>6711.9659161999998</v>
      </c>
      <c r="I122" s="44">
        <v>3374.1140400200002</v>
      </c>
      <c r="J122" s="44">
        <f t="shared" ref="J122" si="501">SUM(K122:M122)</f>
        <v>3337.8518761799996</v>
      </c>
      <c r="K122" s="44">
        <v>2737.9823647899998</v>
      </c>
      <c r="L122" s="44">
        <v>581.18418320000001</v>
      </c>
      <c r="M122" s="44">
        <v>18.68532819</v>
      </c>
      <c r="N122" s="44">
        <f t="shared" ref="N122" si="502">SUM(O122:P122)</f>
        <v>3038.5942895200005</v>
      </c>
      <c r="O122" s="44">
        <v>624.62711233000005</v>
      </c>
      <c r="P122" s="44">
        <f t="shared" ref="P122" si="503">SUM(Q122:S122)</f>
        <v>2413.9671771900003</v>
      </c>
      <c r="Q122" s="44">
        <v>1864.9200944300001</v>
      </c>
      <c r="R122" s="44">
        <v>537.86696229999995</v>
      </c>
      <c r="S122" s="44">
        <v>11.180120459999999</v>
      </c>
      <c r="T122" s="44"/>
      <c r="U122" s="44"/>
      <c r="V122" s="44"/>
      <c r="W122" s="44"/>
      <c r="X122" s="44"/>
      <c r="Y122" s="44"/>
    </row>
    <row r="123" spans="1:25" hidden="1" outlineLevel="1" collapsed="1">
      <c r="A123" s="9">
        <v>43952</v>
      </c>
      <c r="B123" s="44">
        <v>9753.2534724899997</v>
      </c>
      <c r="C123" s="44">
        <f t="shared" ref="C123" si="504">I123+O123</f>
        <v>4063.1312770700001</v>
      </c>
      <c r="D123" s="44">
        <f t="shared" ref="D123" si="505">J123+P123</f>
        <v>5690.1221954199991</v>
      </c>
      <c r="E123" s="44">
        <f t="shared" ref="E123" si="506">K123+Q123</f>
        <v>4534.9444297</v>
      </c>
      <c r="F123" s="44">
        <f t="shared" ref="F123" si="507">L123+R123</f>
        <v>1125.5132565500001</v>
      </c>
      <c r="G123" s="44">
        <f t="shared" ref="G123" si="508">M123+S123</f>
        <v>29.664509169999999</v>
      </c>
      <c r="H123" s="44">
        <f t="shared" ref="H123" si="509">SUM(I123:J123)</f>
        <v>6747.7989704399997</v>
      </c>
      <c r="I123" s="44">
        <v>3415.8829560300001</v>
      </c>
      <c r="J123" s="44">
        <f t="shared" ref="J123" si="510">SUM(K123:M123)</f>
        <v>3331.9160144099997</v>
      </c>
      <c r="K123" s="44">
        <v>2724.6108154399999</v>
      </c>
      <c r="L123" s="44">
        <v>588.69824411000002</v>
      </c>
      <c r="M123" s="44">
        <v>18.606954859999998</v>
      </c>
      <c r="N123" s="44">
        <f t="shared" ref="N123" si="511">SUM(O123:P123)</f>
        <v>3005.45450205</v>
      </c>
      <c r="O123" s="44">
        <v>647.24832103999995</v>
      </c>
      <c r="P123" s="44">
        <f t="shared" ref="P123" si="512">SUM(Q123:S123)</f>
        <v>2358.2061810099999</v>
      </c>
      <c r="Q123" s="44">
        <v>1810.3336142600001</v>
      </c>
      <c r="R123" s="44">
        <v>536.81501244000003</v>
      </c>
      <c r="S123" s="44">
        <v>11.05755431</v>
      </c>
      <c r="T123" s="44"/>
      <c r="U123" s="44"/>
      <c r="V123" s="44"/>
      <c r="W123" s="44"/>
      <c r="X123" s="44"/>
      <c r="Y123" s="44"/>
    </row>
    <row r="124" spans="1:25" hidden="1" outlineLevel="1" collapsed="1">
      <c r="A124" s="9">
        <v>43983</v>
      </c>
      <c r="B124" s="44">
        <v>9922.34763896</v>
      </c>
      <c r="C124" s="44">
        <f t="shared" ref="C124" si="513">I124+O124</f>
        <v>4215.9012409699999</v>
      </c>
      <c r="D124" s="44">
        <f t="shared" ref="D124" si="514">J124+P124</f>
        <v>5706.4463979900002</v>
      </c>
      <c r="E124" s="44">
        <f t="shared" ref="E124" si="515">K124+Q124</f>
        <v>4531.1259728499999</v>
      </c>
      <c r="F124" s="44">
        <f t="shared" ref="F124" si="516">L124+R124</f>
        <v>1145.57474731</v>
      </c>
      <c r="G124" s="44">
        <f t="shared" ref="G124" si="517">M124+S124</f>
        <v>29.745677829999998</v>
      </c>
      <c r="H124" s="44">
        <f t="shared" ref="H124" si="518">SUM(I124:J124)</f>
        <v>6945.5079738799996</v>
      </c>
      <c r="I124" s="44">
        <v>3510.23515193</v>
      </c>
      <c r="J124" s="44">
        <f t="shared" ref="J124" si="519">SUM(K124:M124)</f>
        <v>3435.27282195</v>
      </c>
      <c r="K124" s="44">
        <v>2817.8840136700001</v>
      </c>
      <c r="L124" s="44">
        <v>598.90341389000002</v>
      </c>
      <c r="M124" s="44">
        <v>18.48539439</v>
      </c>
      <c r="N124" s="44">
        <f t="shared" ref="N124" si="520">SUM(O124:P124)</f>
        <v>2976.83966508</v>
      </c>
      <c r="O124" s="44">
        <v>705.66608903999997</v>
      </c>
      <c r="P124" s="44">
        <f t="shared" ref="P124" si="521">SUM(Q124:S124)</f>
        <v>2271.1735760400002</v>
      </c>
      <c r="Q124" s="44">
        <v>1713.2419591800001</v>
      </c>
      <c r="R124" s="44">
        <v>546.67133342</v>
      </c>
      <c r="S124" s="44">
        <v>11.26028344</v>
      </c>
      <c r="T124" s="44"/>
      <c r="U124" s="44"/>
      <c r="V124" s="44"/>
      <c r="W124" s="44"/>
      <c r="X124" s="44"/>
      <c r="Y124" s="44"/>
    </row>
    <row r="125" spans="1:25" hidden="1" outlineLevel="1" collapsed="1">
      <c r="A125" s="9">
        <v>44013</v>
      </c>
      <c r="B125" s="44">
        <v>10051.819715319998</v>
      </c>
      <c r="C125" s="44">
        <f t="shared" ref="C125" si="522">I125+O125</f>
        <v>4292.1428211000002</v>
      </c>
      <c r="D125" s="44">
        <f t="shared" ref="D125" si="523">J125+P125</f>
        <v>5759.6768942199997</v>
      </c>
      <c r="E125" s="44">
        <f t="shared" ref="E125" si="524">K125+Q125</f>
        <v>4547.5778617699998</v>
      </c>
      <c r="F125" s="44">
        <f t="shared" ref="F125" si="525">L125+R125</f>
        <v>1181.9455597799999</v>
      </c>
      <c r="G125" s="44">
        <f t="shared" ref="G125" si="526">M125+S125</f>
        <v>30.153472669999999</v>
      </c>
      <c r="H125" s="44">
        <f t="shared" ref="H125" si="527">SUM(I125:J125)</f>
        <v>6944.5369591599992</v>
      </c>
      <c r="I125" s="44">
        <v>3532.73140337</v>
      </c>
      <c r="J125" s="44">
        <f t="shared" ref="J125" si="528">SUM(K125:M125)</f>
        <v>3411.8055557899997</v>
      </c>
      <c r="K125" s="44">
        <v>2782.9392377499998</v>
      </c>
      <c r="L125" s="44">
        <v>610.43805111999995</v>
      </c>
      <c r="M125" s="44">
        <v>18.428266919999999</v>
      </c>
      <c r="N125" s="44">
        <f t="shared" ref="N125" si="529">SUM(O125:P125)</f>
        <v>3107.2827561599997</v>
      </c>
      <c r="O125" s="44">
        <v>759.41141773000004</v>
      </c>
      <c r="P125" s="44">
        <f t="shared" ref="P125" si="530">SUM(Q125:S125)</f>
        <v>2347.8713384299999</v>
      </c>
      <c r="Q125" s="44">
        <v>1764.63862402</v>
      </c>
      <c r="R125" s="44">
        <v>571.50750865999998</v>
      </c>
      <c r="S125" s="44">
        <v>11.725205750000001</v>
      </c>
      <c r="T125" s="44"/>
      <c r="U125" s="44"/>
      <c r="V125" s="44"/>
      <c r="W125" s="44"/>
      <c r="X125" s="44"/>
      <c r="Y125" s="44"/>
    </row>
    <row r="126" spans="1:25" hidden="1" outlineLevel="1" collapsed="1">
      <c r="A126" s="9">
        <v>44044</v>
      </c>
      <c r="B126" s="44">
        <v>10063.18582151</v>
      </c>
      <c r="C126" s="44">
        <f t="shared" ref="C126" si="531">I126+O126</f>
        <v>4365.5531628899998</v>
      </c>
      <c r="D126" s="44">
        <f t="shared" ref="D126" si="532">J126+P126</f>
        <v>5697.6326586199993</v>
      </c>
      <c r="E126" s="44">
        <f t="shared" ref="E126" si="533">K126+Q126</f>
        <v>4479.8577179499998</v>
      </c>
      <c r="F126" s="44">
        <f t="shared" ref="F126" si="534">L126+R126</f>
        <v>1197.6798669</v>
      </c>
      <c r="G126" s="44">
        <f t="shared" ref="G126" si="535">M126+S126</f>
        <v>20.095073769999999</v>
      </c>
      <c r="H126" s="44">
        <f t="shared" ref="H126" si="536">SUM(I126:J126)</f>
        <v>6978.2523092800002</v>
      </c>
      <c r="I126" s="44">
        <v>3588.2696675900002</v>
      </c>
      <c r="J126" s="44">
        <f t="shared" ref="J126" si="537">SUM(K126:M126)</f>
        <v>3389.98264169</v>
      </c>
      <c r="K126" s="44">
        <v>2750.4052445100001</v>
      </c>
      <c r="L126" s="44">
        <v>631.68621188999998</v>
      </c>
      <c r="M126" s="44">
        <v>7.8911852900000001</v>
      </c>
      <c r="N126" s="44">
        <f t="shared" ref="N126" si="538">SUM(O126:P126)</f>
        <v>3084.9335122299999</v>
      </c>
      <c r="O126" s="44">
        <v>777.28349530000003</v>
      </c>
      <c r="P126" s="44">
        <f t="shared" ref="P126" si="539">SUM(Q126:S126)</f>
        <v>2307.6500169299998</v>
      </c>
      <c r="Q126" s="44">
        <v>1729.4524734399999</v>
      </c>
      <c r="R126" s="44">
        <v>565.99365501</v>
      </c>
      <c r="S126" s="44">
        <v>12.20388848</v>
      </c>
      <c r="T126" s="44"/>
      <c r="U126" s="44"/>
      <c r="V126" s="44"/>
      <c r="W126" s="44"/>
      <c r="X126" s="44"/>
      <c r="Y126" s="44"/>
    </row>
    <row r="127" spans="1:25" hidden="1" outlineLevel="1" collapsed="1">
      <c r="A127" s="9">
        <v>44075</v>
      </c>
      <c r="B127" s="44">
        <v>10294.08554926</v>
      </c>
      <c r="C127" s="44">
        <f t="shared" ref="C127" si="540">I127+O127</f>
        <v>4552.4471434300003</v>
      </c>
      <c r="D127" s="44">
        <f t="shared" ref="D127" si="541">J127+P127</f>
        <v>5741.63840583</v>
      </c>
      <c r="E127" s="44">
        <f t="shared" ref="E127" si="542">K127+Q127</f>
        <v>4496.9658050899998</v>
      </c>
      <c r="F127" s="44">
        <f t="shared" ref="F127" si="543">L127+R127</f>
        <v>1223.2777386500002</v>
      </c>
      <c r="G127" s="44">
        <f t="shared" ref="G127" si="544">M127+S127</f>
        <v>21.39486209</v>
      </c>
      <c r="H127" s="44">
        <f t="shared" ref="H127" si="545">SUM(I127:J127)</f>
        <v>7113.10748676</v>
      </c>
      <c r="I127" s="44">
        <v>3729.6002979700002</v>
      </c>
      <c r="J127" s="44">
        <f t="shared" ref="J127" si="546">SUM(K127:M127)</f>
        <v>3383.5071887899999</v>
      </c>
      <c r="K127" s="44">
        <v>2728.6163719299998</v>
      </c>
      <c r="L127" s="44">
        <v>646.91214777000005</v>
      </c>
      <c r="M127" s="44">
        <v>7.9786690900000004</v>
      </c>
      <c r="N127" s="44">
        <f t="shared" ref="N127" si="547">SUM(O127:P127)</f>
        <v>3180.9780625000003</v>
      </c>
      <c r="O127" s="44">
        <v>822.84684546000005</v>
      </c>
      <c r="P127" s="44">
        <f t="shared" ref="P127" si="548">SUM(Q127:S127)</f>
        <v>2358.1312170400001</v>
      </c>
      <c r="Q127" s="44">
        <v>1768.34943316</v>
      </c>
      <c r="R127" s="44">
        <v>576.36559088000001</v>
      </c>
      <c r="S127" s="44">
        <v>13.416193</v>
      </c>
      <c r="T127" s="44"/>
      <c r="U127" s="44"/>
      <c r="V127" s="44"/>
      <c r="W127" s="44"/>
      <c r="X127" s="44"/>
      <c r="Y127" s="44"/>
    </row>
    <row r="128" spans="1:25" hidden="1" outlineLevel="1" collapsed="1">
      <c r="A128" s="9">
        <v>44105</v>
      </c>
      <c r="B128" s="44">
        <v>10534.106391430001</v>
      </c>
      <c r="C128" s="44">
        <f t="shared" ref="C128" si="549">I128+O128</f>
        <v>4716.9682571800004</v>
      </c>
      <c r="D128" s="44">
        <f t="shared" ref="D128" si="550">J128+P128</f>
        <v>5817.1381342499999</v>
      </c>
      <c r="E128" s="44">
        <f t="shared" ref="E128" si="551">K128+Q128</f>
        <v>4518.03350546</v>
      </c>
      <c r="F128" s="44">
        <f t="shared" ref="F128" si="552">L128+R128</f>
        <v>1277.2044991400001</v>
      </c>
      <c r="G128" s="44">
        <f t="shared" ref="G128" si="553">M128+S128</f>
        <v>21.90012965</v>
      </c>
      <c r="H128" s="44">
        <f t="shared" ref="H128" si="554">SUM(I128:J128)</f>
        <v>7331.5122347199995</v>
      </c>
      <c r="I128" s="44">
        <v>3869.07336119</v>
      </c>
      <c r="J128" s="44">
        <f t="shared" ref="J128" si="555">SUM(K128:M128)</f>
        <v>3462.4388735299995</v>
      </c>
      <c r="K128" s="44">
        <v>2751.1423452099998</v>
      </c>
      <c r="L128" s="44">
        <v>702.93096584</v>
      </c>
      <c r="M128" s="44">
        <v>8.3655624799999995</v>
      </c>
      <c r="N128" s="44">
        <f t="shared" ref="N128" si="556">SUM(O128:P128)</f>
        <v>3202.5941567100003</v>
      </c>
      <c r="O128" s="44">
        <v>847.89489599000001</v>
      </c>
      <c r="P128" s="44">
        <f t="shared" ref="P128" si="557">SUM(Q128:S128)</f>
        <v>2354.6992607200004</v>
      </c>
      <c r="Q128" s="44">
        <v>1766.89116025</v>
      </c>
      <c r="R128" s="44">
        <v>574.27353330000005</v>
      </c>
      <c r="S128" s="44">
        <v>13.534567170000001</v>
      </c>
      <c r="T128" s="44"/>
      <c r="U128" s="44"/>
      <c r="V128" s="44"/>
      <c r="W128" s="44"/>
      <c r="X128" s="44"/>
      <c r="Y128" s="44"/>
    </row>
    <row r="129" spans="1:25" hidden="1" outlineLevel="1" collapsed="1">
      <c r="A129" s="9">
        <v>44136</v>
      </c>
      <c r="B129" s="44">
        <v>10698.477874160002</v>
      </c>
      <c r="C129" s="44">
        <f t="shared" ref="C129" si="558">I129+O129</f>
        <v>4872.9850273699994</v>
      </c>
      <c r="D129" s="44">
        <f t="shared" ref="D129" si="559">J129+P129</f>
        <v>5825.492846789999</v>
      </c>
      <c r="E129" s="44">
        <f t="shared" ref="E129" si="560">K129+Q129</f>
        <v>4503.9320676400002</v>
      </c>
      <c r="F129" s="44">
        <f t="shared" ref="F129" si="561">L129+R129</f>
        <v>1298.4667516</v>
      </c>
      <c r="G129" s="44">
        <f t="shared" ref="G129" si="562">M129+S129</f>
        <v>23.09402755</v>
      </c>
      <c r="H129" s="44">
        <f t="shared" ref="H129" si="563">SUM(I129:J129)</f>
        <v>7485.3354872799991</v>
      </c>
      <c r="I129" s="44">
        <v>3991.1051619899999</v>
      </c>
      <c r="J129" s="44">
        <f t="shared" ref="J129" si="564">SUM(K129:M129)</f>
        <v>3494.2303252899997</v>
      </c>
      <c r="K129" s="44">
        <v>2758.68108248</v>
      </c>
      <c r="L129" s="44">
        <v>726.47256058999994</v>
      </c>
      <c r="M129" s="44">
        <v>9.0766822200000004</v>
      </c>
      <c r="N129" s="44">
        <f t="shared" ref="N129" si="565">SUM(O129:P129)</f>
        <v>3213.1423868799998</v>
      </c>
      <c r="O129" s="44">
        <v>881.87986537999996</v>
      </c>
      <c r="P129" s="44">
        <f t="shared" ref="P129" si="566">SUM(Q129:S129)</f>
        <v>2331.2625214999998</v>
      </c>
      <c r="Q129" s="44">
        <v>1745.25098516</v>
      </c>
      <c r="R129" s="44">
        <v>571.99419101000001</v>
      </c>
      <c r="S129" s="44">
        <v>14.017345329999999</v>
      </c>
      <c r="T129" s="44"/>
      <c r="U129" s="44"/>
      <c r="V129" s="44"/>
      <c r="W129" s="44"/>
      <c r="X129" s="44"/>
      <c r="Y129" s="44"/>
    </row>
    <row r="130" spans="1:25" hidden="1" outlineLevel="1" collapsed="1">
      <c r="A130" s="9">
        <v>44166</v>
      </c>
      <c r="B130" s="44">
        <v>11193.708780090001</v>
      </c>
      <c r="C130" s="44">
        <f t="shared" ref="C130" si="567">I130+O130</f>
        <v>5310.8100605999998</v>
      </c>
      <c r="D130" s="44">
        <f t="shared" ref="D130" si="568">J130+P130</f>
        <v>5882.8987194900001</v>
      </c>
      <c r="E130" s="44">
        <f t="shared" ref="E130" si="569">K130+Q130</f>
        <v>4540.2282929100002</v>
      </c>
      <c r="F130" s="44">
        <f t="shared" ref="F130" si="570">L130+R130</f>
        <v>1319.06301633</v>
      </c>
      <c r="G130" s="44">
        <f t="shared" ref="G130" si="571">M130+S130</f>
        <v>23.607410250000001</v>
      </c>
      <c r="H130" s="44">
        <f t="shared" ref="H130" si="572">SUM(I130:J130)</f>
        <v>7971.5483550200006</v>
      </c>
      <c r="I130" s="44">
        <v>4409.1539066699997</v>
      </c>
      <c r="J130" s="44">
        <f t="shared" ref="J130" si="573">SUM(K130:M130)</f>
        <v>3562.3944483500004</v>
      </c>
      <c r="K130" s="44">
        <v>2813.1394296600001</v>
      </c>
      <c r="L130" s="44">
        <v>739.67734945999996</v>
      </c>
      <c r="M130" s="44">
        <v>9.5776692299999997</v>
      </c>
      <c r="N130" s="44">
        <f t="shared" ref="N130" si="574">SUM(O130:P130)</f>
        <v>3222.1604250700002</v>
      </c>
      <c r="O130" s="44">
        <v>901.65615392999996</v>
      </c>
      <c r="P130" s="44">
        <f t="shared" ref="P130" si="575">SUM(Q130:S130)</f>
        <v>2320.5042711400001</v>
      </c>
      <c r="Q130" s="44">
        <v>1727.08886325</v>
      </c>
      <c r="R130" s="44">
        <v>579.38566687000002</v>
      </c>
      <c r="S130" s="44">
        <v>14.029741019999999</v>
      </c>
      <c r="T130" s="44"/>
      <c r="U130" s="44"/>
      <c r="V130" s="44"/>
      <c r="W130" s="44"/>
      <c r="X130" s="44"/>
      <c r="Y130" s="44"/>
    </row>
    <row r="131" spans="1:25" hidden="1" outlineLevel="1" collapsed="1">
      <c r="A131" s="9">
        <v>44197</v>
      </c>
      <c r="B131" s="44">
        <v>11010.529379529999</v>
      </c>
      <c r="C131" s="44">
        <f t="shared" ref="C131" si="576">I131+O131</f>
        <v>5107.2905782099997</v>
      </c>
      <c r="D131" s="44">
        <f t="shared" ref="D131" si="577">J131+P131</f>
        <v>5903.2388013199998</v>
      </c>
      <c r="E131" s="44">
        <f t="shared" ref="E131" si="578">K131+Q131</f>
        <v>4546.38617875</v>
      </c>
      <c r="F131" s="44">
        <f t="shared" ref="F131" si="579">L131+R131</f>
        <v>1332.3528287399999</v>
      </c>
      <c r="G131" s="44">
        <f t="shared" ref="G131" si="580">M131+S131</f>
        <v>24.499793830000002</v>
      </c>
      <c r="H131" s="44">
        <f t="shared" ref="H131" si="581">SUM(I131:J131)</f>
        <v>7815.4718445599992</v>
      </c>
      <c r="I131" s="44">
        <v>4205.9703644499996</v>
      </c>
      <c r="J131" s="44">
        <f t="shared" ref="J131" si="582">SUM(K131:M131)</f>
        <v>3609.5014801099996</v>
      </c>
      <c r="K131" s="44">
        <v>2839.2589976999998</v>
      </c>
      <c r="L131" s="44">
        <v>760.21675906999997</v>
      </c>
      <c r="M131" s="44">
        <v>10.025723340000001</v>
      </c>
      <c r="N131" s="44">
        <f t="shared" ref="N131" si="583">SUM(O131:P131)</f>
        <v>3195.0575349700002</v>
      </c>
      <c r="O131" s="44">
        <v>901.32021376</v>
      </c>
      <c r="P131" s="44">
        <f t="shared" ref="P131" si="584">SUM(Q131:S131)</f>
        <v>2293.7373212100001</v>
      </c>
      <c r="Q131" s="44">
        <v>1707.12718105</v>
      </c>
      <c r="R131" s="44">
        <v>572.13606966999998</v>
      </c>
      <c r="S131" s="44">
        <v>14.474070490000001</v>
      </c>
      <c r="T131" s="44"/>
      <c r="U131" s="44"/>
      <c r="V131" s="44"/>
      <c r="W131" s="44"/>
      <c r="X131" s="44"/>
      <c r="Y131" s="44"/>
    </row>
    <row r="132" spans="1:25" hidden="1" outlineLevel="1" collapsed="1">
      <c r="A132" s="9">
        <v>44228</v>
      </c>
      <c r="B132" s="44">
        <v>11161.27788985</v>
      </c>
      <c r="C132" s="44">
        <f t="shared" ref="C132" si="585">I132+O132</f>
        <v>5221.3666075500005</v>
      </c>
      <c r="D132" s="44">
        <f t="shared" ref="D132" si="586">J132+P132</f>
        <v>5939.9112822999996</v>
      </c>
      <c r="E132" s="44">
        <f t="shared" ref="E132" si="587">K132+Q132</f>
        <v>4576.0173329099998</v>
      </c>
      <c r="F132" s="44">
        <f t="shared" ref="F132" si="588">L132+R132</f>
        <v>1339.2153678899999</v>
      </c>
      <c r="G132" s="44">
        <f t="shared" ref="G132" si="589">M132+S132</f>
        <v>24.6785815</v>
      </c>
      <c r="H132" s="44">
        <f t="shared" ref="H132" si="590">SUM(I132:J132)</f>
        <v>7944.3788556999998</v>
      </c>
      <c r="I132" s="44">
        <v>4270.37655326</v>
      </c>
      <c r="J132" s="44">
        <f t="shared" ref="J132" si="591">SUM(K132:M132)</f>
        <v>3674.0023024399998</v>
      </c>
      <c r="K132" s="44">
        <v>2893.7175331499998</v>
      </c>
      <c r="L132" s="44">
        <v>769.97776994000003</v>
      </c>
      <c r="M132" s="44">
        <v>10.30699935</v>
      </c>
      <c r="N132" s="44">
        <f t="shared" ref="N132" si="592">SUM(O132:P132)</f>
        <v>3216.8990341499998</v>
      </c>
      <c r="O132" s="44">
        <v>950.99005428999999</v>
      </c>
      <c r="P132" s="44">
        <f t="shared" ref="P132" si="593">SUM(Q132:S132)</f>
        <v>2265.9089798599998</v>
      </c>
      <c r="Q132" s="44">
        <v>1682.29979976</v>
      </c>
      <c r="R132" s="44">
        <v>569.23759795000001</v>
      </c>
      <c r="S132" s="44">
        <v>14.37158215</v>
      </c>
      <c r="T132" s="44"/>
      <c r="U132" s="44"/>
      <c r="V132" s="44"/>
      <c r="W132" s="44"/>
      <c r="X132" s="44"/>
      <c r="Y132" s="44"/>
    </row>
    <row r="133" spans="1:25" hidden="1" outlineLevel="1" collapsed="1">
      <c r="A133" s="9">
        <v>44256</v>
      </c>
      <c r="B133" s="44">
        <v>11070.6567846</v>
      </c>
      <c r="C133" s="44">
        <f t="shared" ref="C133" si="594">I133+O133</f>
        <v>5197.3379068499999</v>
      </c>
      <c r="D133" s="44">
        <f t="shared" ref="D133" si="595">J133+P133</f>
        <v>5873.31887775</v>
      </c>
      <c r="E133" s="44">
        <f t="shared" ref="E133" si="596">K133+Q133</f>
        <v>4497.5948823799999</v>
      </c>
      <c r="F133" s="44">
        <f t="shared" ref="F133" si="597">L133+R133</f>
        <v>1350.79463657</v>
      </c>
      <c r="G133" s="44">
        <f t="shared" ref="G133" si="598">M133+S133</f>
        <v>24.929358800000003</v>
      </c>
      <c r="H133" s="44">
        <f t="shared" ref="H133" si="599">SUM(I133:J133)</f>
        <v>7890.1683669699996</v>
      </c>
      <c r="I133" s="44">
        <v>4192.6539378699999</v>
      </c>
      <c r="J133" s="44">
        <f t="shared" ref="J133" si="600">SUM(K133:M133)</f>
        <v>3697.5144291000001</v>
      </c>
      <c r="K133" s="44">
        <v>2904.0228154599999</v>
      </c>
      <c r="L133" s="44">
        <v>782.91900581000004</v>
      </c>
      <c r="M133" s="44">
        <v>10.572607830000001</v>
      </c>
      <c r="N133" s="44">
        <f t="shared" ref="N133" si="601">SUM(O133:P133)</f>
        <v>3180.4884176300002</v>
      </c>
      <c r="O133" s="44">
        <v>1004.68396898</v>
      </c>
      <c r="P133" s="44">
        <f t="shared" ref="P133" si="602">SUM(Q133:S133)</f>
        <v>2175.8044486500003</v>
      </c>
      <c r="Q133" s="44">
        <v>1593.57206692</v>
      </c>
      <c r="R133" s="44">
        <v>567.87563076000004</v>
      </c>
      <c r="S133" s="44">
        <v>14.35675097</v>
      </c>
      <c r="T133" s="44"/>
      <c r="U133" s="44"/>
      <c r="V133" s="44"/>
      <c r="W133" s="44"/>
      <c r="X133" s="44"/>
      <c r="Y133" s="44"/>
    </row>
    <row r="134" spans="1:25" hidden="1" outlineLevel="1" collapsed="1">
      <c r="A134" s="9">
        <v>44287</v>
      </c>
      <c r="B134" s="44">
        <v>11300.532756000001</v>
      </c>
      <c r="C134" s="44">
        <f t="shared" ref="C134" si="603">I134+O134</f>
        <v>5512.8322843599999</v>
      </c>
      <c r="D134" s="44">
        <f t="shared" ref="D134" si="604">J134+P134</f>
        <v>5787.7004716400006</v>
      </c>
      <c r="E134" s="44">
        <f t="shared" ref="E134" si="605">K134+Q134</f>
        <v>4421.9400267599995</v>
      </c>
      <c r="F134" s="44">
        <f t="shared" ref="F134" si="606">L134+R134</f>
        <v>1339.6171263000001</v>
      </c>
      <c r="G134" s="44">
        <f t="shared" ref="G134" si="607">M134+S134</f>
        <v>26.143318579999999</v>
      </c>
      <c r="H134" s="44">
        <f t="shared" ref="H134" si="608">SUM(I134:J134)</f>
        <v>8155.3314295600003</v>
      </c>
      <c r="I134" s="44">
        <v>4462.71997354</v>
      </c>
      <c r="J134" s="44">
        <f t="shared" ref="J134" si="609">SUM(K134:M134)</f>
        <v>3692.6114560200003</v>
      </c>
      <c r="K134" s="44">
        <v>2892.98323484</v>
      </c>
      <c r="L134" s="44">
        <v>787.95359071999997</v>
      </c>
      <c r="M134" s="44">
        <v>11.674630459999999</v>
      </c>
      <c r="N134" s="44">
        <f t="shared" ref="N134" si="610">SUM(O134:P134)</f>
        <v>3145.2013264399998</v>
      </c>
      <c r="O134" s="44">
        <v>1050.1123108199999</v>
      </c>
      <c r="P134" s="44">
        <f t="shared" ref="P134" si="611">SUM(Q134:S134)</f>
        <v>2095.0890156199998</v>
      </c>
      <c r="Q134" s="44">
        <v>1528.9567919199999</v>
      </c>
      <c r="R134" s="44">
        <v>551.66353558000003</v>
      </c>
      <c r="S134" s="44">
        <v>14.468688119999999</v>
      </c>
      <c r="T134" s="44"/>
      <c r="U134" s="44"/>
      <c r="V134" s="44"/>
      <c r="W134" s="44"/>
      <c r="X134" s="44"/>
      <c r="Y134" s="44"/>
    </row>
    <row r="135" spans="1:25" hidden="1" outlineLevel="1" collapsed="1">
      <c r="A135" s="9">
        <v>44317</v>
      </c>
      <c r="B135" s="44">
        <v>11148.32583537</v>
      </c>
      <c r="C135" s="44">
        <f t="shared" ref="C135" si="612">I135+O135</f>
        <v>5431.7797060400007</v>
      </c>
      <c r="D135" s="44">
        <f t="shared" ref="D135" si="613">J135+P135</f>
        <v>5716.5461293300004</v>
      </c>
      <c r="E135" s="44">
        <f t="shared" ref="E135" si="614">K135+Q135</f>
        <v>4373.0405533499998</v>
      </c>
      <c r="F135" s="44">
        <f t="shared" ref="F135" si="615">L135+R135</f>
        <v>1315.1642924600001</v>
      </c>
      <c r="G135" s="44">
        <f t="shared" ref="G135" si="616">M135+S135</f>
        <v>28.341283520000001</v>
      </c>
      <c r="H135" s="44">
        <f t="shared" ref="H135" si="617">SUM(I135:J135)</f>
        <v>8055.6168501299999</v>
      </c>
      <c r="I135" s="44">
        <v>4371.3365940000003</v>
      </c>
      <c r="J135" s="44">
        <f t="shared" ref="J135" si="618">SUM(K135:M135)</f>
        <v>3684.28025613</v>
      </c>
      <c r="K135" s="44">
        <v>2877.2251288299999</v>
      </c>
      <c r="L135" s="44">
        <v>793.82060244000002</v>
      </c>
      <c r="M135" s="44">
        <v>13.234524860000001</v>
      </c>
      <c r="N135" s="44">
        <f t="shared" ref="N135" si="619">SUM(O135:P135)</f>
        <v>3092.7089852400004</v>
      </c>
      <c r="O135" s="44">
        <v>1060.44311204</v>
      </c>
      <c r="P135" s="44">
        <f t="shared" ref="P135" si="620">SUM(Q135:S135)</f>
        <v>2032.2658732000002</v>
      </c>
      <c r="Q135" s="44">
        <v>1495.8154245200001</v>
      </c>
      <c r="R135" s="44">
        <v>521.34369002000005</v>
      </c>
      <c r="S135" s="44">
        <v>15.106758660000001</v>
      </c>
      <c r="T135" s="44"/>
      <c r="U135" s="44"/>
      <c r="V135" s="44"/>
      <c r="W135" s="44"/>
      <c r="X135" s="44"/>
      <c r="Y135" s="44"/>
    </row>
    <row r="136" spans="1:25" hidden="1" outlineLevel="1" collapsed="1">
      <c r="A136" s="9">
        <v>44348</v>
      </c>
      <c r="B136" s="44">
        <v>11454.878549360001</v>
      </c>
      <c r="C136" s="44">
        <f t="shared" ref="C136" si="621">I136+O136</f>
        <v>5812.2967159400005</v>
      </c>
      <c r="D136" s="44">
        <f t="shared" ref="D136" si="622">J136+P136</f>
        <v>5642.5818334200003</v>
      </c>
      <c r="E136" s="44">
        <f t="shared" ref="E136" si="623">K136+Q136</f>
        <v>4303.7374448600003</v>
      </c>
      <c r="F136" s="44">
        <f t="shared" ref="F136" si="624">L136+R136</f>
        <v>1309.78922837</v>
      </c>
      <c r="G136" s="44">
        <f t="shared" ref="G136" si="625">M136+S136</f>
        <v>29.055160190000002</v>
      </c>
      <c r="H136" s="44">
        <f t="shared" ref="H136" si="626">SUM(I136:J136)</f>
        <v>8373.3435725700001</v>
      </c>
      <c r="I136" s="44">
        <v>4696.7597615100003</v>
      </c>
      <c r="J136" s="44">
        <f t="shared" ref="J136" si="627">SUM(K136:M136)</f>
        <v>3676.5838110600002</v>
      </c>
      <c r="K136" s="44">
        <v>2847.9960109600001</v>
      </c>
      <c r="L136" s="44">
        <v>814.48351433000005</v>
      </c>
      <c r="M136" s="44">
        <v>14.104285770000001</v>
      </c>
      <c r="N136" s="44">
        <f t="shared" ref="N136" si="628">SUM(O136:P136)</f>
        <v>3081.5349767899997</v>
      </c>
      <c r="O136" s="44">
        <v>1115.5369544299999</v>
      </c>
      <c r="P136" s="44">
        <f t="shared" ref="P136" si="629">SUM(Q136:S136)</f>
        <v>1965.9980223599998</v>
      </c>
      <c r="Q136" s="44">
        <v>1455.7414338999999</v>
      </c>
      <c r="R136" s="44">
        <v>495.30571404</v>
      </c>
      <c r="S136" s="44">
        <v>14.95087442</v>
      </c>
      <c r="T136" s="44"/>
      <c r="U136" s="44"/>
      <c r="V136" s="44"/>
      <c r="W136" s="44"/>
      <c r="X136" s="44"/>
      <c r="Y136" s="44"/>
    </row>
    <row r="137" spans="1:25" hidden="1" outlineLevel="1" collapsed="1">
      <c r="A137" s="9">
        <v>44378</v>
      </c>
      <c r="B137" s="44">
        <v>11270.467810800001</v>
      </c>
      <c r="C137" s="44">
        <f t="shared" ref="C137" si="630">I137+O137</f>
        <v>5665.9805603299992</v>
      </c>
      <c r="D137" s="44">
        <f t="shared" ref="D137" si="631">J137+P137</f>
        <v>5604.4872504699997</v>
      </c>
      <c r="E137" s="44">
        <f t="shared" ref="E137" si="632">K137+Q137</f>
        <v>4268.47951724</v>
      </c>
      <c r="F137" s="44">
        <f t="shared" ref="F137" si="633">L137+R137</f>
        <v>1306.6742763</v>
      </c>
      <c r="G137" s="44">
        <f t="shared" ref="G137" si="634">M137+S137</f>
        <v>29.333456930000001</v>
      </c>
      <c r="H137" s="44">
        <f t="shared" ref="H137" si="635">SUM(I137:J137)</f>
        <v>8235.5774263000003</v>
      </c>
      <c r="I137" s="44">
        <v>4529.1872000499998</v>
      </c>
      <c r="J137" s="44">
        <f t="shared" ref="J137" si="636">SUM(K137:M137)</f>
        <v>3706.3902262500001</v>
      </c>
      <c r="K137" s="44">
        <v>2860.4331582700001</v>
      </c>
      <c r="L137" s="44">
        <v>831.44573953999998</v>
      </c>
      <c r="M137" s="44">
        <v>14.51132844</v>
      </c>
      <c r="N137" s="44">
        <f t="shared" ref="N137" si="637">SUM(O137:P137)</f>
        <v>3034.8903845</v>
      </c>
      <c r="O137" s="44">
        <v>1136.7933602799999</v>
      </c>
      <c r="P137" s="44">
        <f t="shared" ref="P137" si="638">SUM(Q137:S137)</f>
        <v>1898.0970242200001</v>
      </c>
      <c r="Q137" s="44">
        <v>1408.04635897</v>
      </c>
      <c r="R137" s="44">
        <v>475.22853676</v>
      </c>
      <c r="S137" s="44">
        <v>14.822128490000001</v>
      </c>
      <c r="T137" s="44"/>
      <c r="U137" s="44"/>
      <c r="V137" s="44"/>
      <c r="W137" s="44"/>
      <c r="X137" s="44"/>
      <c r="Y137" s="44"/>
    </row>
    <row r="138" spans="1:25" hidden="1" outlineLevel="1" collapsed="1">
      <c r="A138" s="9">
        <v>44409</v>
      </c>
      <c r="B138" s="44">
        <v>11139.5268892</v>
      </c>
      <c r="C138" s="44">
        <f t="shared" ref="C138" si="639">I138+O138</f>
        <v>5584.4632711600007</v>
      </c>
      <c r="D138" s="44">
        <f t="shared" ref="D138" si="640">J138+P138</f>
        <v>5555.0636180399997</v>
      </c>
      <c r="E138" s="44">
        <f t="shared" ref="E138" si="641">K138+Q138</f>
        <v>4197.1231804700001</v>
      </c>
      <c r="F138" s="44">
        <f t="shared" ref="F138" si="642">L138+R138</f>
        <v>1327.9055168099999</v>
      </c>
      <c r="G138" s="44">
        <f t="shared" ref="G138" si="643">M138+S138</f>
        <v>30.034920759999999</v>
      </c>
      <c r="H138" s="44">
        <f t="shared" ref="H138" si="644">SUM(I138:J138)</f>
        <v>8101.9751997099993</v>
      </c>
      <c r="I138" s="44">
        <v>4406.4369440800001</v>
      </c>
      <c r="J138" s="44">
        <f t="shared" ref="J138" si="645">SUM(K138:M138)</f>
        <v>3695.5382556299996</v>
      </c>
      <c r="K138" s="44">
        <v>2811.38703584</v>
      </c>
      <c r="L138" s="44">
        <v>869.22411476000002</v>
      </c>
      <c r="M138" s="44">
        <v>14.92710503</v>
      </c>
      <c r="N138" s="44">
        <f t="shared" ref="N138" si="646">SUM(O138:P138)</f>
        <v>3037.5516894900002</v>
      </c>
      <c r="O138" s="44">
        <v>1178.0263270800001</v>
      </c>
      <c r="P138" s="44">
        <f t="shared" ref="P138" si="647">SUM(Q138:S138)</f>
        <v>1859.5253624099998</v>
      </c>
      <c r="Q138" s="44">
        <v>1385.7361446299999</v>
      </c>
      <c r="R138" s="44">
        <v>458.68140204999997</v>
      </c>
      <c r="S138" s="44">
        <v>15.10781573</v>
      </c>
      <c r="T138" s="44"/>
      <c r="U138" s="44"/>
      <c r="V138" s="44"/>
      <c r="W138" s="44"/>
      <c r="X138" s="44"/>
      <c r="Y138" s="44"/>
    </row>
    <row r="139" spans="1:25" hidden="1" outlineLevel="1" collapsed="1">
      <c r="A139" s="9">
        <v>44440</v>
      </c>
      <c r="B139" s="44">
        <v>11242.333161289998</v>
      </c>
      <c r="C139" s="44">
        <f t="shared" ref="C139" si="648">I139+O139</f>
        <v>5739.3096181599994</v>
      </c>
      <c r="D139" s="44">
        <f t="shared" ref="D139" si="649">J139+P139</f>
        <v>5503.0235431299998</v>
      </c>
      <c r="E139" s="44">
        <f t="shared" ref="E139" si="650">K139+Q139</f>
        <v>4136.9105703099995</v>
      </c>
      <c r="F139" s="44">
        <f t="shared" ref="F139" si="651">L139+R139</f>
        <v>1335.7742122100001</v>
      </c>
      <c r="G139" s="44">
        <f t="shared" ref="G139" si="652">M139+S139</f>
        <v>30.338760610000001</v>
      </c>
      <c r="H139" s="44">
        <f t="shared" ref="H139" si="653">SUM(I139:J139)</f>
        <v>8248.9171542299991</v>
      </c>
      <c r="I139" s="44">
        <v>4527.4199532499997</v>
      </c>
      <c r="J139" s="44">
        <f t="shared" ref="J139" si="654">SUM(K139:M139)</f>
        <v>3721.4972009799999</v>
      </c>
      <c r="K139" s="44">
        <v>2813.6402108699999</v>
      </c>
      <c r="L139" s="44">
        <v>892.33707871000001</v>
      </c>
      <c r="M139" s="44">
        <v>15.5199114</v>
      </c>
      <c r="N139" s="44">
        <f t="shared" ref="N139" si="655">SUM(O139:P139)</f>
        <v>2993.4160070600001</v>
      </c>
      <c r="O139" s="44">
        <v>1211.88966491</v>
      </c>
      <c r="P139" s="44">
        <f t="shared" ref="P139" si="656">SUM(Q139:S139)</f>
        <v>1781.5263421500001</v>
      </c>
      <c r="Q139" s="44">
        <v>1323.27035944</v>
      </c>
      <c r="R139" s="44">
        <v>443.43713350000002</v>
      </c>
      <c r="S139" s="44">
        <v>14.81884921</v>
      </c>
      <c r="T139" s="44"/>
      <c r="U139" s="44"/>
      <c r="V139" s="44"/>
      <c r="W139" s="44"/>
      <c r="X139" s="44"/>
      <c r="Y139" s="44"/>
    </row>
    <row r="140" spans="1:25" hidden="1" outlineLevel="1" collapsed="1">
      <c r="A140" s="9">
        <v>44470</v>
      </c>
      <c r="B140" s="44">
        <v>11218.19987558</v>
      </c>
      <c r="C140" s="44">
        <f t="shared" ref="C140" si="657">I140+O140</f>
        <v>5783.2533103899996</v>
      </c>
      <c r="D140" s="44">
        <f t="shared" ref="D140" si="658">J140+P140</f>
        <v>5434.9465651900009</v>
      </c>
      <c r="E140" s="44">
        <f t="shared" ref="E140" si="659">K140+Q140</f>
        <v>4062.4597133100001</v>
      </c>
      <c r="F140" s="44">
        <f t="shared" ref="F140" si="660">L140+R140</f>
        <v>1339.6691979100001</v>
      </c>
      <c r="G140" s="44">
        <f t="shared" ref="G140" si="661">M140+S140</f>
        <v>32.817653970000002</v>
      </c>
      <c r="H140" s="44">
        <f t="shared" ref="H140" si="662">SUM(I140:J140)</f>
        <v>8280.3557897499995</v>
      </c>
      <c r="I140" s="44">
        <v>4551.7730436499996</v>
      </c>
      <c r="J140" s="44">
        <f t="shared" ref="J140" si="663">SUM(K140:M140)</f>
        <v>3728.5827461000003</v>
      </c>
      <c r="K140" s="44">
        <v>2795.47386091</v>
      </c>
      <c r="L140" s="44">
        <v>916.84806014000003</v>
      </c>
      <c r="M140" s="44">
        <v>16.260825050000001</v>
      </c>
      <c r="N140" s="44">
        <f t="shared" ref="N140" si="664">SUM(O140:P140)</f>
        <v>2937.84408583</v>
      </c>
      <c r="O140" s="44">
        <v>1231.4802667399999</v>
      </c>
      <c r="P140" s="44">
        <f t="shared" ref="P140" si="665">SUM(Q140:S140)</f>
        <v>1706.3638190900001</v>
      </c>
      <c r="Q140" s="44">
        <v>1266.9858524000001</v>
      </c>
      <c r="R140" s="44">
        <v>422.82113777000001</v>
      </c>
      <c r="S140" s="44">
        <v>16.556828920000001</v>
      </c>
      <c r="T140" s="44"/>
      <c r="U140" s="44"/>
      <c r="V140" s="44"/>
      <c r="W140" s="44"/>
      <c r="X140" s="44"/>
      <c r="Y140" s="44"/>
    </row>
    <row r="141" spans="1:25" hidden="1" outlineLevel="1" collapsed="1">
      <c r="A141" s="9">
        <v>44501</v>
      </c>
      <c r="B141" s="44">
        <v>11398.577666879999</v>
      </c>
      <c r="C141" s="44">
        <f t="shared" ref="C141" si="666">I141+O141</f>
        <v>5948.7988337900006</v>
      </c>
      <c r="D141" s="44">
        <f t="shared" ref="D141" si="667">J141+P141</f>
        <v>5449.7788330899994</v>
      </c>
      <c r="E141" s="44">
        <f t="shared" ref="E141" si="668">K141+Q141</f>
        <v>4057.2237080999998</v>
      </c>
      <c r="F141" s="44">
        <f t="shared" ref="F141" si="669">L141+R141</f>
        <v>1358.3314849399999</v>
      </c>
      <c r="G141" s="44">
        <f t="shared" ref="G141" si="670">M141+S141</f>
        <v>34.22364005</v>
      </c>
      <c r="H141" s="44">
        <f t="shared" ref="H141" si="671">SUM(I141:J141)</f>
        <v>8400.7211833399997</v>
      </c>
      <c r="I141" s="44">
        <v>4643.4464582500004</v>
      </c>
      <c r="J141" s="44">
        <f t="shared" ref="J141" si="672">SUM(K141:M141)</f>
        <v>3757.2747250899997</v>
      </c>
      <c r="K141" s="44">
        <v>2803.0127019699999</v>
      </c>
      <c r="L141" s="44">
        <v>937.19078005999995</v>
      </c>
      <c r="M141" s="44">
        <v>17.07124306</v>
      </c>
      <c r="N141" s="44">
        <f t="shared" ref="N141" si="673">SUM(O141:P141)</f>
        <v>2997.8564835399998</v>
      </c>
      <c r="O141" s="44">
        <v>1305.3523755399999</v>
      </c>
      <c r="P141" s="44">
        <f t="shared" ref="P141" si="674">SUM(Q141:S141)</f>
        <v>1692.5041079999999</v>
      </c>
      <c r="Q141" s="44">
        <v>1254.21100613</v>
      </c>
      <c r="R141" s="44">
        <v>421.14070487999999</v>
      </c>
      <c r="S141" s="44">
        <v>17.15239699</v>
      </c>
      <c r="T141" s="44"/>
      <c r="U141" s="44"/>
      <c r="V141" s="44"/>
      <c r="W141" s="44"/>
      <c r="X141" s="44"/>
      <c r="Y141" s="44"/>
    </row>
    <row r="142" spans="1:25" hidden="1" outlineLevel="1" collapsed="1">
      <c r="A142" s="9">
        <v>44531</v>
      </c>
      <c r="B142" s="44">
        <v>12179.84708082</v>
      </c>
      <c r="C142" s="44">
        <f t="shared" ref="C142" si="675">I142+O142</f>
        <v>6755.2673879699996</v>
      </c>
      <c r="D142" s="44">
        <f t="shared" ref="D142" si="676">J142+P142</f>
        <v>5424.5796928500004</v>
      </c>
      <c r="E142" s="44">
        <f t="shared" ref="E142" si="677">K142+Q142</f>
        <v>4027.4669071799999</v>
      </c>
      <c r="F142" s="44">
        <f t="shared" ref="F142" si="678">L142+R142</f>
        <v>1364.1154016</v>
      </c>
      <c r="G142" s="44">
        <f t="shared" ref="G142" si="679">M142+S142</f>
        <v>32.997384070000003</v>
      </c>
      <c r="H142" s="44">
        <f t="shared" ref="H142" si="680">SUM(I142:J142)</f>
        <v>9225.9352244199999</v>
      </c>
      <c r="I142" s="44">
        <v>5361.3771091199997</v>
      </c>
      <c r="J142" s="44">
        <f t="shared" ref="J142" si="681">SUM(K142:M142)</f>
        <v>3864.5581152999998</v>
      </c>
      <c r="K142" s="44">
        <v>2855.6174375199998</v>
      </c>
      <c r="L142" s="44">
        <v>991.23991366999996</v>
      </c>
      <c r="M142" s="44">
        <v>17.700764110000001</v>
      </c>
      <c r="N142" s="44">
        <f t="shared" ref="N142" si="682">SUM(O142:P142)</f>
        <v>2953.9118564</v>
      </c>
      <c r="O142" s="44">
        <v>1393.89027885</v>
      </c>
      <c r="P142" s="44">
        <f t="shared" ref="P142" si="683">SUM(Q142:S142)</f>
        <v>1560.0215775500001</v>
      </c>
      <c r="Q142" s="44">
        <v>1171.8494696600001</v>
      </c>
      <c r="R142" s="44">
        <v>372.87548793000002</v>
      </c>
      <c r="S142" s="44">
        <v>15.296619959999999</v>
      </c>
      <c r="T142" s="44"/>
      <c r="U142" s="44"/>
      <c r="V142" s="44"/>
      <c r="W142" s="44"/>
      <c r="X142" s="44"/>
      <c r="Y142" s="44"/>
    </row>
    <row r="143" spans="1:25" hidden="1" outlineLevel="1" collapsed="1">
      <c r="A143" s="9">
        <v>44562</v>
      </c>
      <c r="B143" s="44">
        <v>11512.283766160001</v>
      </c>
      <c r="C143" s="44">
        <f t="shared" ref="C143" si="684">I143+O143</f>
        <v>6065.0072986599998</v>
      </c>
      <c r="D143" s="44">
        <f t="shared" ref="D143" si="685">J143+P143</f>
        <v>5447.2764674999999</v>
      </c>
      <c r="E143" s="44">
        <f t="shared" ref="E143" si="686">K143+Q143</f>
        <v>4017.9069460999999</v>
      </c>
      <c r="F143" s="44">
        <f t="shared" ref="F143" si="687">L143+R143</f>
        <v>1396.10452485</v>
      </c>
      <c r="G143" s="44">
        <f t="shared" ref="G143" si="688">M143+S143</f>
        <v>33.264996549999999</v>
      </c>
      <c r="H143" s="44">
        <f t="shared" ref="H143" si="689">SUM(I143:J143)</f>
        <v>8548.230265189999</v>
      </c>
      <c r="I143" s="44">
        <v>4662.1382919500002</v>
      </c>
      <c r="J143" s="44">
        <f t="shared" ref="J143" si="690">SUM(K143:M143)</f>
        <v>3886.0919732399998</v>
      </c>
      <c r="K143" s="44">
        <v>2848.2963829199998</v>
      </c>
      <c r="L143" s="44">
        <v>1019.63564266</v>
      </c>
      <c r="M143" s="44">
        <v>18.15994766</v>
      </c>
      <c r="N143" s="44">
        <f t="shared" ref="N143" si="691">SUM(O143:P143)</f>
        <v>2964.0535009699997</v>
      </c>
      <c r="O143" s="44">
        <v>1402.8690067099999</v>
      </c>
      <c r="P143" s="44">
        <f t="shared" ref="P143" si="692">SUM(Q143:S143)</f>
        <v>1561.1844942600001</v>
      </c>
      <c r="Q143" s="44">
        <v>1169.6105631800001</v>
      </c>
      <c r="R143" s="44">
        <v>376.46888218999999</v>
      </c>
      <c r="S143" s="44">
        <v>15.105048890000001</v>
      </c>
      <c r="T143" s="44"/>
      <c r="U143" s="44"/>
      <c r="V143" s="44"/>
      <c r="W143" s="44"/>
      <c r="X143" s="44"/>
      <c r="Y143" s="44"/>
    </row>
    <row r="144" spans="1:25" hidden="1" outlineLevel="1" collapsed="1">
      <c r="A144" s="9">
        <v>44593</v>
      </c>
      <c r="B144" s="44">
        <v>11146.936313050002</v>
      </c>
      <c r="C144" s="44">
        <f t="shared" ref="C144" si="693">I144+O144</f>
        <v>5895.60836036</v>
      </c>
      <c r="D144" s="44">
        <f t="shared" ref="D144" si="694">J144+P144</f>
        <v>5251.3279526899996</v>
      </c>
      <c r="E144" s="44">
        <f t="shared" ref="E144" si="695">K144+Q144</f>
        <v>3845.6565580699998</v>
      </c>
      <c r="F144" s="44">
        <f t="shared" ref="F144" si="696">L144+R144</f>
        <v>1372.76593871</v>
      </c>
      <c r="G144" s="44">
        <f t="shared" ref="G144" si="697">M144+S144</f>
        <v>32.905455910000001</v>
      </c>
      <c r="H144" s="44">
        <f t="shared" ref="H144" si="698">SUM(I144:J144)</f>
        <v>8318.7909806299995</v>
      </c>
      <c r="I144" s="44">
        <v>4538.8584401999997</v>
      </c>
      <c r="J144" s="44">
        <f t="shared" ref="J144" si="699">SUM(K144:M144)</f>
        <v>3779.9325404299998</v>
      </c>
      <c r="K144" s="44">
        <v>2756.7056011300001</v>
      </c>
      <c r="L144" s="44">
        <v>1005.08850206</v>
      </c>
      <c r="M144" s="44">
        <v>18.138437239999998</v>
      </c>
      <c r="N144" s="44">
        <f t="shared" ref="N144" si="700">SUM(O144:P144)</f>
        <v>2828.1453324200002</v>
      </c>
      <c r="O144" s="44">
        <v>1356.7499201600001</v>
      </c>
      <c r="P144" s="44">
        <f t="shared" ref="P144" si="701">SUM(Q144:S144)</f>
        <v>1471.3954122600001</v>
      </c>
      <c r="Q144" s="44">
        <v>1088.95095694</v>
      </c>
      <c r="R144" s="44">
        <v>367.67743665</v>
      </c>
      <c r="S144" s="44">
        <v>14.767018670000001</v>
      </c>
      <c r="T144" s="44"/>
      <c r="U144" s="44"/>
      <c r="V144" s="44"/>
      <c r="W144" s="44"/>
      <c r="X144" s="44"/>
      <c r="Y144" s="44"/>
    </row>
    <row r="145" spans="1:25" hidden="1" outlineLevel="1" collapsed="1">
      <c r="A145" s="9">
        <v>44621</v>
      </c>
      <c r="B145" s="44">
        <v>14223.631215160001</v>
      </c>
      <c r="C145" s="44">
        <f t="shared" ref="C145" si="702">I145+O145</f>
        <v>9181.9669604900009</v>
      </c>
      <c r="D145" s="44">
        <f t="shared" ref="D145" si="703">J145+P145</f>
        <v>5041.6642546700004</v>
      </c>
      <c r="E145" s="44">
        <f t="shared" ref="E145" si="704">K145+Q145</f>
        <v>3645.91365529</v>
      </c>
      <c r="F145" s="44">
        <f t="shared" ref="F145" si="705">L145+R145</f>
        <v>1362.8911285199999</v>
      </c>
      <c r="G145" s="44">
        <f t="shared" ref="G145" si="706">M145+S145</f>
        <v>32.859470860000002</v>
      </c>
      <c r="H145" s="44">
        <f t="shared" ref="H145" si="707">SUM(I145:J145)</f>
        <v>11385.752419640001</v>
      </c>
      <c r="I145" s="44">
        <v>7729.4481306400003</v>
      </c>
      <c r="J145" s="44">
        <f t="shared" ref="J145" si="708">SUM(K145:M145)</f>
        <v>3656.3042890000002</v>
      </c>
      <c r="K145" s="44">
        <v>2627.8296582900002</v>
      </c>
      <c r="L145" s="44">
        <v>1010.37205939</v>
      </c>
      <c r="M145" s="44">
        <v>18.102571319999999</v>
      </c>
      <c r="N145" s="44">
        <f t="shared" ref="N145" si="709">SUM(O145:P145)</f>
        <v>2837.8787955199996</v>
      </c>
      <c r="O145" s="44">
        <v>1452.51882985</v>
      </c>
      <c r="P145" s="44">
        <f t="shared" ref="P145" si="710">SUM(Q145:S145)</f>
        <v>1385.3599656699998</v>
      </c>
      <c r="Q145" s="44">
        <v>1018.083997</v>
      </c>
      <c r="R145" s="44">
        <v>352.51906912999999</v>
      </c>
      <c r="S145" s="44">
        <v>14.756899539999999</v>
      </c>
      <c r="T145" s="44"/>
      <c r="U145" s="44"/>
      <c r="V145" s="44"/>
      <c r="W145" s="44"/>
      <c r="X145" s="44"/>
      <c r="Y145" s="44"/>
    </row>
    <row r="146" spans="1:25" hidden="1" outlineLevel="1" collapsed="1">
      <c r="A146" s="9">
        <v>44652</v>
      </c>
      <c r="B146" s="44">
        <v>13761.024947880001</v>
      </c>
      <c r="C146" s="44">
        <f t="shared" ref="C146" si="711">I146+O146</f>
        <v>8816.73461503</v>
      </c>
      <c r="D146" s="44">
        <f t="shared" ref="D146" si="712">J146+P146</f>
        <v>4944.2903328500006</v>
      </c>
      <c r="E146" s="44">
        <f t="shared" ref="E146" si="713">K146+Q146</f>
        <v>3541.10943296</v>
      </c>
      <c r="F146" s="44">
        <f t="shared" ref="F146" si="714">L146+R146</f>
        <v>1370.33543962</v>
      </c>
      <c r="G146" s="44">
        <f t="shared" ref="G146" si="715">M146+S146</f>
        <v>32.845460269999997</v>
      </c>
      <c r="H146" s="44">
        <f t="shared" ref="H146" si="716">SUM(I146:J146)</f>
        <v>10900.587654070001</v>
      </c>
      <c r="I146" s="44">
        <v>7264.9663790100003</v>
      </c>
      <c r="J146" s="44">
        <f t="shared" ref="J146" si="717">SUM(K146:M146)</f>
        <v>3635.6212750600002</v>
      </c>
      <c r="K146" s="44">
        <v>2588.0516425000001</v>
      </c>
      <c r="L146" s="44">
        <v>1029.0437756399999</v>
      </c>
      <c r="M146" s="44">
        <v>18.525856919999999</v>
      </c>
      <c r="N146" s="44">
        <f t="shared" ref="N146" si="718">SUM(O146:P146)</f>
        <v>2860.43729381</v>
      </c>
      <c r="O146" s="44">
        <v>1551.7682360199999</v>
      </c>
      <c r="P146" s="44">
        <f t="shared" ref="P146" si="719">SUM(Q146:S146)</f>
        <v>1308.6690577900001</v>
      </c>
      <c r="Q146" s="44">
        <v>953.05779045999998</v>
      </c>
      <c r="R146" s="44">
        <v>341.29166398000001</v>
      </c>
      <c r="S146" s="44">
        <v>14.31960335</v>
      </c>
      <c r="T146" s="44"/>
      <c r="U146" s="44"/>
      <c r="V146" s="44"/>
      <c r="W146" s="44"/>
      <c r="X146" s="44"/>
      <c r="Y146" s="44"/>
    </row>
    <row r="147" spans="1:25" hidden="1" outlineLevel="1" collapsed="1">
      <c r="A147" s="9">
        <v>44682</v>
      </c>
      <c r="B147" s="44">
        <v>13794.458608379999</v>
      </c>
      <c r="C147" s="44">
        <f t="shared" ref="C147" si="720">I147+O147</f>
        <v>8888.0733515600004</v>
      </c>
      <c r="D147" s="44">
        <f t="shared" ref="D147" si="721">J147+P147</f>
        <v>4906.38525682</v>
      </c>
      <c r="E147" s="44">
        <f t="shared" ref="E147" si="722">K147+Q147</f>
        <v>3520.3767175799999</v>
      </c>
      <c r="F147" s="44">
        <f t="shared" ref="F147" si="723">L147+R147</f>
        <v>1353.0252928299999</v>
      </c>
      <c r="G147" s="44">
        <f t="shared" ref="G147" si="724">M147+S147</f>
        <v>32.98324641</v>
      </c>
      <c r="H147" s="44">
        <f t="shared" ref="H147" si="725">SUM(I147:J147)</f>
        <v>10976.806682980001</v>
      </c>
      <c r="I147" s="44">
        <v>7357.5773275800002</v>
      </c>
      <c r="J147" s="44">
        <f t="shared" ref="J147" si="726">SUM(K147:M147)</f>
        <v>3619.2293553999998</v>
      </c>
      <c r="K147" s="44">
        <v>2576.20544556</v>
      </c>
      <c r="L147" s="44">
        <v>1024.1987921299999</v>
      </c>
      <c r="M147" s="44">
        <v>18.825117710000001</v>
      </c>
      <c r="N147" s="44">
        <f t="shared" ref="N147" si="727">SUM(O147:P147)</f>
        <v>2817.6519253999995</v>
      </c>
      <c r="O147" s="44">
        <v>1530.49602398</v>
      </c>
      <c r="P147" s="44">
        <f t="shared" ref="P147" si="728">SUM(Q147:S147)</f>
        <v>1287.1559014199997</v>
      </c>
      <c r="Q147" s="44">
        <v>944.17127201999995</v>
      </c>
      <c r="R147" s="44">
        <v>328.8265007</v>
      </c>
      <c r="S147" s="44">
        <v>14.158128700000001</v>
      </c>
      <c r="T147" s="44"/>
      <c r="U147" s="44"/>
      <c r="V147" s="44"/>
      <c r="W147" s="44"/>
      <c r="X147" s="44"/>
      <c r="Y147" s="44"/>
    </row>
    <row r="148" spans="1:25" hidden="1" outlineLevel="1" collapsed="1">
      <c r="A148" s="9">
        <v>44713</v>
      </c>
      <c r="B148" s="44">
        <v>14288.22838749</v>
      </c>
      <c r="C148" s="44">
        <f t="shared" ref="C148" si="729">I148+O148</f>
        <v>9329.06232791</v>
      </c>
      <c r="D148" s="44">
        <f t="shared" ref="D148" si="730">J148+P148</f>
        <v>4959.1660595799995</v>
      </c>
      <c r="E148" s="44">
        <f t="shared" ref="E148" si="731">K148+Q148</f>
        <v>3581.6597983399997</v>
      </c>
      <c r="F148" s="44">
        <f t="shared" ref="F148" si="732">L148+R148</f>
        <v>1344.5257071200001</v>
      </c>
      <c r="G148" s="44">
        <f t="shared" ref="G148" si="733">M148+S148</f>
        <v>32.980554120000001</v>
      </c>
      <c r="H148" s="44">
        <f t="shared" ref="H148" si="734">SUM(I148:J148)</f>
        <v>11488.89584963</v>
      </c>
      <c r="I148" s="44">
        <v>7774.2744861399997</v>
      </c>
      <c r="J148" s="44">
        <f t="shared" ref="J148" si="735">SUM(K148:M148)</f>
        <v>3714.6213634899996</v>
      </c>
      <c r="K148" s="44">
        <v>2664.8240143799999</v>
      </c>
      <c r="L148" s="44">
        <v>1030.93177558</v>
      </c>
      <c r="M148" s="44">
        <v>18.865573529999999</v>
      </c>
      <c r="N148" s="44">
        <f t="shared" ref="N148" si="736">SUM(O148:P148)</f>
        <v>2799.3325378599998</v>
      </c>
      <c r="O148" s="44">
        <v>1554.7878417699999</v>
      </c>
      <c r="P148" s="44">
        <f t="shared" ref="P148" si="737">SUM(Q148:S148)</f>
        <v>1244.5446960899999</v>
      </c>
      <c r="Q148" s="44">
        <v>916.83578395999996</v>
      </c>
      <c r="R148" s="44">
        <v>313.59393154000003</v>
      </c>
      <c r="S148" s="44">
        <v>14.11498059</v>
      </c>
      <c r="T148" s="44"/>
      <c r="U148" s="44"/>
      <c r="V148" s="44"/>
      <c r="W148" s="44"/>
      <c r="X148" s="44"/>
      <c r="Y148" s="44"/>
    </row>
    <row r="149" spans="1:25" hidden="1" outlineLevel="1" collapsed="1">
      <c r="A149" s="9">
        <v>44743</v>
      </c>
      <c r="B149" s="44">
        <v>15067.276315300001</v>
      </c>
      <c r="C149" s="44">
        <f t="shared" ref="C149" si="738">I149+O149</f>
        <v>9802.9877618299997</v>
      </c>
      <c r="D149" s="44">
        <f t="shared" ref="D149" si="739">J149+P149</f>
        <v>5264.2885534699999</v>
      </c>
      <c r="E149" s="44">
        <f t="shared" ref="E149" si="740">K149+Q149</f>
        <v>3824.8901552799998</v>
      </c>
      <c r="F149" s="44">
        <f t="shared" ref="F149" si="741">L149+R149</f>
        <v>1402.68572728</v>
      </c>
      <c r="G149" s="44">
        <f t="shared" ref="G149" si="742">M149+S149</f>
        <v>36.71267091</v>
      </c>
      <c r="H149" s="44">
        <f t="shared" ref="H149" si="743">SUM(I149:J149)</f>
        <v>11699.50665678</v>
      </c>
      <c r="I149" s="44">
        <v>7906.2585197999997</v>
      </c>
      <c r="J149" s="44">
        <f t="shared" ref="J149" si="744">SUM(K149:M149)</f>
        <v>3793.2481369800003</v>
      </c>
      <c r="K149" s="44">
        <v>2755.0606034299999</v>
      </c>
      <c r="L149" s="44">
        <v>1019.10103401</v>
      </c>
      <c r="M149" s="44">
        <v>19.086499539999998</v>
      </c>
      <c r="N149" s="44">
        <f t="shared" ref="N149" si="745">SUM(O149:P149)</f>
        <v>3367.7696585200001</v>
      </c>
      <c r="O149" s="44">
        <v>1896.72924203</v>
      </c>
      <c r="P149" s="44">
        <f t="shared" ref="P149" si="746">SUM(Q149:S149)</f>
        <v>1471.0404164900001</v>
      </c>
      <c r="Q149" s="44">
        <v>1069.8295518499999</v>
      </c>
      <c r="R149" s="44">
        <v>383.58469327</v>
      </c>
      <c r="S149" s="44">
        <v>17.626171370000002</v>
      </c>
      <c r="T149" s="44"/>
      <c r="U149" s="44"/>
      <c r="V149" s="44"/>
      <c r="W149" s="44"/>
      <c r="X149" s="44"/>
      <c r="Y149" s="44"/>
    </row>
    <row r="150" spans="1:25" hidden="1" outlineLevel="1" collapsed="1">
      <c r="A150" s="9">
        <v>44774</v>
      </c>
      <c r="B150" s="44">
        <v>15381.581305089998</v>
      </c>
      <c r="C150" s="44">
        <f t="shared" ref="C150" si="747">I150+O150</f>
        <v>10024.40373099</v>
      </c>
      <c r="D150" s="44">
        <f t="shared" ref="D150" si="748">J150+P150</f>
        <v>5357.1775741000001</v>
      </c>
      <c r="E150" s="44">
        <f t="shared" ref="E150" si="749">K150+Q150</f>
        <v>3961.9519081300004</v>
      </c>
      <c r="F150" s="44">
        <f t="shared" ref="F150" si="750">L150+R150</f>
        <v>1358.2325770500001</v>
      </c>
      <c r="G150" s="44">
        <f t="shared" ref="G150" si="751">M150+S150</f>
        <v>36.993088919999998</v>
      </c>
      <c r="H150" s="44">
        <f t="shared" ref="H150" si="752">SUM(I150:J150)</f>
        <v>11963.610813159999</v>
      </c>
      <c r="I150" s="44">
        <v>8099.3155817099996</v>
      </c>
      <c r="J150" s="44">
        <f t="shared" ref="J150" si="753">SUM(K150:M150)</f>
        <v>3864.2952314500003</v>
      </c>
      <c r="K150" s="44">
        <v>2848.8904393900002</v>
      </c>
      <c r="L150" s="44">
        <v>995.85567116000004</v>
      </c>
      <c r="M150" s="44">
        <v>19.549120899999998</v>
      </c>
      <c r="N150" s="44">
        <f t="shared" ref="N150" si="754">SUM(O150:P150)</f>
        <v>3417.9704919300002</v>
      </c>
      <c r="O150" s="44">
        <v>1925.0881492799999</v>
      </c>
      <c r="P150" s="44">
        <f t="shared" ref="P150" si="755">SUM(Q150:S150)</f>
        <v>1492.8823426500001</v>
      </c>
      <c r="Q150" s="44">
        <v>1113.06146874</v>
      </c>
      <c r="R150" s="44">
        <v>362.37690588999999</v>
      </c>
      <c r="S150" s="44">
        <v>17.44396802</v>
      </c>
      <c r="T150" s="44"/>
      <c r="U150" s="44"/>
      <c r="V150" s="44"/>
      <c r="W150" s="44"/>
      <c r="X150" s="44"/>
      <c r="Y150" s="44"/>
    </row>
    <row r="151" spans="1:25" hidden="1" outlineLevel="1" collapsed="1">
      <c r="A151" s="9">
        <v>44805</v>
      </c>
      <c r="B151" s="44">
        <v>16212.434456249997</v>
      </c>
      <c r="C151" s="44">
        <f t="shared" ref="C151" si="756">I151+O151</f>
        <v>10528.829684119999</v>
      </c>
      <c r="D151" s="44">
        <f t="shared" ref="D151" si="757">J151+P151</f>
        <v>5683.6047721300001</v>
      </c>
      <c r="E151" s="44">
        <f t="shared" ref="E151" si="758">K151+Q151</f>
        <v>4303.2065338499997</v>
      </c>
      <c r="F151" s="44">
        <f t="shared" ref="F151" si="759">L151+R151</f>
        <v>1345.39562475</v>
      </c>
      <c r="G151" s="44">
        <f t="shared" ref="G151" si="760">M151+S151</f>
        <v>35.002613529999998</v>
      </c>
      <c r="H151" s="44">
        <f t="shared" ref="H151" si="761">SUM(I151:J151)</f>
        <v>12726.48166972</v>
      </c>
      <c r="I151" s="44">
        <v>8652.0686933899997</v>
      </c>
      <c r="J151" s="44">
        <f t="shared" ref="J151" si="762">SUM(K151:M151)</f>
        <v>4074.4129763300002</v>
      </c>
      <c r="K151" s="44">
        <v>3065.8400793000001</v>
      </c>
      <c r="L151" s="44">
        <v>988.67526797999994</v>
      </c>
      <c r="M151" s="44">
        <v>19.897629049999999</v>
      </c>
      <c r="N151" s="44">
        <f t="shared" ref="N151" si="763">SUM(O151:P151)</f>
        <v>3485.9527865300001</v>
      </c>
      <c r="O151" s="44">
        <v>1876.76099073</v>
      </c>
      <c r="P151" s="44">
        <f t="shared" ref="P151" si="764">SUM(Q151:S151)</f>
        <v>1609.1917958000001</v>
      </c>
      <c r="Q151" s="44">
        <v>1237.3664545500001</v>
      </c>
      <c r="R151" s="44">
        <v>356.72035677000002</v>
      </c>
      <c r="S151" s="44">
        <v>15.104984480000001</v>
      </c>
      <c r="T151" s="44"/>
      <c r="U151" s="44"/>
      <c r="V151" s="44"/>
      <c r="W151" s="44"/>
      <c r="X151" s="44"/>
      <c r="Y151" s="44"/>
    </row>
    <row r="152" spans="1:25" hidden="1" outlineLevel="1" collapsed="1">
      <c r="A152" s="9">
        <v>44835</v>
      </c>
      <c r="B152" s="44">
        <v>16548.605421839999</v>
      </c>
      <c r="C152" s="44">
        <f t="shared" ref="C152" si="765">I152+O152</f>
        <v>10520.14488027</v>
      </c>
      <c r="D152" s="44">
        <f t="shared" ref="D152" si="766">J152+P152</f>
        <v>6028.4605415700007</v>
      </c>
      <c r="E152" s="44">
        <f t="shared" ref="E152" si="767">K152+Q152</f>
        <v>4640.8364161600002</v>
      </c>
      <c r="F152" s="44">
        <f t="shared" ref="F152" si="768">L152+R152</f>
        <v>1353.19919039</v>
      </c>
      <c r="G152" s="44">
        <f t="shared" ref="G152" si="769">M152+S152</f>
        <v>34.424935019999999</v>
      </c>
      <c r="H152" s="44">
        <f t="shared" ref="H152" si="770">SUM(I152:J152)</f>
        <v>12866.858664880001</v>
      </c>
      <c r="I152" s="44">
        <v>8648.1278545200003</v>
      </c>
      <c r="J152" s="44">
        <f t="shared" ref="J152" si="771">SUM(K152:M152)</f>
        <v>4218.7308103600008</v>
      </c>
      <c r="K152" s="44">
        <v>3220.7613889600002</v>
      </c>
      <c r="L152" s="44">
        <v>978.09791599000005</v>
      </c>
      <c r="M152" s="44">
        <v>19.871505410000001</v>
      </c>
      <c r="N152" s="44">
        <f t="shared" ref="N152" si="772">SUM(O152:P152)</f>
        <v>3681.7467569599999</v>
      </c>
      <c r="O152" s="44">
        <v>1872.0170257499999</v>
      </c>
      <c r="P152" s="44">
        <f t="shared" ref="P152" si="773">SUM(Q152:S152)</f>
        <v>1809.72973121</v>
      </c>
      <c r="Q152" s="44">
        <v>1420.0750272</v>
      </c>
      <c r="R152" s="44">
        <v>375.10127440000002</v>
      </c>
      <c r="S152" s="44">
        <v>14.55342961</v>
      </c>
      <c r="T152" s="44"/>
      <c r="U152" s="44"/>
      <c r="V152" s="44"/>
      <c r="W152" s="44"/>
      <c r="X152" s="44"/>
      <c r="Y152" s="44"/>
    </row>
    <row r="153" spans="1:25" hidden="1" outlineLevel="1" collapsed="1">
      <c r="A153" s="9">
        <v>44866</v>
      </c>
      <c r="B153" s="44">
        <v>17064.74629463</v>
      </c>
      <c r="C153" s="44">
        <f t="shared" ref="C153" si="774">I153+O153</f>
        <v>10627.436445360001</v>
      </c>
      <c r="D153" s="44">
        <f t="shared" ref="D153" si="775">J153+P153</f>
        <v>6437.3098492700001</v>
      </c>
      <c r="E153" s="44">
        <f t="shared" ref="E153" si="776">K153+Q153</f>
        <v>5086.3877661799997</v>
      </c>
      <c r="F153" s="44">
        <f t="shared" ref="F153" si="777">L153+R153</f>
        <v>1317.70071293</v>
      </c>
      <c r="G153" s="44">
        <f t="shared" ref="G153" si="778">M153+S153</f>
        <v>33.221370159999999</v>
      </c>
      <c r="H153" s="44">
        <f t="shared" ref="H153" si="779">SUM(I153:J153)</f>
        <v>13167.597086940001</v>
      </c>
      <c r="I153" s="44">
        <v>8736.7151656000005</v>
      </c>
      <c r="J153" s="44">
        <f t="shared" ref="J153" si="780">SUM(K153:M153)</f>
        <v>4430.8819213400002</v>
      </c>
      <c r="K153" s="44">
        <v>3452.4284101200001</v>
      </c>
      <c r="L153" s="44">
        <v>958.67826472000002</v>
      </c>
      <c r="M153" s="44">
        <v>19.775246500000002</v>
      </c>
      <c r="N153" s="44">
        <f t="shared" ref="N153" si="781">SUM(O153:P153)</f>
        <v>3897.1492076899999</v>
      </c>
      <c r="O153" s="44">
        <v>1890.72127976</v>
      </c>
      <c r="P153" s="44">
        <f t="shared" ref="P153" si="782">SUM(Q153:S153)</f>
        <v>2006.4279279299999</v>
      </c>
      <c r="Q153" s="44">
        <v>1633.9593560599999</v>
      </c>
      <c r="R153" s="44">
        <v>359.02244820999999</v>
      </c>
      <c r="S153" s="44">
        <v>13.44612366</v>
      </c>
      <c r="T153" s="44"/>
      <c r="U153" s="44"/>
      <c r="V153" s="44"/>
      <c r="W153" s="44"/>
      <c r="X153" s="44"/>
      <c r="Y153" s="44"/>
    </row>
    <row r="154" spans="1:25" hidden="1" outlineLevel="1" collapsed="1">
      <c r="A154" s="9">
        <v>44896</v>
      </c>
      <c r="B154" s="44">
        <v>18374.952547199999</v>
      </c>
      <c r="C154" s="44">
        <f t="shared" ref="C154" si="783">I154+O154</f>
        <v>11555.653691849999</v>
      </c>
      <c r="D154" s="44">
        <f t="shared" ref="D154" si="784">J154+P154</f>
        <v>6819.2988553499999</v>
      </c>
      <c r="E154" s="44">
        <f t="shared" ref="E154" si="785">K154+Q154</f>
        <v>5449.7778474299994</v>
      </c>
      <c r="F154" s="44">
        <f t="shared" ref="F154" si="786">L154+R154</f>
        <v>1329.0571402200001</v>
      </c>
      <c r="G154" s="44">
        <f t="shared" ref="G154" si="787">M154+S154</f>
        <v>40.463867700000002</v>
      </c>
      <c r="H154" s="44">
        <f t="shared" ref="H154" si="788">SUM(I154:J154)</f>
        <v>14172.194454459999</v>
      </c>
      <c r="I154" s="44">
        <v>9546.5554740999996</v>
      </c>
      <c r="J154" s="44">
        <f t="shared" ref="J154" si="789">SUM(K154:M154)</f>
        <v>4625.6389803599996</v>
      </c>
      <c r="K154" s="44">
        <v>3623.0630596699998</v>
      </c>
      <c r="L154" s="44">
        <v>975.5253563</v>
      </c>
      <c r="M154" s="44">
        <v>27.050564390000002</v>
      </c>
      <c r="N154" s="44">
        <f t="shared" ref="N154" si="790">SUM(O154:P154)</f>
        <v>4202.7580927400004</v>
      </c>
      <c r="O154" s="44">
        <v>2009.09821775</v>
      </c>
      <c r="P154" s="44">
        <f t="shared" ref="P154" si="791">SUM(Q154:S154)</f>
        <v>2193.6598749900004</v>
      </c>
      <c r="Q154" s="44">
        <v>1826.71478776</v>
      </c>
      <c r="R154" s="44">
        <v>353.53178392000001</v>
      </c>
      <c r="S154" s="44">
        <v>13.41330331</v>
      </c>
      <c r="T154" s="44"/>
      <c r="U154" s="44"/>
      <c r="V154" s="44"/>
      <c r="W154" s="44"/>
      <c r="X154" s="44"/>
      <c r="Y154" s="44"/>
    </row>
    <row r="155" spans="1:25" hidden="1" outlineLevel="1" collapsed="1">
      <c r="A155" s="9">
        <v>44927</v>
      </c>
      <c r="B155" s="44">
        <v>18071.724908190001</v>
      </c>
      <c r="C155" s="44">
        <f t="shared" ref="C155" si="792">I155+O155</f>
        <v>10960.402135050001</v>
      </c>
      <c r="D155" s="44">
        <f t="shared" ref="D155" si="793">J155+P155</f>
        <v>7111.3227731400002</v>
      </c>
      <c r="E155" s="44">
        <f t="shared" ref="E155" si="794">K155+Q155</f>
        <v>5736.8733373799996</v>
      </c>
      <c r="F155" s="44">
        <f t="shared" ref="F155" si="795">L155+R155</f>
        <v>1330.9410167799999</v>
      </c>
      <c r="G155" s="44">
        <f t="shared" ref="G155" si="796">M155+S155</f>
        <v>43.508418979999995</v>
      </c>
      <c r="H155" s="44">
        <f t="shared" ref="H155" si="797">SUM(I155:J155)</f>
        <v>13706.464918990001</v>
      </c>
      <c r="I155" s="44">
        <v>8948.9930953700004</v>
      </c>
      <c r="J155" s="44">
        <f t="shared" ref="J155" si="798">SUM(K155:M155)</f>
        <v>4757.4718236199997</v>
      </c>
      <c r="K155" s="44">
        <v>3729.3346702499998</v>
      </c>
      <c r="L155" s="44">
        <v>995.87612492999995</v>
      </c>
      <c r="M155" s="44">
        <v>32.261028439999997</v>
      </c>
      <c r="N155" s="44">
        <f t="shared" ref="N155" si="799">SUM(O155:P155)</f>
        <v>4365.2599891999998</v>
      </c>
      <c r="O155" s="44">
        <v>2011.40903968</v>
      </c>
      <c r="P155" s="44">
        <f t="shared" ref="P155" si="800">SUM(Q155:S155)</f>
        <v>2353.8509495200001</v>
      </c>
      <c r="Q155" s="44">
        <v>2007.53866713</v>
      </c>
      <c r="R155" s="44">
        <v>335.06489184999998</v>
      </c>
      <c r="S155" s="44">
        <v>11.24739054</v>
      </c>
      <c r="T155" s="44"/>
      <c r="U155" s="44"/>
      <c r="V155" s="44"/>
      <c r="W155" s="44"/>
      <c r="X155" s="44"/>
      <c r="Y155" s="44"/>
    </row>
    <row r="156" spans="1:25" hidden="1" outlineLevel="1" collapsed="1">
      <c r="A156" s="9">
        <v>44958</v>
      </c>
      <c r="B156" s="44">
        <v>18290.547839399998</v>
      </c>
      <c r="C156" s="44">
        <f t="shared" ref="C156" si="801">I156+O156</f>
        <v>10907.194784560001</v>
      </c>
      <c r="D156" s="44">
        <f t="shared" ref="D156" si="802">J156+P156</f>
        <v>7383.3530548400004</v>
      </c>
      <c r="E156" s="44">
        <f t="shared" ref="E156" si="803">K156+Q156</f>
        <v>5976.7079875899999</v>
      </c>
      <c r="F156" s="44">
        <f t="shared" ref="F156" si="804">L156+R156</f>
        <v>1358.7930400499999</v>
      </c>
      <c r="G156" s="44">
        <f t="shared" ref="G156" si="805">M156+S156</f>
        <v>47.852027200000002</v>
      </c>
      <c r="H156" s="44">
        <f t="shared" ref="H156" si="806">SUM(I156:J156)</f>
        <v>13777.49829795</v>
      </c>
      <c r="I156" s="44">
        <v>8911.2763716099998</v>
      </c>
      <c r="J156" s="44">
        <f t="shared" ref="J156" si="807">SUM(K156:M156)</f>
        <v>4866.2219263400002</v>
      </c>
      <c r="K156" s="44">
        <v>3811.7161254600001</v>
      </c>
      <c r="L156" s="44">
        <v>1017.90430215</v>
      </c>
      <c r="M156" s="44">
        <v>36.601498730000003</v>
      </c>
      <c r="N156" s="44">
        <f t="shared" ref="N156" si="808">SUM(O156:P156)</f>
        <v>4513.0495414500001</v>
      </c>
      <c r="O156" s="44">
        <v>1995.9184129499999</v>
      </c>
      <c r="P156" s="44">
        <f t="shared" ref="P156" si="809">SUM(Q156:S156)</f>
        <v>2517.1311285000002</v>
      </c>
      <c r="Q156" s="44">
        <v>2164.9918621299998</v>
      </c>
      <c r="R156" s="44">
        <v>340.88873790000002</v>
      </c>
      <c r="S156" s="44">
        <v>11.250528470000001</v>
      </c>
      <c r="T156" s="44"/>
      <c r="U156" s="44"/>
      <c r="V156" s="44"/>
      <c r="W156" s="44"/>
      <c r="X156" s="44"/>
      <c r="Y156" s="44"/>
    </row>
    <row r="157" spans="1:25" hidden="1" outlineLevel="1" collapsed="1">
      <c r="A157" s="9">
        <v>44986</v>
      </c>
      <c r="B157" s="44">
        <v>18332.329626480001</v>
      </c>
      <c r="C157" s="44">
        <f t="shared" ref="C157" si="810">I157+O157</f>
        <v>10881.4320505</v>
      </c>
      <c r="D157" s="44">
        <f t="shared" ref="D157" si="811">J157+P157</f>
        <v>7450.8975759800005</v>
      </c>
      <c r="E157" s="44">
        <f t="shared" ref="E157" si="812">K157+Q157</f>
        <v>6559.4662538399998</v>
      </c>
      <c r="F157" s="44">
        <f t="shared" ref="F157" si="813">L157+R157</f>
        <v>858.03905511000005</v>
      </c>
      <c r="G157" s="44">
        <f t="shared" ref="G157" si="814">M157+S157</f>
        <v>33.392267029999999</v>
      </c>
      <c r="H157" s="44">
        <f t="shared" ref="H157" si="815">SUM(I157:J157)</f>
        <v>13838.42997739</v>
      </c>
      <c r="I157" s="44">
        <v>8821.0932621299999</v>
      </c>
      <c r="J157" s="44">
        <f t="shared" ref="J157" si="816">SUM(K157:M157)</f>
        <v>5017.3367152600003</v>
      </c>
      <c r="K157" s="44">
        <v>4378.9863860699998</v>
      </c>
      <c r="L157" s="44">
        <v>616.11205855000003</v>
      </c>
      <c r="M157" s="44">
        <v>22.23827064</v>
      </c>
      <c r="N157" s="44">
        <f t="shared" ref="N157" si="817">SUM(O157:P157)</f>
        <v>4493.8996490900008</v>
      </c>
      <c r="O157" s="44">
        <v>2060.3387883700002</v>
      </c>
      <c r="P157" s="44">
        <f t="shared" ref="P157" si="818">SUM(Q157:S157)</f>
        <v>2433.5608607200002</v>
      </c>
      <c r="Q157" s="44">
        <v>2180.4798677700001</v>
      </c>
      <c r="R157" s="44">
        <v>241.92699655999999</v>
      </c>
      <c r="S157" s="44">
        <v>11.15399639</v>
      </c>
      <c r="T157" s="44"/>
      <c r="U157" s="44"/>
      <c r="V157" s="44"/>
      <c r="W157" s="44"/>
      <c r="X157" s="44"/>
      <c r="Y157" s="44"/>
    </row>
    <row r="158" spans="1:25" hidden="1" outlineLevel="1" collapsed="1">
      <c r="A158" s="9">
        <v>45017</v>
      </c>
      <c r="B158" s="44">
        <v>18404.39486561</v>
      </c>
      <c r="C158" s="44">
        <f t="shared" ref="C158" si="819">I158+O158</f>
        <v>10984.188128149999</v>
      </c>
      <c r="D158" s="44">
        <f t="shared" ref="D158" si="820">J158+P158</f>
        <v>7420.2067374599992</v>
      </c>
      <c r="E158" s="44">
        <f t="shared" ref="E158" si="821">K158+Q158</f>
        <v>6443.5759247599999</v>
      </c>
      <c r="F158" s="44">
        <f t="shared" ref="F158" si="822">L158+R158</f>
        <v>938.05241045999992</v>
      </c>
      <c r="G158" s="44">
        <f t="shared" ref="G158" si="823">M158+S158</f>
        <v>38.578402240000003</v>
      </c>
      <c r="H158" s="44">
        <f t="shared" ref="H158" si="824">SUM(I158:J158)</f>
        <v>14004.766378019998</v>
      </c>
      <c r="I158" s="44">
        <v>8856.6122506699994</v>
      </c>
      <c r="J158" s="44">
        <f t="shared" ref="J158" si="825">SUM(K158:M158)</f>
        <v>5148.1541273499997</v>
      </c>
      <c r="K158" s="44">
        <v>4468.1601004499998</v>
      </c>
      <c r="L158" s="44">
        <v>654.33732917999998</v>
      </c>
      <c r="M158" s="44">
        <v>25.65669772</v>
      </c>
      <c r="N158" s="44">
        <f t="shared" ref="N158" si="826">SUM(O158:P158)</f>
        <v>4399.6284875900001</v>
      </c>
      <c r="O158" s="44">
        <v>2127.5758774800001</v>
      </c>
      <c r="P158" s="44">
        <f t="shared" ref="P158" si="827">SUM(Q158:S158)</f>
        <v>2272.0526101099999</v>
      </c>
      <c r="Q158" s="44">
        <v>1975.4158243100001</v>
      </c>
      <c r="R158" s="44">
        <v>283.71508127999999</v>
      </c>
      <c r="S158" s="44">
        <v>12.92170452</v>
      </c>
      <c r="T158" s="44"/>
      <c r="U158" s="44"/>
      <c r="V158" s="44"/>
      <c r="W158" s="44"/>
      <c r="X158" s="44"/>
      <c r="Y158" s="44"/>
    </row>
    <row r="159" spans="1:25" hidden="1" outlineLevel="1" collapsed="1">
      <c r="A159" s="9">
        <v>45047</v>
      </c>
      <c r="B159" s="44">
        <v>18548.041036959999</v>
      </c>
      <c r="C159" s="44">
        <f t="shared" ref="C159" si="828">I159+O159</f>
        <v>11115.831399440001</v>
      </c>
      <c r="D159" s="44">
        <f t="shared" ref="D159" si="829">J159+P159</f>
        <v>7432.2096375200008</v>
      </c>
      <c r="E159" s="44">
        <f t="shared" ref="E159" si="830">K159+Q159</f>
        <v>5837.8736796899993</v>
      </c>
      <c r="F159" s="44">
        <f t="shared" ref="F159" si="831">L159+R159</f>
        <v>1554.6369583999999</v>
      </c>
      <c r="G159" s="44">
        <f t="shared" ref="G159" si="832">M159+S159</f>
        <v>39.698999430000001</v>
      </c>
      <c r="H159" s="44">
        <f t="shared" ref="H159" si="833">SUM(I159:J159)</f>
        <v>14344.874617930001</v>
      </c>
      <c r="I159" s="44">
        <v>8907.0756419900008</v>
      </c>
      <c r="J159" s="44">
        <f t="shared" ref="J159" si="834">SUM(K159:M159)</f>
        <v>5437.7989759400007</v>
      </c>
      <c r="K159" s="44">
        <v>4237.1789068899998</v>
      </c>
      <c r="L159" s="44">
        <v>1174.34252143</v>
      </c>
      <c r="M159" s="44">
        <v>26.27754762</v>
      </c>
      <c r="N159" s="44">
        <f t="shared" ref="N159" si="835">SUM(O159:P159)</f>
        <v>4203.1664190299998</v>
      </c>
      <c r="O159" s="44">
        <v>2208.7557574500001</v>
      </c>
      <c r="P159" s="44">
        <f t="shared" ref="P159" si="836">SUM(Q159:S159)</f>
        <v>1994.4106615799999</v>
      </c>
      <c r="Q159" s="44">
        <v>1600.6947728</v>
      </c>
      <c r="R159" s="44">
        <v>380.29443696999999</v>
      </c>
      <c r="S159" s="44">
        <v>13.421451810000001</v>
      </c>
      <c r="T159" s="44"/>
      <c r="U159" s="44"/>
      <c r="V159" s="44"/>
      <c r="W159" s="44"/>
      <c r="X159" s="44"/>
      <c r="Y159" s="44"/>
    </row>
    <row r="160" spans="1:25" hidden="1" outlineLevel="1" collapsed="1">
      <c r="A160" s="9">
        <v>45078</v>
      </c>
      <c r="B160" s="44">
        <v>18977.153556609999</v>
      </c>
      <c r="C160" s="44">
        <f t="shared" ref="C160" si="837">I160+O160</f>
        <v>11419.275810899999</v>
      </c>
      <c r="D160" s="44">
        <f t="shared" ref="D160" si="838">J160+P160</f>
        <v>7557.8777457099995</v>
      </c>
      <c r="E160" s="44">
        <f t="shared" ref="E160" si="839">K160+Q160</f>
        <v>5937.7173176199994</v>
      </c>
      <c r="F160" s="44">
        <f t="shared" ref="F160" si="840">L160+R160</f>
        <v>1579.27120672</v>
      </c>
      <c r="G160" s="44">
        <f t="shared" ref="G160" si="841">M160+S160</f>
        <v>40.889221370000001</v>
      </c>
      <c r="H160" s="44">
        <f t="shared" ref="H160" si="842">SUM(I160:J160)</f>
        <v>14896.40225404</v>
      </c>
      <c r="I160" s="44">
        <v>9172.7025337699997</v>
      </c>
      <c r="J160" s="44">
        <f t="shared" ref="J160" si="843">SUM(K160:M160)</f>
        <v>5723.6997202699995</v>
      </c>
      <c r="K160" s="44">
        <v>4498.0225590299997</v>
      </c>
      <c r="L160" s="44">
        <v>1198.59629423</v>
      </c>
      <c r="M160" s="44">
        <v>27.080867009999999</v>
      </c>
      <c r="N160" s="44">
        <f t="shared" ref="N160" si="844">SUM(O160:P160)</f>
        <v>4080.75130257</v>
      </c>
      <c r="O160" s="44">
        <v>2246.57327713</v>
      </c>
      <c r="P160" s="44">
        <f t="shared" ref="P160" si="845">SUM(Q160:S160)</f>
        <v>1834.1780254400001</v>
      </c>
      <c r="Q160" s="44">
        <v>1439.69475859</v>
      </c>
      <c r="R160" s="44">
        <v>380.67491249</v>
      </c>
      <c r="S160" s="44">
        <v>13.808354359999999</v>
      </c>
      <c r="T160" s="44"/>
      <c r="U160" s="44"/>
      <c r="V160" s="44"/>
      <c r="W160" s="44"/>
      <c r="X160" s="44"/>
      <c r="Y160" s="44"/>
    </row>
    <row r="161" spans="1:25" hidden="1" outlineLevel="1" collapsed="1">
      <c r="A161" s="9">
        <v>45108</v>
      </c>
      <c r="B161" s="44">
        <v>19113.425549309999</v>
      </c>
      <c r="C161" s="44">
        <f t="shared" ref="C161" si="846">I161+O161</f>
        <v>11681.163236460001</v>
      </c>
      <c r="D161" s="44">
        <f t="shared" ref="D161" si="847">J161+P161</f>
        <v>7432.2623128499999</v>
      </c>
      <c r="E161" s="44">
        <f t="shared" ref="E161" si="848">K161+Q161</f>
        <v>6103.85674741</v>
      </c>
      <c r="F161" s="44">
        <f t="shared" ref="F161" si="849">L161+R161</f>
        <v>1282.4951702399999</v>
      </c>
      <c r="G161" s="44">
        <f t="shared" ref="G161" si="850">M161+S161</f>
        <v>45.910395199999996</v>
      </c>
      <c r="H161" s="44">
        <f t="shared" ref="H161" si="851">SUM(I161:J161)</f>
        <v>15095.675492090002</v>
      </c>
      <c r="I161" s="44">
        <v>9377.2615606100007</v>
      </c>
      <c r="J161" s="44">
        <f t="shared" ref="J161" si="852">SUM(K161:M161)</f>
        <v>5718.4139314800004</v>
      </c>
      <c r="K161" s="44">
        <v>4771.8672812499999</v>
      </c>
      <c r="L161" s="44">
        <v>914.3646354</v>
      </c>
      <c r="M161" s="44">
        <v>32.18201483</v>
      </c>
      <c r="N161" s="44">
        <f t="shared" ref="N161" si="853">SUM(O161:P161)</f>
        <v>4017.7500572199997</v>
      </c>
      <c r="O161" s="44">
        <v>2303.9016758500002</v>
      </c>
      <c r="P161" s="44">
        <f t="shared" ref="P161" si="854">SUM(Q161:S161)</f>
        <v>1713.8483813699997</v>
      </c>
      <c r="Q161" s="44">
        <v>1331.9894661599999</v>
      </c>
      <c r="R161" s="44">
        <v>368.13053484</v>
      </c>
      <c r="S161" s="44">
        <v>13.72838037</v>
      </c>
      <c r="T161" s="44"/>
      <c r="U161" s="44"/>
      <c r="V161" s="44"/>
      <c r="W161" s="44"/>
      <c r="X161" s="44"/>
      <c r="Y161" s="44"/>
    </row>
    <row r="162" spans="1:25" hidden="1" outlineLevel="1" collapsed="1">
      <c r="A162" s="9">
        <v>45139</v>
      </c>
      <c r="B162" s="44">
        <v>19178.673213770002</v>
      </c>
      <c r="C162" s="44">
        <f t="shared" ref="C162" si="855">I162+O162</f>
        <v>10914.851880979999</v>
      </c>
      <c r="D162" s="44">
        <f t="shared" ref="D162" si="856">J162+P162</f>
        <v>8263.8213327900012</v>
      </c>
      <c r="E162" s="44">
        <f t="shared" ref="E162" si="857">K162+Q162</f>
        <v>6838.6496934899997</v>
      </c>
      <c r="F162" s="44">
        <f t="shared" ref="F162" si="858">L162+R162</f>
        <v>1376.6955493199998</v>
      </c>
      <c r="G162" s="44">
        <f t="shared" ref="G162" si="859">M162+S162</f>
        <v>48.476089979999998</v>
      </c>
      <c r="H162" s="44">
        <f t="shared" ref="H162" si="860">SUM(I162:J162)</f>
        <v>15168.087258889998</v>
      </c>
      <c r="I162" s="44">
        <v>8849.2152780399992</v>
      </c>
      <c r="J162" s="44">
        <f t="shared" ref="J162" si="861">SUM(K162:M162)</f>
        <v>6318.87198085</v>
      </c>
      <c r="K162" s="44">
        <v>5287.4894094299998</v>
      </c>
      <c r="L162" s="44">
        <v>996.55815200999996</v>
      </c>
      <c r="M162" s="44">
        <v>34.824419409999997</v>
      </c>
      <c r="N162" s="44">
        <f t="shared" ref="N162" si="862">SUM(O162:P162)</f>
        <v>4010.5859548800004</v>
      </c>
      <c r="O162" s="44">
        <v>2065.6366029400001</v>
      </c>
      <c r="P162" s="44">
        <f t="shared" ref="P162" si="863">SUM(Q162:S162)</f>
        <v>1944.9493519400003</v>
      </c>
      <c r="Q162" s="44">
        <v>1551.1602840600001</v>
      </c>
      <c r="R162" s="44">
        <v>380.13739730999998</v>
      </c>
      <c r="S162" s="44">
        <v>13.65167057</v>
      </c>
      <c r="T162" s="44"/>
      <c r="U162" s="44"/>
      <c r="V162" s="44"/>
      <c r="W162" s="44"/>
      <c r="X162" s="44"/>
      <c r="Y162" s="44"/>
    </row>
    <row r="163" spans="1:25" hidden="1" outlineLevel="1" collapsed="1">
      <c r="A163" s="9">
        <v>45170</v>
      </c>
      <c r="B163" s="44">
        <v>19769.810406620003</v>
      </c>
      <c r="C163" s="44">
        <f t="shared" ref="C163" si="864">I163+O163</f>
        <v>11268.859994640001</v>
      </c>
      <c r="D163" s="44">
        <f t="shared" ref="D163" si="865">J163+P163</f>
        <v>8500.9504119800004</v>
      </c>
      <c r="E163" s="44">
        <f t="shared" ref="E163" si="866">K163+Q163</f>
        <v>7157.3362324000009</v>
      </c>
      <c r="F163" s="44">
        <f t="shared" ref="F163" si="867">L163+R163</f>
        <v>1294.44741619</v>
      </c>
      <c r="G163" s="44">
        <f t="shared" ref="G163" si="868">M163+S163</f>
        <v>49.16676339</v>
      </c>
      <c r="H163" s="44">
        <f t="shared" ref="H163" si="869">SUM(I163:J163)</f>
        <v>15700.875281750001</v>
      </c>
      <c r="I163" s="44">
        <v>9198.6427153500008</v>
      </c>
      <c r="J163" s="44">
        <f t="shared" ref="J163" si="870">SUM(K163:M163)</f>
        <v>6502.2325664</v>
      </c>
      <c r="K163" s="44">
        <v>5531.7882151800004</v>
      </c>
      <c r="L163" s="44">
        <v>933.47586196999998</v>
      </c>
      <c r="M163" s="44">
        <v>36.968489249999998</v>
      </c>
      <c r="N163" s="44">
        <f t="shared" ref="N163" si="871">SUM(O163:P163)</f>
        <v>4068.93512487</v>
      </c>
      <c r="O163" s="44">
        <v>2070.2172792900001</v>
      </c>
      <c r="P163" s="44">
        <f t="shared" ref="P163" si="872">SUM(Q163:S163)</f>
        <v>1998.7178455799999</v>
      </c>
      <c r="Q163" s="44">
        <v>1625.54801722</v>
      </c>
      <c r="R163" s="44">
        <v>360.97155421999997</v>
      </c>
      <c r="S163" s="44">
        <v>12.198274140000001</v>
      </c>
      <c r="T163" s="44"/>
      <c r="U163" s="44"/>
      <c r="V163" s="44"/>
      <c r="W163" s="44"/>
      <c r="X163" s="44"/>
      <c r="Y163" s="44"/>
    </row>
    <row r="164" spans="1:25" hidden="1" outlineLevel="1" collapsed="1">
      <c r="A164" s="9">
        <v>45200</v>
      </c>
      <c r="B164" s="44">
        <v>19959.345745489998</v>
      </c>
      <c r="C164" s="44">
        <f t="shared" ref="C164" si="873">I164+O164</f>
        <v>11326.42097861</v>
      </c>
      <c r="D164" s="44">
        <f t="shared" ref="D164" si="874">J164+P164</f>
        <v>8632.9247668799999</v>
      </c>
      <c r="E164" s="44">
        <f t="shared" ref="E164" si="875">K164+Q164</f>
        <v>7280.2836796799993</v>
      </c>
      <c r="F164" s="44">
        <f t="shared" ref="F164" si="876">L164+R164</f>
        <v>1306.61095419</v>
      </c>
      <c r="G164" s="44">
        <f t="shared" ref="G164" si="877">M164+S164</f>
        <v>46.03013301</v>
      </c>
      <c r="H164" s="44">
        <f t="shared" ref="H164" si="878">SUM(I164:J164)</f>
        <v>15805.85711348</v>
      </c>
      <c r="I164" s="44">
        <v>9217.3136426000001</v>
      </c>
      <c r="J164" s="44">
        <f t="shared" ref="J164" si="879">SUM(K164:M164)</f>
        <v>6588.5434708799994</v>
      </c>
      <c r="K164" s="44">
        <v>5602.4111561399995</v>
      </c>
      <c r="L164" s="44">
        <v>948.18638417</v>
      </c>
      <c r="M164" s="44">
        <v>37.945930570000002</v>
      </c>
      <c r="N164" s="44">
        <f t="shared" ref="N164" si="880">SUM(O164:P164)</f>
        <v>4153.4886320099995</v>
      </c>
      <c r="O164" s="44">
        <v>2109.1073360099999</v>
      </c>
      <c r="P164" s="44">
        <f t="shared" ref="P164" si="881">SUM(Q164:S164)</f>
        <v>2044.3812959999998</v>
      </c>
      <c r="Q164" s="44">
        <v>1677.87252354</v>
      </c>
      <c r="R164" s="44">
        <v>358.42457001999998</v>
      </c>
      <c r="S164" s="44">
        <v>8.0842024400000003</v>
      </c>
      <c r="T164" s="44"/>
      <c r="U164" s="44"/>
      <c r="V164" s="44"/>
      <c r="W164" s="44"/>
      <c r="X164" s="44"/>
      <c r="Y164" s="44"/>
    </row>
    <row r="165" spans="1:25" hidden="1" outlineLevel="1" collapsed="1">
      <c r="A165" s="9">
        <v>45231</v>
      </c>
      <c r="B165" s="44">
        <v>20565.255735279999</v>
      </c>
      <c r="C165" s="44">
        <f t="shared" ref="C165" si="882">I165+O165</f>
        <v>11818.589428989999</v>
      </c>
      <c r="D165" s="44">
        <f t="shared" ref="D165" si="883">J165+P165</f>
        <v>8746.6663062900006</v>
      </c>
      <c r="E165" s="44">
        <f t="shared" ref="E165" si="884">K165+Q165</f>
        <v>7079.3490785599997</v>
      </c>
      <c r="F165" s="44">
        <f t="shared" ref="F165" si="885">L165+R165</f>
        <v>1621.79697089</v>
      </c>
      <c r="G165" s="44">
        <f t="shared" ref="G165" si="886">M165+S165</f>
        <v>45.520256840000002</v>
      </c>
      <c r="H165" s="44">
        <f t="shared" ref="H165" si="887">SUM(I165:J165)</f>
        <v>16371.354806470001</v>
      </c>
      <c r="I165" s="44">
        <v>9681.9155172499995</v>
      </c>
      <c r="J165" s="44">
        <f t="shared" ref="J165" si="888">SUM(K165:M165)</f>
        <v>6689.4392892200003</v>
      </c>
      <c r="K165" s="44">
        <v>5409.64070756</v>
      </c>
      <c r="L165" s="44">
        <v>1242.5448191800001</v>
      </c>
      <c r="M165" s="44">
        <v>37.253762479999999</v>
      </c>
      <c r="N165" s="44">
        <f t="shared" ref="N165" si="889">SUM(O165:P165)</f>
        <v>4193.9009288100006</v>
      </c>
      <c r="O165" s="44">
        <v>2136.6739117400002</v>
      </c>
      <c r="P165" s="44">
        <f t="shared" ref="P165" si="890">SUM(Q165:S165)</f>
        <v>2057.2270170699999</v>
      </c>
      <c r="Q165" s="44">
        <v>1669.7083709999999</v>
      </c>
      <c r="R165" s="44">
        <v>379.25215171000002</v>
      </c>
      <c r="S165" s="44">
        <v>8.2664943599999994</v>
      </c>
      <c r="T165" s="44"/>
      <c r="U165" s="44"/>
      <c r="V165" s="44"/>
      <c r="W165" s="44"/>
      <c r="X165" s="44"/>
      <c r="Y165" s="44"/>
    </row>
    <row r="166" spans="1:25" hidden="1" outlineLevel="1" collapsed="1">
      <c r="A166" s="9">
        <v>45261</v>
      </c>
      <c r="B166" s="44">
        <v>21674.332941550001</v>
      </c>
      <c r="C166" s="44">
        <f t="shared" ref="C166" si="891">I166+O166</f>
        <v>12613.507138320001</v>
      </c>
      <c r="D166" s="44">
        <f t="shared" ref="D166" si="892">J166+P166</f>
        <v>9060.82580323</v>
      </c>
      <c r="E166" s="44">
        <f t="shared" ref="E166" si="893">K166+Q166</f>
        <v>7722.4479840000004</v>
      </c>
      <c r="F166" s="44">
        <f t="shared" ref="F166" si="894">L166+R166</f>
        <v>1251.6410070899999</v>
      </c>
      <c r="G166" s="44">
        <f t="shared" ref="G166" si="895">M166+S166</f>
        <v>86.736812139999998</v>
      </c>
      <c r="H166" s="44">
        <f t="shared" ref="H166" si="896">SUM(I166:J166)</f>
        <v>17265.681833660001</v>
      </c>
      <c r="I166" s="44">
        <v>10370.000346500001</v>
      </c>
      <c r="J166" s="44">
        <f t="shared" ref="J166" si="897">SUM(K166:M166)</f>
        <v>6895.68148716</v>
      </c>
      <c r="K166" s="44">
        <v>5963.5183325300004</v>
      </c>
      <c r="L166" s="44">
        <v>871.66015763999997</v>
      </c>
      <c r="M166" s="44">
        <v>60.50299699</v>
      </c>
      <c r="N166" s="44">
        <f t="shared" ref="N166" si="898">SUM(O166:P166)</f>
        <v>4408.6511078900003</v>
      </c>
      <c r="O166" s="44">
        <v>2243.5067918200002</v>
      </c>
      <c r="P166" s="44">
        <f t="shared" ref="P166" si="899">SUM(Q166:S166)</f>
        <v>2165.1443160699996</v>
      </c>
      <c r="Q166" s="44">
        <v>1758.92965147</v>
      </c>
      <c r="R166" s="44">
        <v>379.98084944999999</v>
      </c>
      <c r="S166" s="44">
        <v>26.233815150000002</v>
      </c>
      <c r="T166" s="44"/>
      <c r="U166" s="44"/>
      <c r="V166" s="44"/>
      <c r="W166" s="44"/>
      <c r="X166" s="44"/>
      <c r="Y166" s="44"/>
    </row>
    <row r="167" spans="1:25" hidden="1" outlineLevel="1" collapsed="1">
      <c r="A167" s="9">
        <v>45292</v>
      </c>
      <c r="B167" s="44">
        <v>21357.974347179999</v>
      </c>
      <c r="C167" s="44">
        <f t="shared" ref="C167" si="900">I167+O167</f>
        <v>12229.265182200001</v>
      </c>
      <c r="D167" s="44">
        <f t="shared" ref="D167" si="901">J167+P167</f>
        <v>9128.7091649800004</v>
      </c>
      <c r="E167" s="44">
        <f t="shared" ref="E167" si="902">K167+Q167</f>
        <v>7781.0339739800002</v>
      </c>
      <c r="F167" s="44">
        <f t="shared" ref="F167" si="903">L167+R167</f>
        <v>1269.3830719299999</v>
      </c>
      <c r="G167" s="44">
        <f t="shared" ref="G167" si="904">M167+S167</f>
        <v>78.292119069999998</v>
      </c>
      <c r="H167" s="44">
        <f t="shared" ref="H167" si="905">SUM(I167:J167)</f>
        <v>17052.049813099999</v>
      </c>
      <c r="I167" s="44">
        <v>10031.17463146</v>
      </c>
      <c r="J167" s="44">
        <f t="shared" ref="J167" si="906">SUM(K167:M167)</f>
        <v>7020.8751816399999</v>
      </c>
      <c r="K167" s="44">
        <v>6072.5758653399998</v>
      </c>
      <c r="L167" s="44">
        <v>892.43270543999995</v>
      </c>
      <c r="M167" s="44">
        <v>55.866610860000002</v>
      </c>
      <c r="N167" s="44">
        <f t="shared" ref="N167" si="907">SUM(O167:P167)</f>
        <v>4305.9245340799998</v>
      </c>
      <c r="O167" s="44">
        <v>2198.0905507399998</v>
      </c>
      <c r="P167" s="44">
        <f t="shared" ref="P167" si="908">SUM(Q167:S167)</f>
        <v>2107.83398334</v>
      </c>
      <c r="Q167" s="44">
        <v>1708.4581086400001</v>
      </c>
      <c r="R167" s="44">
        <v>376.95036649000002</v>
      </c>
      <c r="S167" s="44">
        <v>22.42550821</v>
      </c>
      <c r="T167" s="44"/>
      <c r="U167" s="44"/>
      <c r="V167" s="44"/>
      <c r="W167" s="44"/>
      <c r="X167" s="44"/>
      <c r="Y167" s="44"/>
    </row>
    <row r="168" spans="1:25" hidden="1" outlineLevel="1" collapsed="1">
      <c r="A168" s="9">
        <v>45323</v>
      </c>
      <c r="B168" s="44">
        <v>20953.036810579997</v>
      </c>
      <c r="C168" s="44">
        <f t="shared" ref="C168" si="909">I168+O168</f>
        <v>11760.671788260001</v>
      </c>
      <c r="D168" s="44">
        <f t="shared" ref="D168" si="910">J168+P168</f>
        <v>9192.3650223199984</v>
      </c>
      <c r="E168" s="44">
        <f t="shared" ref="E168" si="911">K168+Q168</f>
        <v>7833.8203897399999</v>
      </c>
      <c r="F168" s="44">
        <f t="shared" ref="F168" si="912">L168+R168</f>
        <v>1278.11723678</v>
      </c>
      <c r="G168" s="44">
        <f t="shared" ref="G168" si="913">M168+S168</f>
        <v>80.427395799999999</v>
      </c>
      <c r="H168" s="44">
        <f t="shared" ref="H168" si="914">SUM(I168:J168)</f>
        <v>16707.138299679998</v>
      </c>
      <c r="I168" s="44">
        <v>9593.5193954400002</v>
      </c>
      <c r="J168" s="44">
        <f t="shared" ref="J168" si="915">SUM(K168:M168)</f>
        <v>7113.6189042399992</v>
      </c>
      <c r="K168" s="44">
        <v>6162.2025484799997</v>
      </c>
      <c r="L168" s="44">
        <v>897.71942537999996</v>
      </c>
      <c r="M168" s="44">
        <v>53.696930379999998</v>
      </c>
      <c r="N168" s="44">
        <f t="shared" ref="N168" si="916">SUM(O168:P168)</f>
        <v>4245.8985109000005</v>
      </c>
      <c r="O168" s="44">
        <v>2167.1523928199999</v>
      </c>
      <c r="P168" s="44">
        <f t="shared" ref="P168" si="917">SUM(Q168:S168)</f>
        <v>2078.7461180800001</v>
      </c>
      <c r="Q168" s="44">
        <v>1671.61784126</v>
      </c>
      <c r="R168" s="44">
        <v>380.39781140000002</v>
      </c>
      <c r="S168" s="44">
        <v>26.730465420000002</v>
      </c>
      <c r="T168" s="44"/>
      <c r="U168" s="44"/>
      <c r="V168" s="44"/>
      <c r="W168" s="44"/>
      <c r="X168" s="44"/>
      <c r="Y168" s="44"/>
    </row>
    <row r="169" spans="1:25" hidden="1" outlineLevel="1" collapsed="1">
      <c r="A169" s="9">
        <v>45352</v>
      </c>
      <c r="B169" s="44">
        <v>21249.738437239997</v>
      </c>
      <c r="C169" s="44">
        <f t="shared" ref="C169" si="918">I169+O169</f>
        <v>12005.99907475</v>
      </c>
      <c r="D169" s="44">
        <f t="shared" ref="D169" si="919">J169+P169</f>
        <v>9243.7393624899996</v>
      </c>
      <c r="E169" s="44">
        <f t="shared" ref="E169" si="920">K169+Q169</f>
        <v>7908.7302122099991</v>
      </c>
      <c r="F169" s="44">
        <f t="shared" ref="F169" si="921">L169+R169</f>
        <v>1268.51455341</v>
      </c>
      <c r="G169" s="44">
        <f t="shared" ref="G169" si="922">M169+S169</f>
        <v>66.494596869999995</v>
      </c>
      <c r="H169" s="44">
        <f t="shared" ref="H169" si="923">SUM(I169:J169)</f>
        <v>16909.535001240001</v>
      </c>
      <c r="I169" s="44">
        <v>9697.3204688099995</v>
      </c>
      <c r="J169" s="44">
        <f t="shared" ref="J169" si="924">SUM(K169:M169)</f>
        <v>7212.21453243</v>
      </c>
      <c r="K169" s="44">
        <v>6285.8806117699996</v>
      </c>
      <c r="L169" s="44">
        <v>878.62269351999998</v>
      </c>
      <c r="M169" s="44">
        <v>47.711227139999998</v>
      </c>
      <c r="N169" s="44">
        <f t="shared" ref="N169" si="925">SUM(O169:P169)</f>
        <v>4340.2034359999998</v>
      </c>
      <c r="O169" s="44">
        <v>2308.6786059400001</v>
      </c>
      <c r="P169" s="44">
        <f t="shared" ref="P169" si="926">SUM(Q169:S169)</f>
        <v>2031.5248300599999</v>
      </c>
      <c r="Q169" s="44">
        <v>1622.8496004399999</v>
      </c>
      <c r="R169" s="44">
        <v>389.89185988999998</v>
      </c>
      <c r="S169" s="44">
        <v>18.78336973</v>
      </c>
      <c r="T169" s="44"/>
      <c r="U169" s="44"/>
      <c r="V169" s="44"/>
      <c r="W169" s="44"/>
      <c r="X169" s="44"/>
      <c r="Y169" s="44"/>
    </row>
    <row r="170" spans="1:25" hidden="1" outlineLevel="1" collapsed="1">
      <c r="A170" s="9">
        <v>45383</v>
      </c>
      <c r="B170" s="44">
        <v>21463.47354553</v>
      </c>
      <c r="C170" s="44">
        <f t="shared" ref="C170" si="927">I170+O170</f>
        <v>12091.42330884</v>
      </c>
      <c r="D170" s="44">
        <f t="shared" ref="D170" si="928">J170+P170</f>
        <v>9372.05023669</v>
      </c>
      <c r="E170" s="44">
        <f t="shared" ref="E170" si="929">K170+Q170</f>
        <v>8053.3222763600006</v>
      </c>
      <c r="F170" s="44">
        <f t="shared" ref="F170" si="930">L170+R170</f>
        <v>1254.46478774</v>
      </c>
      <c r="G170" s="44">
        <f t="shared" ref="G170" si="931">M170+S170</f>
        <v>64.263172589999996</v>
      </c>
      <c r="H170" s="44">
        <f t="shared" ref="H170" si="932">SUM(I170:J170)</f>
        <v>17104.39396505</v>
      </c>
      <c r="I170" s="44">
        <v>9808.8736040399999</v>
      </c>
      <c r="J170" s="44">
        <f t="shared" ref="J170" si="933">SUM(K170:M170)</f>
        <v>7295.5203610100007</v>
      </c>
      <c r="K170" s="44">
        <v>6377.2073738500003</v>
      </c>
      <c r="L170" s="44">
        <v>870.55337581000003</v>
      </c>
      <c r="M170" s="44">
        <v>47.75961135</v>
      </c>
      <c r="N170" s="44">
        <f t="shared" ref="N170" si="934">SUM(O170:P170)</f>
        <v>4359.07958048</v>
      </c>
      <c r="O170" s="44">
        <v>2282.5497048000002</v>
      </c>
      <c r="P170" s="44">
        <f t="shared" ref="P170" si="935">SUM(Q170:S170)</f>
        <v>2076.5298756800003</v>
      </c>
      <c r="Q170" s="44">
        <v>1676.1149025100001</v>
      </c>
      <c r="R170" s="44">
        <v>383.91141192999999</v>
      </c>
      <c r="S170" s="44">
        <v>16.50356124</v>
      </c>
      <c r="T170" s="44"/>
      <c r="U170" s="44"/>
      <c r="V170" s="44"/>
      <c r="W170" s="44"/>
      <c r="X170" s="44"/>
      <c r="Y170" s="44"/>
    </row>
    <row r="171" spans="1:25" hidden="1" outlineLevel="1" collapsed="1">
      <c r="A171" s="9">
        <v>45413</v>
      </c>
      <c r="B171" s="44">
        <v>21947.912383900002</v>
      </c>
      <c r="C171" s="44">
        <f t="shared" ref="C171" si="936">I171+O171</f>
        <v>12430.816061519999</v>
      </c>
      <c r="D171" s="44">
        <f t="shared" ref="D171" si="937">J171+P171</f>
        <v>9517.0963223800009</v>
      </c>
      <c r="E171" s="44">
        <f t="shared" ref="E171" si="938">K171+Q171</f>
        <v>8168.9954757000005</v>
      </c>
      <c r="F171" s="44">
        <f t="shared" ref="F171" si="939">L171+R171</f>
        <v>1281.1110790500002</v>
      </c>
      <c r="G171" s="44">
        <f t="shared" ref="G171" si="940">M171+S171</f>
        <v>66.989767629999989</v>
      </c>
      <c r="H171" s="44">
        <f t="shared" ref="H171" si="941">SUM(I171:J171)</f>
        <v>17501.195531360001</v>
      </c>
      <c r="I171" s="44">
        <v>10108.80646329</v>
      </c>
      <c r="J171" s="44">
        <f t="shared" ref="J171" si="942">SUM(K171:M171)</f>
        <v>7392.3890680700006</v>
      </c>
      <c r="K171" s="44">
        <v>6458.9478065100002</v>
      </c>
      <c r="L171" s="44">
        <v>883.69371663000004</v>
      </c>
      <c r="M171" s="44">
        <v>49.747544929999997</v>
      </c>
      <c r="N171" s="44">
        <f t="shared" ref="N171" si="943">SUM(O171:P171)</f>
        <v>4446.7168525400002</v>
      </c>
      <c r="O171" s="44">
        <v>2322.0095982299999</v>
      </c>
      <c r="P171" s="44">
        <f t="shared" ref="P171" si="944">SUM(Q171:S171)</f>
        <v>2124.7072543100003</v>
      </c>
      <c r="Q171" s="44">
        <v>1710.0476691900001</v>
      </c>
      <c r="R171" s="44">
        <v>397.41736242000002</v>
      </c>
      <c r="S171" s="44">
        <v>17.242222699999999</v>
      </c>
      <c r="T171" s="44"/>
      <c r="U171" s="44"/>
      <c r="V171" s="44"/>
      <c r="W171" s="44"/>
      <c r="X171" s="44"/>
      <c r="Y171" s="44"/>
    </row>
    <row r="172" spans="1:25" hidden="1" outlineLevel="1" collapsed="1">
      <c r="A172" s="9">
        <v>45444</v>
      </c>
      <c r="B172" s="44">
        <v>22535.711718909999</v>
      </c>
      <c r="C172" s="44">
        <f t="shared" ref="C172" si="945">I172+O172</f>
        <v>13072.512197399999</v>
      </c>
      <c r="D172" s="44">
        <f t="shared" ref="D172" si="946">J172+P172</f>
        <v>9463.1995215099996</v>
      </c>
      <c r="E172" s="44">
        <f t="shared" ref="E172" si="947">K172+Q172</f>
        <v>8089.9237386099994</v>
      </c>
      <c r="F172" s="44">
        <f t="shared" ref="F172" si="948">L172+R172</f>
        <v>1300.78575056</v>
      </c>
      <c r="G172" s="44">
        <f t="shared" ref="G172" si="949">M172+S172</f>
        <v>72.490032339999999</v>
      </c>
      <c r="H172" s="44">
        <f t="shared" ref="H172" si="950">SUM(I172:J172)</f>
        <v>18101.078555619999</v>
      </c>
      <c r="I172" s="44">
        <v>10749.07650535</v>
      </c>
      <c r="J172" s="44">
        <f t="shared" ref="J172" si="951">SUM(K172:M172)</f>
        <v>7352.0020502699999</v>
      </c>
      <c r="K172" s="44">
        <v>6406.5553800199996</v>
      </c>
      <c r="L172" s="44">
        <v>892.71492493000005</v>
      </c>
      <c r="M172" s="44">
        <v>52.731745320000002</v>
      </c>
      <c r="N172" s="44">
        <f t="shared" ref="N172" si="952">SUM(O172:P172)</f>
        <v>4434.6331632900001</v>
      </c>
      <c r="O172" s="44">
        <v>2323.4356920499999</v>
      </c>
      <c r="P172" s="44">
        <f t="shared" ref="P172" si="953">SUM(Q172:S172)</f>
        <v>2111.1974712400001</v>
      </c>
      <c r="Q172" s="44">
        <v>1683.3683585900001</v>
      </c>
      <c r="R172" s="44">
        <v>408.07082563</v>
      </c>
      <c r="S172" s="44">
        <v>19.758287020000001</v>
      </c>
      <c r="T172" s="44"/>
      <c r="U172" s="44"/>
      <c r="V172" s="44"/>
      <c r="W172" s="44"/>
      <c r="X172" s="44"/>
      <c r="Y172" s="44"/>
    </row>
    <row r="173" spans="1:25" hidden="1" outlineLevel="1" collapsed="1">
      <c r="A173" s="9">
        <v>45474</v>
      </c>
      <c r="B173" s="44">
        <v>22556.876360160004</v>
      </c>
      <c r="C173" s="44">
        <f t="shared" ref="C173" si="954">I173+O173</f>
        <v>12977.54507953</v>
      </c>
      <c r="D173" s="44">
        <f t="shared" ref="D173" si="955">J173+P173</f>
        <v>9579.33128063</v>
      </c>
      <c r="E173" s="44">
        <f t="shared" ref="E173" si="956">K173+Q173</f>
        <v>7289.1955118700007</v>
      </c>
      <c r="F173" s="44">
        <f t="shared" ref="F173" si="957">L173+R173</f>
        <v>2218.4902341299999</v>
      </c>
      <c r="G173" s="44">
        <f t="shared" ref="G173" si="958">M173+S173</f>
        <v>71.64553463</v>
      </c>
      <c r="H173" s="44">
        <f t="shared" ref="H173" si="959">SUM(I173:J173)</f>
        <v>18012.004772530003</v>
      </c>
      <c r="I173" s="44">
        <v>10590.342038430001</v>
      </c>
      <c r="J173" s="44">
        <f t="shared" ref="J173" si="960">SUM(K173:M173)</f>
        <v>7421.6627341000003</v>
      </c>
      <c r="K173" s="44">
        <v>5754.9350723300004</v>
      </c>
      <c r="L173" s="44">
        <v>1613.29823175</v>
      </c>
      <c r="M173" s="44">
        <v>53.429430019999998</v>
      </c>
      <c r="N173" s="44">
        <f t="shared" ref="N173" si="961">SUM(O173:P173)</f>
        <v>4544.8715876300002</v>
      </c>
      <c r="O173" s="44">
        <v>2387.2030411000001</v>
      </c>
      <c r="P173" s="44">
        <f t="shared" ref="P173" si="962">SUM(Q173:S173)</f>
        <v>2157.6685465300002</v>
      </c>
      <c r="Q173" s="44">
        <v>1534.2604395400001</v>
      </c>
      <c r="R173" s="44">
        <v>605.19200237999996</v>
      </c>
      <c r="S173" s="44">
        <v>18.216104609999999</v>
      </c>
      <c r="T173" s="44"/>
      <c r="U173" s="44"/>
      <c r="V173" s="44"/>
      <c r="W173" s="44"/>
      <c r="X173" s="44"/>
      <c r="Y173" s="44"/>
    </row>
    <row r="174" spans="1:25" hidden="1" outlineLevel="1" collapsed="1">
      <c r="A174" s="9">
        <v>45505</v>
      </c>
      <c r="B174" s="44">
        <v>22798.517966020001</v>
      </c>
      <c r="C174" s="44">
        <f t="shared" ref="C174" si="963">I174+O174</f>
        <v>13195.233666460001</v>
      </c>
      <c r="D174" s="44">
        <f t="shared" ref="D174" si="964">J174+P174</f>
        <v>9603.2842995600004</v>
      </c>
      <c r="E174" s="44">
        <f t="shared" ref="E174" si="965">K174+Q174</f>
        <v>7316.4830585200007</v>
      </c>
      <c r="F174" s="44">
        <f t="shared" ref="F174" si="966">L174+R174</f>
        <v>2214.3844450200004</v>
      </c>
      <c r="G174" s="44">
        <f t="shared" ref="G174" si="967">M174+S174</f>
        <v>72.416796019999992</v>
      </c>
      <c r="H174" s="44">
        <f t="shared" ref="H174" si="968">SUM(I174:J174)</f>
        <v>18181.91726247</v>
      </c>
      <c r="I174" s="44">
        <v>10760.73606173</v>
      </c>
      <c r="J174" s="44">
        <f t="shared" ref="J174" si="969">SUM(K174:M174)</f>
        <v>7421.1812007400003</v>
      </c>
      <c r="K174" s="44">
        <v>5774.1722406400004</v>
      </c>
      <c r="L174" s="44">
        <v>1592.4277593700001</v>
      </c>
      <c r="M174" s="44">
        <v>54.581200729999999</v>
      </c>
      <c r="N174" s="44">
        <f t="shared" ref="N174" si="970">SUM(O174:P174)</f>
        <v>4616.6007035500006</v>
      </c>
      <c r="O174" s="44">
        <v>2434.4976047300001</v>
      </c>
      <c r="P174" s="44">
        <f t="shared" ref="P174" si="971">SUM(Q174:S174)</f>
        <v>2182.10309882</v>
      </c>
      <c r="Q174" s="44">
        <v>1542.3108178800001</v>
      </c>
      <c r="R174" s="44">
        <v>621.95668565000005</v>
      </c>
      <c r="S174" s="44">
        <v>17.835595290000001</v>
      </c>
      <c r="T174" s="44"/>
      <c r="U174" s="44"/>
      <c r="V174" s="44"/>
      <c r="W174" s="44"/>
      <c r="X174" s="44"/>
      <c r="Y174" s="44"/>
    </row>
    <row r="175" spans="1:25" hidden="1" outlineLevel="1" collapsed="1">
      <c r="A175" s="9">
        <v>45536</v>
      </c>
      <c r="B175" s="44">
        <v>23059.565566540001</v>
      </c>
      <c r="C175" s="44">
        <f t="shared" ref="C175" si="972">I175+O175</f>
        <v>13444.34035398</v>
      </c>
      <c r="D175" s="44">
        <f t="shared" ref="D175" si="973">J175+P175</f>
        <v>9615.2252125599989</v>
      </c>
      <c r="E175" s="44">
        <f t="shared" ref="E175" si="974">K175+Q175</f>
        <v>7380.6527217699995</v>
      </c>
      <c r="F175" s="44">
        <f t="shared" ref="F175" si="975">L175+R175</f>
        <v>2160.5675928400001</v>
      </c>
      <c r="G175" s="44">
        <f t="shared" ref="G175" si="976">M175+S175</f>
        <v>74.00489795</v>
      </c>
      <c r="H175" s="44">
        <f t="shared" ref="H175" si="977">SUM(I175:J175)</f>
        <v>18372.499220999998</v>
      </c>
      <c r="I175" s="44">
        <v>10972.33140927</v>
      </c>
      <c r="J175" s="44">
        <f t="shared" ref="J175" si="978">SUM(K175:M175)</f>
        <v>7400.1678117299998</v>
      </c>
      <c r="K175" s="44">
        <v>5795.8162731399998</v>
      </c>
      <c r="L175" s="44">
        <v>1548.3074152500001</v>
      </c>
      <c r="M175" s="44">
        <v>56.044123339999999</v>
      </c>
      <c r="N175" s="44">
        <f t="shared" ref="N175" si="979">SUM(O175:P175)</f>
        <v>4687.0663455399999</v>
      </c>
      <c r="O175" s="44">
        <v>2472.0089447099999</v>
      </c>
      <c r="P175" s="44">
        <f t="shared" ref="P175" si="980">SUM(Q175:S175)</f>
        <v>2215.05740083</v>
      </c>
      <c r="Q175" s="44">
        <v>1584.8364486299999</v>
      </c>
      <c r="R175" s="44">
        <v>612.26017759000001</v>
      </c>
      <c r="S175" s="44">
        <v>17.960774610000001</v>
      </c>
      <c r="T175" s="44"/>
      <c r="U175" s="44"/>
      <c r="V175" s="44"/>
      <c r="W175" s="44"/>
      <c r="X175" s="44"/>
      <c r="Y175" s="44"/>
    </row>
    <row r="176" spans="1:25" hidden="1" outlineLevel="1" collapsed="1">
      <c r="A176" s="9">
        <v>45566</v>
      </c>
      <c r="B176" s="44">
        <v>23409.096111739997</v>
      </c>
      <c r="C176" s="44">
        <f t="shared" ref="C176" si="981">I176+O176</f>
        <v>13696.575692589999</v>
      </c>
      <c r="D176" s="44">
        <f t="shared" ref="D176" si="982">J176+P176</f>
        <v>9712.5204191499997</v>
      </c>
      <c r="E176" s="44">
        <f t="shared" ref="E176" si="983">K176+Q176</f>
        <v>7407.0281903700006</v>
      </c>
      <c r="F176" s="44">
        <f t="shared" ref="F176" si="984">L176+R176</f>
        <v>2227.9997456400001</v>
      </c>
      <c r="G176" s="44">
        <f t="shared" ref="G176" si="985">M176+S176</f>
        <v>77.492483140000004</v>
      </c>
      <c r="H176" s="44">
        <f t="shared" ref="H176" si="986">SUM(I176:J176)</f>
        <v>18631.34158937</v>
      </c>
      <c r="I176" s="44">
        <v>11197.120428869999</v>
      </c>
      <c r="J176" s="44">
        <f t="shared" ref="J176" si="987">SUM(K176:M176)</f>
        <v>7434.2211605000002</v>
      </c>
      <c r="K176" s="44">
        <v>5754.7584494800003</v>
      </c>
      <c r="L176" s="44">
        <v>1619.5412463800001</v>
      </c>
      <c r="M176" s="44">
        <v>59.921464640000003</v>
      </c>
      <c r="N176" s="44">
        <f t="shared" ref="N176" si="988">SUM(O176:P176)</f>
        <v>4777.7545223699999</v>
      </c>
      <c r="O176" s="44">
        <v>2499.4552637199999</v>
      </c>
      <c r="P176" s="44">
        <f t="shared" ref="P176" si="989">SUM(Q176:S176)</f>
        <v>2278.29925865</v>
      </c>
      <c r="Q176" s="44">
        <v>1652.2697408900001</v>
      </c>
      <c r="R176" s="44">
        <v>608.45849926000005</v>
      </c>
      <c r="S176" s="44">
        <v>17.571018500000001</v>
      </c>
      <c r="T176" s="44"/>
      <c r="U176" s="44"/>
      <c r="V176" s="44"/>
      <c r="W176" s="44"/>
      <c r="X176" s="44"/>
      <c r="Y176" s="44"/>
    </row>
    <row r="177" spans="1:25" collapsed="1">
      <c r="A177" s="9">
        <v>45597</v>
      </c>
      <c r="B177" s="44">
        <v>23801.782561290001</v>
      </c>
      <c r="C177" s="44">
        <f t="shared" ref="C177" si="990">I177+O177</f>
        <v>14049.16103483</v>
      </c>
      <c r="D177" s="44">
        <f t="shared" ref="D177" si="991">J177+P177</f>
        <v>9752.6215264599996</v>
      </c>
      <c r="E177" s="44">
        <f t="shared" ref="E177" si="992">K177+Q177</f>
        <v>7419.0553067199999</v>
      </c>
      <c r="F177" s="44">
        <f t="shared" ref="F177" si="993">L177+R177</f>
        <v>2222.5071948200002</v>
      </c>
      <c r="G177" s="44">
        <f t="shared" ref="G177" si="994">M177+S177</f>
        <v>111.05902492000001</v>
      </c>
      <c r="H177" s="44">
        <f t="shared" ref="H177" si="995">SUM(I177:J177)</f>
        <v>18968.911637749999</v>
      </c>
      <c r="I177" s="44">
        <v>11498.03017901</v>
      </c>
      <c r="J177" s="44">
        <f t="shared" ref="J177" si="996">SUM(K177:M177)</f>
        <v>7470.8814587400002</v>
      </c>
      <c r="K177" s="44">
        <v>5766.6995778500004</v>
      </c>
      <c r="L177" s="44">
        <v>1624.55057984</v>
      </c>
      <c r="M177" s="44">
        <v>79.631301050000005</v>
      </c>
      <c r="N177" s="44">
        <f t="shared" ref="N177" si="997">SUM(O177:P177)</f>
        <v>4832.8709235400001</v>
      </c>
      <c r="O177" s="44">
        <v>2551.1308558199999</v>
      </c>
      <c r="P177" s="44">
        <f t="shared" ref="P177" si="998">SUM(Q177:S177)</f>
        <v>2281.7400677199998</v>
      </c>
      <c r="Q177" s="44">
        <v>1652.3557288699999</v>
      </c>
      <c r="R177" s="44">
        <v>597.95661498000004</v>
      </c>
      <c r="S177" s="44">
        <v>31.427723870000001</v>
      </c>
      <c r="T177" s="44"/>
      <c r="U177" s="44"/>
      <c r="V177" s="44"/>
      <c r="W177" s="44"/>
      <c r="X177" s="44"/>
      <c r="Y177" s="44"/>
    </row>
    <row r="178" spans="1:25">
      <c r="A178" s="9">
        <v>45627</v>
      </c>
      <c r="B178" s="44">
        <v>24283.327549150003</v>
      </c>
      <c r="C178" s="44">
        <f t="shared" ref="C178" si="999">I178+O178</f>
        <v>14464.29627304</v>
      </c>
      <c r="D178" s="44">
        <f t="shared" ref="D178" si="1000">J178+P178</f>
        <v>9819.0312761099995</v>
      </c>
      <c r="E178" s="44">
        <f t="shared" ref="E178" si="1001">K178+Q178</f>
        <v>7442.5719564600004</v>
      </c>
      <c r="F178" s="44">
        <f t="shared" ref="F178" si="1002">L178+R178</f>
        <v>2280.45968322</v>
      </c>
      <c r="G178" s="44">
        <f t="shared" ref="G178" si="1003">M178+S178</f>
        <v>95.999636429999995</v>
      </c>
      <c r="H178" s="44">
        <f t="shared" ref="H178" si="1004">SUM(I178:J178)</f>
        <v>19363.38933455</v>
      </c>
      <c r="I178" s="44">
        <v>11862.71239814</v>
      </c>
      <c r="J178" s="44">
        <f t="shared" ref="J178" si="1005">SUM(K178:M178)</f>
        <v>7500.6769364100001</v>
      </c>
      <c r="K178" s="44">
        <v>5766.1391351900002</v>
      </c>
      <c r="L178" s="44">
        <v>1665.73572902</v>
      </c>
      <c r="M178" s="44">
        <v>68.802072199999998</v>
      </c>
      <c r="N178" s="44">
        <f t="shared" ref="N178" si="1006">SUM(O178:P178)</f>
        <v>4919.9382145999998</v>
      </c>
      <c r="O178" s="44">
        <v>2601.5838749</v>
      </c>
      <c r="P178" s="44">
        <f t="shared" ref="P178" si="1007">SUM(Q178:S178)</f>
        <v>2318.3543396999999</v>
      </c>
      <c r="Q178" s="44">
        <v>1676.43282127</v>
      </c>
      <c r="R178" s="44">
        <v>614.72395419999998</v>
      </c>
      <c r="S178" s="44">
        <v>27.197564230000001</v>
      </c>
      <c r="T178" s="44"/>
      <c r="U178" s="44"/>
      <c r="V178" s="44"/>
      <c r="W178" s="44"/>
      <c r="X178" s="44"/>
      <c r="Y178" s="44"/>
    </row>
    <row r="179" spans="1:25">
      <c r="A179" s="9">
        <v>45658</v>
      </c>
      <c r="B179" s="44">
        <v>24695.812790940003</v>
      </c>
      <c r="C179" s="44">
        <f t="shared" ref="C179" si="1008">I179+O179</f>
        <v>14609.18874197</v>
      </c>
      <c r="D179" s="44">
        <f t="shared" ref="D179" si="1009">J179+P179</f>
        <v>10086.624048969999</v>
      </c>
      <c r="E179" s="44">
        <f t="shared" ref="E179" si="1010">K179+Q179</f>
        <v>7634.1836854200001</v>
      </c>
      <c r="F179" s="44">
        <f t="shared" ref="F179" si="1011">L179+R179</f>
        <v>2362.5522839599998</v>
      </c>
      <c r="G179" s="44">
        <f t="shared" ref="G179" si="1012">M179+S179</f>
        <v>89.888079590000004</v>
      </c>
      <c r="H179" s="44">
        <f t="shared" ref="H179" si="1013">SUM(I179:J179)</f>
        <v>19672.825016459999</v>
      </c>
      <c r="I179" s="44">
        <v>12002.2142613</v>
      </c>
      <c r="J179" s="44">
        <f t="shared" ref="J179" si="1014">SUM(K179:M179)</f>
        <v>7670.6107551599998</v>
      </c>
      <c r="K179" s="44">
        <v>5871.0665233099999</v>
      </c>
      <c r="L179" s="44">
        <v>1726.32795093</v>
      </c>
      <c r="M179" s="44">
        <v>73.216280920000003</v>
      </c>
      <c r="N179" s="44">
        <f t="shared" ref="N179" si="1015">SUM(O179:P179)</f>
        <v>5022.9877744799996</v>
      </c>
      <c r="O179" s="44">
        <v>2606.97448067</v>
      </c>
      <c r="P179" s="44">
        <f t="shared" ref="P179" si="1016">SUM(Q179:S179)</f>
        <v>2416.0132938100001</v>
      </c>
      <c r="Q179" s="44">
        <v>1763.11716211</v>
      </c>
      <c r="R179" s="44">
        <v>636.22433303000003</v>
      </c>
      <c r="S179" s="44">
        <v>16.671798670000001</v>
      </c>
      <c r="T179" s="44"/>
      <c r="U179" s="44"/>
      <c r="V179" s="44"/>
      <c r="W179" s="44"/>
      <c r="X179" s="44"/>
      <c r="Y179" s="44"/>
    </row>
    <row r="180" spans="1:25">
      <c r="A180" s="9">
        <v>45689</v>
      </c>
      <c r="B180" s="44">
        <v>25119.406464020001</v>
      </c>
      <c r="C180" s="44">
        <f t="shared" ref="C180" si="1017">I180+O180</f>
        <v>15094.533185139999</v>
      </c>
      <c r="D180" s="44">
        <f t="shared" ref="D180" si="1018">J180+P180</f>
        <v>10024.873278880001</v>
      </c>
      <c r="E180" s="44">
        <f t="shared" ref="E180" si="1019">K180+Q180</f>
        <v>7495.6854293599999</v>
      </c>
      <c r="F180" s="44">
        <f t="shared" ref="F180" si="1020">L180+R180</f>
        <v>2437.0769611700002</v>
      </c>
      <c r="G180" s="44">
        <f t="shared" ref="G180" si="1021">M180+S180</f>
        <v>92.110888349999996</v>
      </c>
      <c r="H180" s="44">
        <f t="shared" ref="H180" si="1022">SUM(I180:J180)</f>
        <v>20102.141939919999</v>
      </c>
      <c r="I180" s="44">
        <v>12444.017251249999</v>
      </c>
      <c r="J180" s="44">
        <f t="shared" ref="J180" si="1023">SUM(K180:M180)</f>
        <v>7658.1246886700001</v>
      </c>
      <c r="K180" s="44">
        <v>5849.1704053200001</v>
      </c>
      <c r="L180" s="44">
        <v>1735.3332893300001</v>
      </c>
      <c r="M180" s="44">
        <v>73.620994019999998</v>
      </c>
      <c r="N180" s="44">
        <f t="shared" ref="N180" si="1024">SUM(O180:P180)</f>
        <v>5017.2645241</v>
      </c>
      <c r="O180" s="44">
        <v>2650.5159338899998</v>
      </c>
      <c r="P180" s="44">
        <f t="shared" ref="P180" si="1025">SUM(Q180:S180)</f>
        <v>2366.7485902100002</v>
      </c>
      <c r="Q180" s="44">
        <v>1646.5150240400001</v>
      </c>
      <c r="R180" s="44">
        <v>701.74367184000005</v>
      </c>
      <c r="S180" s="44">
        <v>18.489894329999998</v>
      </c>
      <c r="T180" s="44"/>
      <c r="U180" s="44"/>
      <c r="V180" s="44"/>
      <c r="W180" s="44"/>
      <c r="X180" s="44"/>
      <c r="Y180" s="44"/>
    </row>
    <row r="181" spans="1:25">
      <c r="A181" s="9">
        <v>45717</v>
      </c>
      <c r="B181" s="44">
        <v>24551.80285629</v>
      </c>
      <c r="C181" s="44">
        <f t="shared" ref="C181" si="1026">I181+O181</f>
        <v>14501.189352239999</v>
      </c>
      <c r="D181" s="44">
        <f t="shared" ref="D181" si="1027">J181+P181</f>
        <v>10050.613504049999</v>
      </c>
      <c r="E181" s="44">
        <f t="shared" ref="E181" si="1028">K181+Q181</f>
        <v>7476.6420846800002</v>
      </c>
      <c r="F181" s="44">
        <f t="shared" ref="F181" si="1029">L181+R181</f>
        <v>2485.2385237099998</v>
      </c>
      <c r="G181" s="44">
        <f t="shared" ref="G181" si="1030">M181+S181</f>
        <v>88.732895659999997</v>
      </c>
      <c r="H181" s="44">
        <f t="shared" ref="H181" si="1031">SUM(I181:J181)</f>
        <v>19573.828599799999</v>
      </c>
      <c r="I181" s="44">
        <v>11869.87201209</v>
      </c>
      <c r="J181" s="44">
        <f t="shared" ref="J181" si="1032">SUM(K181:M181)</f>
        <v>7703.9565877099994</v>
      </c>
      <c r="K181" s="44">
        <v>5851.8456701100004</v>
      </c>
      <c r="L181" s="44">
        <v>1780.2797578499999</v>
      </c>
      <c r="M181" s="44">
        <v>71.831159749999998</v>
      </c>
      <c r="N181" s="44">
        <f t="shared" ref="N181" si="1033">SUM(O181:P181)</f>
        <v>4977.9742564899998</v>
      </c>
      <c r="O181" s="44">
        <v>2631.3173401499998</v>
      </c>
      <c r="P181" s="44">
        <f t="shared" ref="P181" si="1034">SUM(Q181:S181)</f>
        <v>2346.65691634</v>
      </c>
      <c r="Q181" s="44">
        <v>1624.79641457</v>
      </c>
      <c r="R181" s="44">
        <v>704.95876585999997</v>
      </c>
      <c r="S181" s="44">
        <v>16.901735909999999</v>
      </c>
      <c r="T181" s="44"/>
      <c r="U181" s="44"/>
      <c r="V181" s="44"/>
      <c r="W181" s="44"/>
      <c r="X181" s="44"/>
      <c r="Y181" s="44"/>
    </row>
    <row r="182" spans="1:25">
      <c r="A182" s="9">
        <v>45748</v>
      </c>
      <c r="B182" s="44">
        <v>25090.65989051</v>
      </c>
      <c r="C182" s="44">
        <f t="shared" ref="C182" si="1035">I182+O182</f>
        <v>14878.229631329999</v>
      </c>
      <c r="D182" s="44">
        <f t="shared" ref="D182" si="1036">J182+P182</f>
        <v>10212.430259180001</v>
      </c>
      <c r="E182" s="44">
        <f t="shared" ref="E182" si="1037">K182+Q182</f>
        <v>7598.8500529499997</v>
      </c>
      <c r="F182" s="44">
        <f t="shared" ref="F182" si="1038">L182+R182</f>
        <v>2526.9323162199998</v>
      </c>
      <c r="G182" s="44">
        <f t="shared" ref="G182" si="1039">M182+S182</f>
        <v>86.647890009999998</v>
      </c>
      <c r="H182" s="44">
        <f t="shared" ref="H182" si="1040">SUM(I182:J182)</f>
        <v>20003.64652531</v>
      </c>
      <c r="I182" s="44">
        <v>12173.35259945</v>
      </c>
      <c r="J182" s="44">
        <f t="shared" ref="J182" si="1041">SUM(K182:M182)</f>
        <v>7830.2939258599999</v>
      </c>
      <c r="K182" s="44">
        <v>5949.5055827799997</v>
      </c>
      <c r="L182" s="44">
        <v>1810.16033391</v>
      </c>
      <c r="M182" s="44">
        <v>70.628009169999999</v>
      </c>
      <c r="N182" s="44">
        <f t="shared" ref="N182" si="1042">SUM(O182:P182)</f>
        <v>5087.0133652000004</v>
      </c>
      <c r="O182" s="44">
        <v>2704.8770318799998</v>
      </c>
      <c r="P182" s="44">
        <f t="shared" ref="P182" si="1043">SUM(Q182:S182)</f>
        <v>2382.1363333200002</v>
      </c>
      <c r="Q182" s="44">
        <v>1649.34447017</v>
      </c>
      <c r="R182" s="44">
        <v>716.77198231</v>
      </c>
      <c r="S182" s="44">
        <v>16.019880839999999</v>
      </c>
      <c r="T182" s="44"/>
      <c r="U182" s="44"/>
      <c r="V182" s="44"/>
      <c r="W182" s="44"/>
      <c r="X182" s="44"/>
      <c r="Y182" s="44"/>
    </row>
    <row r="183" spans="1:25">
      <c r="A183" s="9">
        <v>45778</v>
      </c>
      <c r="B183" s="44">
        <v>25671.61088909</v>
      </c>
      <c r="C183" s="44">
        <f t="shared" ref="C183" si="1044">I183+O183</f>
        <v>15374.158544649999</v>
      </c>
      <c r="D183" s="44">
        <f t="shared" ref="D183" si="1045">J183+P183</f>
        <v>10297.45234444</v>
      </c>
      <c r="E183" s="44">
        <f t="shared" ref="E183" si="1046">K183+Q183</f>
        <v>7658.0475393400002</v>
      </c>
      <c r="F183" s="44">
        <f t="shared" ref="F183" si="1047">L183+R183</f>
        <v>2552.7204691399998</v>
      </c>
      <c r="G183" s="44">
        <f t="shared" ref="G183" si="1048">M183+S183</f>
        <v>86.684335959999999</v>
      </c>
      <c r="H183" s="44">
        <f t="shared" ref="H183" si="1049">SUM(I183:J183)</f>
        <v>20611.152186390002</v>
      </c>
      <c r="I183" s="44">
        <v>12690.34402701</v>
      </c>
      <c r="J183" s="44">
        <f t="shared" ref="J183" si="1050">SUM(K183:M183)</f>
        <v>7920.8081593800007</v>
      </c>
      <c r="K183" s="44">
        <v>6013.9323948199999</v>
      </c>
      <c r="L183" s="44">
        <v>1836.3255667799999</v>
      </c>
      <c r="M183" s="44">
        <v>70.550197780000005</v>
      </c>
      <c r="N183" s="44">
        <f t="shared" ref="N183" si="1051">SUM(O183:P183)</f>
        <v>5060.4587026999998</v>
      </c>
      <c r="O183" s="44">
        <v>2683.8145176399998</v>
      </c>
      <c r="P183" s="44">
        <f t="shared" ref="P183" si="1052">SUM(Q183:S183)</f>
        <v>2376.6441850599999</v>
      </c>
      <c r="Q183" s="44">
        <v>1644.1151445200001</v>
      </c>
      <c r="R183" s="44">
        <v>716.39490235999995</v>
      </c>
      <c r="S183" s="44">
        <v>16.134138180000001</v>
      </c>
      <c r="T183" s="44"/>
      <c r="U183" s="44"/>
      <c r="V183" s="44"/>
      <c r="W183" s="44"/>
      <c r="X183" s="44"/>
      <c r="Y183" s="44"/>
    </row>
    <row r="184" spans="1:25">
      <c r="A184" s="9">
        <v>45809</v>
      </c>
      <c r="B184" s="44">
        <v>26420.414573779999</v>
      </c>
      <c r="C184" s="44">
        <f t="shared" ref="C184" si="1053">I184+O184</f>
        <v>15982.649964259999</v>
      </c>
      <c r="D184" s="44">
        <f t="shared" ref="D184" si="1054">J184+P184</f>
        <v>10437.76460952</v>
      </c>
      <c r="E184" s="44">
        <f t="shared" ref="E184" si="1055">K184+Q184</f>
        <v>7745.5702191199998</v>
      </c>
      <c r="F184" s="44">
        <f t="shared" ref="F184" si="1056">L184+R184</f>
        <v>2607.63387023</v>
      </c>
      <c r="G184" s="44">
        <f t="shared" ref="G184" si="1057">M184+S184</f>
        <v>84.560520170000004</v>
      </c>
      <c r="H184" s="44">
        <f t="shared" ref="H184" si="1058">SUM(I184:J184)</f>
        <v>21197.323876670001</v>
      </c>
      <c r="I184" s="44">
        <v>13133.38462904</v>
      </c>
      <c r="J184" s="44">
        <f t="shared" ref="J184" si="1059">SUM(K184:M184)</f>
        <v>8063.93924763</v>
      </c>
      <c r="K184" s="44">
        <v>6113.5394989200004</v>
      </c>
      <c r="L184" s="44">
        <v>1881.7622989199999</v>
      </c>
      <c r="M184" s="44">
        <v>68.637449790000005</v>
      </c>
      <c r="N184" s="44">
        <f t="shared" ref="N184" si="1060">SUM(O184:P184)</f>
        <v>5223.0906971099994</v>
      </c>
      <c r="O184" s="44">
        <v>2849.26533522</v>
      </c>
      <c r="P184" s="44">
        <f t="shared" ref="P184" si="1061">SUM(Q184:S184)</f>
        <v>2373.8253618899998</v>
      </c>
      <c r="Q184" s="44">
        <v>1632.0307201999999</v>
      </c>
      <c r="R184" s="44">
        <v>725.87157131000004</v>
      </c>
      <c r="S184" s="44">
        <v>15.92307038</v>
      </c>
      <c r="T184" s="44"/>
      <c r="U184" s="44"/>
      <c r="V184" s="44"/>
      <c r="W184" s="44"/>
      <c r="X184" s="44"/>
      <c r="Y184" s="44"/>
    </row>
    <row r="185" spans="1:25">
      <c r="A185" s="9">
        <v>45839</v>
      </c>
      <c r="B185" s="44">
        <v>26169.703003310002</v>
      </c>
      <c r="C185" s="44">
        <f t="shared" ref="C185" si="1062">I185+O185</f>
        <v>15705.917374320001</v>
      </c>
      <c r="D185" s="44">
        <f t="shared" ref="D185" si="1063">J185+P185</f>
        <v>10463.785628990001</v>
      </c>
      <c r="E185" s="44">
        <f t="shared" ref="E185" si="1064">K185+Q185</f>
        <v>7770.9230128099998</v>
      </c>
      <c r="F185" s="44">
        <f t="shared" ref="F185" si="1065">L185+R185</f>
        <v>2610.19400361</v>
      </c>
      <c r="G185" s="44">
        <f t="shared" ref="G185" si="1066">M185+S185</f>
        <v>82.668612569999993</v>
      </c>
      <c r="H185" s="44">
        <f t="shared" ref="H185" si="1067">SUM(I185:J185)</f>
        <v>20947.50918393</v>
      </c>
      <c r="I185" s="44">
        <v>12818.09681956</v>
      </c>
      <c r="J185" s="44">
        <f t="shared" ref="J185" si="1068">SUM(K185:M185)</f>
        <v>8129.4123643700004</v>
      </c>
      <c r="K185" s="44">
        <v>6151.9181102399998</v>
      </c>
      <c r="L185" s="44">
        <v>1915.2755356299999</v>
      </c>
      <c r="M185" s="44">
        <v>62.218718500000001</v>
      </c>
      <c r="N185" s="44">
        <f t="shared" ref="N185" si="1069">SUM(O185:P185)</f>
        <v>5222.1938193799997</v>
      </c>
      <c r="O185" s="44">
        <v>2887.8205547600001</v>
      </c>
      <c r="P185" s="44">
        <f t="shared" ref="P185" si="1070">SUM(Q185:S185)</f>
        <v>2334.3732646200001</v>
      </c>
      <c r="Q185" s="44">
        <v>1619.00490257</v>
      </c>
      <c r="R185" s="44">
        <v>694.91846797999995</v>
      </c>
      <c r="S185" s="44">
        <v>20.449894069999999</v>
      </c>
      <c r="T185" s="44"/>
      <c r="U185" s="44"/>
      <c r="V185" s="44"/>
      <c r="W185" s="44"/>
      <c r="X185" s="44"/>
      <c r="Y185" s="44"/>
    </row>
    <row r="186" spans="1:25">
      <c r="A186" s="9">
        <v>45870</v>
      </c>
      <c r="B186" s="44">
        <v>27018.171684129997</v>
      </c>
      <c r="C186" s="44">
        <f t="shared" ref="C186" si="1071">I186+O186</f>
        <v>16420.619719890001</v>
      </c>
      <c r="D186" s="44">
        <f t="shared" ref="D186" si="1072">J186+P186</f>
        <v>10597.55196424</v>
      </c>
      <c r="E186" s="44">
        <f t="shared" ref="E186" si="1073">K186+Q186</f>
        <v>7926.5053038699998</v>
      </c>
      <c r="F186" s="44">
        <f t="shared" ref="F186" si="1074">L186+R186</f>
        <v>2592.28989439</v>
      </c>
      <c r="G186" s="44">
        <f t="shared" ref="G186" si="1075">M186+S186</f>
        <v>78.756765979999997</v>
      </c>
      <c r="H186" s="44">
        <f t="shared" ref="H186" si="1076">SUM(I186:J186)</f>
        <v>21738.06917074</v>
      </c>
      <c r="I186" s="44">
        <v>13476.04229315</v>
      </c>
      <c r="J186" s="44">
        <f t="shared" ref="J186" si="1077">SUM(K186:M186)</f>
        <v>8262.0268775900004</v>
      </c>
      <c r="K186" s="44">
        <v>6291.8488746599996</v>
      </c>
      <c r="L186" s="44">
        <v>1907.4875682899999</v>
      </c>
      <c r="M186" s="44">
        <v>62.690434639999999</v>
      </c>
      <c r="N186" s="44">
        <f t="shared" ref="N186" si="1078">SUM(O186:P186)</f>
        <v>5280.1025133900002</v>
      </c>
      <c r="O186" s="44">
        <v>2944.5774267400002</v>
      </c>
      <c r="P186" s="44">
        <f t="shared" ref="P186" si="1079">SUM(Q186:S186)</f>
        <v>2335.52508665</v>
      </c>
      <c r="Q186" s="44">
        <v>1634.6564292099999</v>
      </c>
      <c r="R186" s="44">
        <v>684.80232609999996</v>
      </c>
      <c r="S186" s="44">
        <v>16.066331340000001</v>
      </c>
      <c r="T186" s="44"/>
      <c r="U186" s="44"/>
      <c r="V186" s="44"/>
      <c r="W186" s="44"/>
      <c r="X186" s="44"/>
      <c r="Y186" s="44"/>
    </row>
    <row r="187" spans="1:25">
      <c r="A187" s="9">
        <v>45901</v>
      </c>
      <c r="B187" s="44">
        <v>27688.80281347</v>
      </c>
      <c r="C187" s="44">
        <f t="shared" ref="C187" si="1080">I187+O187</f>
        <v>16954.501302119999</v>
      </c>
      <c r="D187" s="44">
        <f t="shared" ref="D187" si="1081">J187+P187</f>
        <v>10734.301511350001</v>
      </c>
      <c r="E187" s="44">
        <f t="shared" ref="E187" si="1082">K187+Q187</f>
        <v>8065.3014291600002</v>
      </c>
      <c r="F187" s="44">
        <f t="shared" ref="F187" si="1083">L187+R187</f>
        <v>2590.4960941300001</v>
      </c>
      <c r="G187" s="44">
        <f t="shared" ref="G187" si="1084">M187+S187</f>
        <v>78.503988059999998</v>
      </c>
      <c r="H187" s="44">
        <f t="shared" ref="H187" si="1085">SUM(I187:J187)</f>
        <v>22368.38096576</v>
      </c>
      <c r="I187" s="44">
        <v>13968.869232999999</v>
      </c>
      <c r="J187" s="44">
        <f t="shared" ref="J187" si="1086">SUM(K187:M187)</f>
        <v>8399.5117327600001</v>
      </c>
      <c r="K187" s="44">
        <v>6425.9220100299999</v>
      </c>
      <c r="L187" s="44">
        <v>1911.3489507199999</v>
      </c>
      <c r="M187" s="44">
        <v>62.240772010000001</v>
      </c>
      <c r="N187" s="44">
        <f t="shared" ref="N187" si="1087">SUM(O187:P187)</f>
        <v>5320.4218477100003</v>
      </c>
      <c r="O187" s="44">
        <v>2985.6320691199999</v>
      </c>
      <c r="P187" s="44">
        <f t="shared" ref="P187" si="1088">SUM(Q187:S187)</f>
        <v>2334.7897785900004</v>
      </c>
      <c r="Q187" s="44">
        <v>1639.3794191300001</v>
      </c>
      <c r="R187" s="44">
        <v>679.14714341000001</v>
      </c>
      <c r="S187" s="44">
        <v>16.26321605</v>
      </c>
      <c r="T187" s="44"/>
      <c r="U187" s="44"/>
      <c r="V187" s="44"/>
      <c r="W187" s="44"/>
      <c r="X187" s="44"/>
      <c r="Y187" s="44"/>
    </row>
    <row r="188" spans="1:25">
      <c r="A188" s="9">
        <v>45931</v>
      </c>
      <c r="B188" s="44">
        <v>28043.237820310002</v>
      </c>
      <c r="C188" s="44">
        <f t="shared" ref="C188" si="1089">I188+O188</f>
        <v>17200.082761789999</v>
      </c>
      <c r="D188" s="44">
        <f t="shared" ref="D188" si="1090">J188+P188</f>
        <v>10843.155058519998</v>
      </c>
      <c r="E188" s="44">
        <f t="shared" ref="E188" si="1091">K188+Q188</f>
        <v>8258.9440071299996</v>
      </c>
      <c r="F188" s="44">
        <f t="shared" ref="F188" si="1092">L188+R188</f>
        <v>2503.52553442</v>
      </c>
      <c r="G188" s="44">
        <f t="shared" ref="G188" si="1093">M188+S188</f>
        <v>80.685516969999995</v>
      </c>
      <c r="H188" s="44">
        <f t="shared" ref="H188" si="1094">SUM(I188:J188)</f>
        <v>22612.204977269997</v>
      </c>
      <c r="I188" s="44">
        <v>14103.33121197</v>
      </c>
      <c r="J188" s="44">
        <f t="shared" ref="J188" si="1095">SUM(K188:M188)</f>
        <v>8508.8737652999989</v>
      </c>
      <c r="K188" s="44">
        <v>6578.3536622900001</v>
      </c>
      <c r="L188" s="44">
        <v>1870.66552394</v>
      </c>
      <c r="M188" s="44">
        <v>59.85457907</v>
      </c>
      <c r="N188" s="44">
        <f t="shared" ref="N188" si="1096">SUM(O188:P188)</f>
        <v>5431.0328430400004</v>
      </c>
      <c r="O188" s="44">
        <v>3096.75154982</v>
      </c>
      <c r="P188" s="44">
        <f t="shared" ref="P188" si="1097">SUM(Q188:S188)</f>
        <v>2334.2812932200004</v>
      </c>
      <c r="Q188" s="44">
        <v>1680.5903448399999</v>
      </c>
      <c r="R188" s="44">
        <v>632.86001048000003</v>
      </c>
      <c r="S188" s="44">
        <v>20.830937899999999</v>
      </c>
      <c r="T188" s="44"/>
      <c r="U188" s="44"/>
      <c r="V188" s="44"/>
      <c r="W188" s="44"/>
      <c r="X188" s="44"/>
      <c r="Y188" s="44"/>
    </row>
    <row r="189" spans="1:25">
      <c r="A189" s="9">
        <v>45962</v>
      </c>
      <c r="B189" s="44">
        <v>28622.735354150002</v>
      </c>
      <c r="C189" s="44">
        <f t="shared" ref="C189" si="1098">I189+O189</f>
        <v>17611.569749229999</v>
      </c>
      <c r="D189" s="44">
        <f t="shared" ref="D189" si="1099">J189+P189</f>
        <v>11011.165604920001</v>
      </c>
      <c r="E189" s="44">
        <f t="shared" ref="E189" si="1100">K189+Q189</f>
        <v>8406.4568504300005</v>
      </c>
      <c r="F189" s="44">
        <f t="shared" ref="F189" si="1101">L189+R189</f>
        <v>2524.2313998899999</v>
      </c>
      <c r="G189" s="44">
        <f t="shared" ref="G189" si="1102">M189+S189</f>
        <v>80.477354599999998</v>
      </c>
      <c r="H189" s="44">
        <f t="shared" ref="H189" si="1103">SUM(I189:J189)</f>
        <v>23065.942154960001</v>
      </c>
      <c r="I189" s="44">
        <v>14392.73175377</v>
      </c>
      <c r="J189" s="44">
        <f t="shared" ref="J189" si="1104">SUM(K189:M189)</f>
        <v>8673.210401190001</v>
      </c>
      <c r="K189" s="44">
        <v>6726.4966375100003</v>
      </c>
      <c r="L189" s="44">
        <v>1887.20424731</v>
      </c>
      <c r="M189" s="44">
        <v>59.50951637</v>
      </c>
      <c r="N189" s="44">
        <f t="shared" ref="N189" si="1105">SUM(O189:P189)</f>
        <v>5556.7931991900005</v>
      </c>
      <c r="O189" s="44">
        <v>3218.83799546</v>
      </c>
      <c r="P189" s="44">
        <f t="shared" ref="P189" si="1106">SUM(Q189:S189)</f>
        <v>2337.95520373</v>
      </c>
      <c r="Q189" s="44">
        <v>1679.96021292</v>
      </c>
      <c r="R189" s="44">
        <v>637.02715258000001</v>
      </c>
      <c r="S189" s="44">
        <v>20.967838230000002</v>
      </c>
      <c r="T189" s="44"/>
      <c r="U189" s="44"/>
      <c r="V189" s="44"/>
      <c r="W189" s="44"/>
      <c r="X189" s="44"/>
      <c r="Y189" s="4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8.6640625" style="25" customWidth="1"/>
    <col min="3" max="3" width="12.44140625" style="25" customWidth="1"/>
    <col min="4" max="4" width="12.88671875" style="25" customWidth="1"/>
    <col min="5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109375" style="25" customWidth="1"/>
    <col min="11" max="11" width="12.44140625" style="25" customWidth="1"/>
    <col min="12" max="12" width="13.88671875" style="25" customWidth="1"/>
    <col min="13" max="13" width="10.88671875" style="25" customWidth="1"/>
    <col min="14" max="14" width="11.109375" style="25" customWidth="1"/>
    <col min="15" max="15" width="13.6640625" style="25" customWidth="1"/>
    <col min="16" max="16" width="7.109375" style="25" customWidth="1"/>
    <col min="17" max="17" width="10.33203125" style="25" customWidth="1"/>
    <col min="18" max="18" width="10.109375" style="25" customWidth="1"/>
    <col min="19" max="16384" width="9.109375" style="25"/>
  </cols>
  <sheetData>
    <row r="1" spans="1:22">
      <c r="A1" s="18" t="s">
        <v>129</v>
      </c>
    </row>
    <row r="2" spans="1:22" ht="5.25" customHeight="1">
      <c r="A2" s="163"/>
    </row>
    <row r="3" spans="1:22" ht="25.5" customHeight="1">
      <c r="A3" s="224" t="s">
        <v>103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</row>
    <row r="4" spans="1:22" ht="12.75" customHeight="1">
      <c r="A4" s="217" t="s">
        <v>128</v>
      </c>
      <c r="B4" s="229"/>
      <c r="C4" s="229"/>
      <c r="D4" s="229"/>
      <c r="E4" s="229"/>
      <c r="F4" s="229"/>
    </row>
    <row r="5" spans="1:22" ht="12.75" customHeight="1">
      <c r="A5" s="27" t="s">
        <v>226</v>
      </c>
    </row>
    <row r="6" spans="1:2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22" s="24" customFormat="1" ht="12.75" customHeight="1">
      <c r="A7" s="219"/>
      <c r="B7" s="221"/>
      <c r="C7" s="215" t="s">
        <v>252</v>
      </c>
      <c r="D7" s="215" t="s">
        <v>253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254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2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2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22" s="24" customFormat="1" collapsed="1">
      <c r="A10" s="23">
        <v>1</v>
      </c>
      <c r="B10" s="174">
        <v>2</v>
      </c>
      <c r="C10" s="23">
        <v>3</v>
      </c>
      <c r="D10" s="174">
        <v>4</v>
      </c>
      <c r="E10" s="23">
        <v>5</v>
      </c>
      <c r="F10" s="174">
        <v>6</v>
      </c>
      <c r="G10" s="23">
        <v>7</v>
      </c>
      <c r="H10" s="174">
        <v>8</v>
      </c>
      <c r="I10" s="23">
        <v>9</v>
      </c>
      <c r="J10" s="174">
        <v>10</v>
      </c>
      <c r="K10" s="23">
        <v>11</v>
      </c>
      <c r="L10" s="174">
        <v>12</v>
      </c>
      <c r="M10" s="23">
        <v>13</v>
      </c>
      <c r="N10" s="174">
        <v>14</v>
      </c>
      <c r="O10" s="23">
        <v>15</v>
      </c>
      <c r="P10" s="174">
        <v>16</v>
      </c>
      <c r="Q10" s="23">
        <v>17</v>
      </c>
      <c r="R10" s="174">
        <v>18</v>
      </c>
      <c r="S10" s="23">
        <v>19</v>
      </c>
      <c r="T10" s="174">
        <v>20</v>
      </c>
    </row>
    <row r="11" spans="1:2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9">
        <v>41275</v>
      </c>
      <c r="B35" s="128">
        <v>668.97628338999994</v>
      </c>
      <c r="C35" s="128">
        <v>146.56740791999999</v>
      </c>
      <c r="D35" s="128">
        <v>28.898718119999998</v>
      </c>
      <c r="E35" s="128">
        <v>160.92642556999999</v>
      </c>
      <c r="F35" s="128">
        <v>92.472997600000014</v>
      </c>
      <c r="G35" s="128">
        <v>7.7531789499999997</v>
      </c>
      <c r="H35" s="128">
        <v>42.741347249999997</v>
      </c>
      <c r="I35" s="128">
        <v>92.703612870000001</v>
      </c>
      <c r="J35" s="128">
        <v>23.696585539999997</v>
      </c>
      <c r="K35" s="128">
        <v>3.1610357599999999</v>
      </c>
      <c r="L35" s="128">
        <v>18.117192379999999</v>
      </c>
      <c r="M35" s="175" t="s">
        <v>185</v>
      </c>
      <c r="N35" s="128">
        <v>12.3405778</v>
      </c>
      <c r="O35" s="128">
        <v>21.678110740000005</v>
      </c>
      <c r="P35" s="128">
        <v>8.8142653600000003</v>
      </c>
      <c r="Q35" s="128">
        <v>2.80319451</v>
      </c>
      <c r="R35" s="128">
        <v>1.2421450500000002</v>
      </c>
      <c r="S35" s="128">
        <v>0.8960593899999999</v>
      </c>
      <c r="T35" s="128">
        <v>4.1634285799999997</v>
      </c>
      <c r="U35" s="128"/>
      <c r="V35" s="128"/>
    </row>
    <row r="36" spans="1:22" hidden="1" outlineLevel="1">
      <c r="A36" s="9">
        <v>41306</v>
      </c>
      <c r="B36" s="128">
        <v>690.41395268000008</v>
      </c>
      <c r="C36" s="128">
        <v>174.87465776000002</v>
      </c>
      <c r="D36" s="128">
        <v>7.42657189</v>
      </c>
      <c r="E36" s="128">
        <v>154.23037145000001</v>
      </c>
      <c r="F36" s="128">
        <v>73.327703470000003</v>
      </c>
      <c r="G36" s="128">
        <v>8.5335967700000008</v>
      </c>
      <c r="H36" s="128">
        <v>48.223678900000003</v>
      </c>
      <c r="I36" s="128">
        <v>116.67564817000002</v>
      </c>
      <c r="J36" s="128">
        <v>21.368269059999999</v>
      </c>
      <c r="K36" s="128">
        <v>4.4786128399999994</v>
      </c>
      <c r="L36" s="128">
        <v>16.1292446</v>
      </c>
      <c r="M36" s="175" t="s">
        <v>185</v>
      </c>
      <c r="N36" s="128">
        <v>22.072992289999998</v>
      </c>
      <c r="O36" s="128">
        <v>19.220455080000001</v>
      </c>
      <c r="P36" s="128">
        <v>13.08803868</v>
      </c>
      <c r="Q36" s="128">
        <v>3.0132645599999996</v>
      </c>
      <c r="R36" s="128">
        <v>1.16470574</v>
      </c>
      <c r="S36" s="128">
        <v>0.99279698999999999</v>
      </c>
      <c r="T36" s="128">
        <v>5.5933444300000001</v>
      </c>
      <c r="U36" s="128"/>
      <c r="V36" s="128"/>
    </row>
    <row r="37" spans="1:22" hidden="1" outlineLevel="1">
      <c r="A37" s="9">
        <v>41334</v>
      </c>
      <c r="B37" s="128">
        <v>717.47958804000018</v>
      </c>
      <c r="C37" s="128">
        <v>154.69983863000002</v>
      </c>
      <c r="D37" s="128">
        <v>49.110952679999997</v>
      </c>
      <c r="E37" s="128">
        <v>152.37976130000001</v>
      </c>
      <c r="F37" s="128">
        <v>60.657002110000001</v>
      </c>
      <c r="G37" s="128">
        <v>9.1641668800000016</v>
      </c>
      <c r="H37" s="128">
        <v>53.398326269999991</v>
      </c>
      <c r="I37" s="128">
        <v>119.85895416000001</v>
      </c>
      <c r="J37" s="128">
        <v>25.701048859999997</v>
      </c>
      <c r="K37" s="128">
        <v>2.7163271600000001</v>
      </c>
      <c r="L37" s="128">
        <v>13.736728899999999</v>
      </c>
      <c r="M37" s="175" t="s">
        <v>185</v>
      </c>
      <c r="N37" s="128">
        <v>31.106675109999998</v>
      </c>
      <c r="O37" s="128">
        <v>22.895598440000004</v>
      </c>
      <c r="P37" s="128">
        <v>11.035799800000001</v>
      </c>
      <c r="Q37" s="128">
        <v>2.9422577699999994</v>
      </c>
      <c r="R37" s="128">
        <v>1.0796918500000001</v>
      </c>
      <c r="S37" s="128">
        <v>1.00144382</v>
      </c>
      <c r="T37" s="128">
        <v>5.9950143000000002</v>
      </c>
      <c r="U37" s="128"/>
      <c r="V37" s="128"/>
    </row>
    <row r="38" spans="1:22" hidden="1" outlineLevel="1">
      <c r="A38" s="9">
        <v>41365</v>
      </c>
      <c r="B38" s="128">
        <v>710.10458635999987</v>
      </c>
      <c r="C38" s="128">
        <v>136.08387522000001</v>
      </c>
      <c r="D38" s="128">
        <v>47.22293458</v>
      </c>
      <c r="E38" s="128">
        <v>146.18864873999996</v>
      </c>
      <c r="F38" s="128">
        <v>73.039842300000004</v>
      </c>
      <c r="G38" s="128">
        <v>4.2626150799999998</v>
      </c>
      <c r="H38" s="128">
        <v>48.592714149999999</v>
      </c>
      <c r="I38" s="128">
        <v>135.94139901</v>
      </c>
      <c r="J38" s="128">
        <v>25.037483909999995</v>
      </c>
      <c r="K38" s="128">
        <v>3.0304471000000004</v>
      </c>
      <c r="L38" s="128">
        <v>15.16642914</v>
      </c>
      <c r="M38" s="175" t="s">
        <v>185</v>
      </c>
      <c r="N38" s="128">
        <v>31.219203350000001</v>
      </c>
      <c r="O38" s="128">
        <v>23.052774409999998</v>
      </c>
      <c r="P38" s="128">
        <v>11.090823850000001</v>
      </c>
      <c r="Q38" s="128">
        <v>2.4536254</v>
      </c>
      <c r="R38" s="128">
        <v>1.3278615800000002</v>
      </c>
      <c r="S38" s="128">
        <v>1.12449223</v>
      </c>
      <c r="T38" s="128">
        <v>5.2694163099999995</v>
      </c>
      <c r="U38" s="128"/>
      <c r="V38" s="128"/>
    </row>
    <row r="39" spans="1:22" hidden="1" outlineLevel="1">
      <c r="A39" s="9">
        <v>41395</v>
      </c>
      <c r="B39" s="128">
        <v>816.29343236000011</v>
      </c>
      <c r="C39" s="128">
        <v>204.21597646999999</v>
      </c>
      <c r="D39" s="128">
        <v>46.311699609999998</v>
      </c>
      <c r="E39" s="128">
        <v>165.7306653</v>
      </c>
      <c r="F39" s="128">
        <v>70.930377590000006</v>
      </c>
      <c r="G39" s="128">
        <v>3.8839676499999998</v>
      </c>
      <c r="H39" s="128">
        <v>55.377622090000003</v>
      </c>
      <c r="I39" s="128">
        <v>134.84593052000002</v>
      </c>
      <c r="J39" s="128">
        <v>32.923412689999999</v>
      </c>
      <c r="K39" s="128">
        <v>2.79207553</v>
      </c>
      <c r="L39" s="128">
        <v>15.565696839999999</v>
      </c>
      <c r="M39" s="175" t="s">
        <v>185</v>
      </c>
      <c r="N39" s="128">
        <v>35.639284110000006</v>
      </c>
      <c r="O39" s="128">
        <v>24.775595129999999</v>
      </c>
      <c r="P39" s="128">
        <v>12.368774960000001</v>
      </c>
      <c r="Q39" s="128">
        <v>2.9869215600000003</v>
      </c>
      <c r="R39" s="128">
        <v>1.0597534400000002</v>
      </c>
      <c r="S39" s="128">
        <v>1.47680324</v>
      </c>
      <c r="T39" s="128">
        <v>5.4088756299999998</v>
      </c>
      <c r="U39" s="128"/>
      <c r="V39" s="128"/>
    </row>
    <row r="40" spans="1:22" hidden="1" outlineLevel="1">
      <c r="A40" s="9">
        <v>41426</v>
      </c>
      <c r="B40" s="128">
        <v>756.95011126999987</v>
      </c>
      <c r="C40" s="128">
        <v>186.51298424999999</v>
      </c>
      <c r="D40" s="128">
        <v>44.341745009999997</v>
      </c>
      <c r="E40" s="128">
        <v>174.22137054999999</v>
      </c>
      <c r="F40" s="128">
        <v>48.784397000000006</v>
      </c>
      <c r="G40" s="128">
        <v>5.0435356900000006</v>
      </c>
      <c r="H40" s="128">
        <v>51.299960440000007</v>
      </c>
      <c r="I40" s="128">
        <v>130.05760795</v>
      </c>
      <c r="J40" s="128">
        <v>19.114827559999998</v>
      </c>
      <c r="K40" s="128">
        <v>4.0049475899999996</v>
      </c>
      <c r="L40" s="128">
        <v>14.294669810000002</v>
      </c>
      <c r="M40" s="175" t="s">
        <v>185</v>
      </c>
      <c r="N40" s="128">
        <v>36.073706659999999</v>
      </c>
      <c r="O40" s="128">
        <v>22.380712889999998</v>
      </c>
      <c r="P40" s="128">
        <v>10.024010400000002</v>
      </c>
      <c r="Q40" s="128">
        <v>2.4139485399999998</v>
      </c>
      <c r="R40" s="128">
        <v>1.1440553800000002</v>
      </c>
      <c r="S40" s="128">
        <v>1.35018152</v>
      </c>
      <c r="T40" s="128">
        <v>5.8874500299999992</v>
      </c>
      <c r="U40" s="128"/>
      <c r="V40" s="128"/>
    </row>
    <row r="41" spans="1:22" hidden="1" outlineLevel="1">
      <c r="A41" s="9">
        <v>41456</v>
      </c>
      <c r="B41" s="128">
        <v>750.20839455000009</v>
      </c>
      <c r="C41" s="128">
        <v>182.46901809000002</v>
      </c>
      <c r="D41" s="128">
        <v>28.253704469999999</v>
      </c>
      <c r="E41" s="128">
        <v>167.39197862000003</v>
      </c>
      <c r="F41" s="128">
        <v>41.592955539999998</v>
      </c>
      <c r="G41" s="128">
        <v>5.5719369099999998</v>
      </c>
      <c r="H41" s="128">
        <v>47.438297590000005</v>
      </c>
      <c r="I41" s="128">
        <v>147.97589808000001</v>
      </c>
      <c r="J41" s="128">
        <v>17.574563879999999</v>
      </c>
      <c r="K41" s="128">
        <v>3.2609011800000003</v>
      </c>
      <c r="L41" s="128">
        <v>20.191823790000001</v>
      </c>
      <c r="M41" s="175" t="s">
        <v>185</v>
      </c>
      <c r="N41" s="128">
        <v>43.308376479999993</v>
      </c>
      <c r="O41" s="128">
        <v>22.375338549999999</v>
      </c>
      <c r="P41" s="128">
        <v>11.754446120000001</v>
      </c>
      <c r="Q41" s="128">
        <v>2.3900984699999999</v>
      </c>
      <c r="R41" s="128">
        <v>1.07342311</v>
      </c>
      <c r="S41" s="128">
        <v>1.4806999600000001</v>
      </c>
      <c r="T41" s="128">
        <v>6.104933710000001</v>
      </c>
      <c r="U41" s="128"/>
      <c r="V41" s="128"/>
    </row>
    <row r="42" spans="1:22" hidden="1" outlineLevel="1">
      <c r="A42" s="9">
        <v>41487</v>
      </c>
      <c r="B42" s="128">
        <v>666.63661216999992</v>
      </c>
      <c r="C42" s="128">
        <v>143.94290442000002</v>
      </c>
      <c r="D42" s="128">
        <v>23.351338600000002</v>
      </c>
      <c r="E42" s="128">
        <v>162.58152575999998</v>
      </c>
      <c r="F42" s="128">
        <v>34.254098560000003</v>
      </c>
      <c r="G42" s="128">
        <v>4.2071122499999998</v>
      </c>
      <c r="H42" s="128">
        <v>59.384421510000003</v>
      </c>
      <c r="I42" s="128">
        <v>128.09261639000002</v>
      </c>
      <c r="J42" s="128">
        <v>18.506408970000003</v>
      </c>
      <c r="K42" s="128">
        <v>2.6147821999999996</v>
      </c>
      <c r="L42" s="128">
        <v>17.875207960000001</v>
      </c>
      <c r="M42" s="175" t="s">
        <v>185</v>
      </c>
      <c r="N42" s="128">
        <v>28.577839939999997</v>
      </c>
      <c r="O42" s="128">
        <v>21.671894340000001</v>
      </c>
      <c r="P42" s="128">
        <v>10.421710320000001</v>
      </c>
      <c r="Q42" s="128">
        <v>2.5270154899999997</v>
      </c>
      <c r="R42" s="128">
        <v>0.63726347000000005</v>
      </c>
      <c r="S42" s="128">
        <v>2.1202905599999999</v>
      </c>
      <c r="T42" s="128">
        <v>5.8701814299999997</v>
      </c>
      <c r="U42" s="128"/>
      <c r="V42" s="128"/>
    </row>
    <row r="43" spans="1:22" hidden="1" outlineLevel="1">
      <c r="A43" s="9">
        <v>41518</v>
      </c>
      <c r="B43" s="128">
        <v>633.59435704999987</v>
      </c>
      <c r="C43" s="128">
        <v>111.40881530999998</v>
      </c>
      <c r="D43" s="128">
        <v>8.7797074199999994</v>
      </c>
      <c r="E43" s="128">
        <v>186.88092373000001</v>
      </c>
      <c r="F43" s="128">
        <v>27.472253739999999</v>
      </c>
      <c r="G43" s="128">
        <v>5.1708576500000003</v>
      </c>
      <c r="H43" s="128">
        <v>55.24617233</v>
      </c>
      <c r="I43" s="128">
        <v>135.90912472999997</v>
      </c>
      <c r="J43" s="128">
        <v>15.59039552</v>
      </c>
      <c r="K43" s="128">
        <v>2.9841295599999995</v>
      </c>
      <c r="L43" s="128">
        <v>18.87606882</v>
      </c>
      <c r="M43" s="175" t="s">
        <v>185</v>
      </c>
      <c r="N43" s="128">
        <v>21.309989559999998</v>
      </c>
      <c r="O43" s="128">
        <v>22.168858690000004</v>
      </c>
      <c r="P43" s="128">
        <v>11.447776989999999</v>
      </c>
      <c r="Q43" s="128">
        <v>2.5202281900000001</v>
      </c>
      <c r="R43" s="128">
        <v>0.66071858000000006</v>
      </c>
      <c r="S43" s="128">
        <v>1.8735890100000003</v>
      </c>
      <c r="T43" s="128">
        <v>5.2947472200000005</v>
      </c>
      <c r="U43" s="128"/>
      <c r="V43" s="128"/>
    </row>
    <row r="44" spans="1:22" hidden="1" outlineLevel="1">
      <c r="A44" s="9">
        <v>41548</v>
      </c>
      <c r="B44" s="128">
        <v>707.67461970000022</v>
      </c>
      <c r="C44" s="128">
        <v>117.38633597999998</v>
      </c>
      <c r="D44" s="128">
        <v>27.199953919999995</v>
      </c>
      <c r="E44" s="128">
        <v>194.23336591</v>
      </c>
      <c r="F44" s="128">
        <v>57.956248389999999</v>
      </c>
      <c r="G44" s="128">
        <v>4.1633136000000004</v>
      </c>
      <c r="H44" s="128">
        <v>47.797378859999995</v>
      </c>
      <c r="I44" s="128">
        <v>128.29242468999999</v>
      </c>
      <c r="J44" s="128">
        <v>19.833252639999998</v>
      </c>
      <c r="K44" s="128">
        <v>2.19564907</v>
      </c>
      <c r="L44" s="128">
        <v>15.526106620000002</v>
      </c>
      <c r="M44" s="175" t="s">
        <v>185</v>
      </c>
      <c r="N44" s="128">
        <v>39.472861080000001</v>
      </c>
      <c r="O44" s="128">
        <v>33.041510760000001</v>
      </c>
      <c r="P44" s="128">
        <v>10.893903569999999</v>
      </c>
      <c r="Q44" s="128">
        <v>2.6656475600000005</v>
      </c>
      <c r="R44" s="128">
        <v>0.77615802</v>
      </c>
      <c r="S44" s="128">
        <v>1.9581288000000001</v>
      </c>
      <c r="T44" s="128">
        <v>4.2823802300000011</v>
      </c>
      <c r="U44" s="128"/>
      <c r="V44" s="128"/>
    </row>
    <row r="45" spans="1:22" hidden="1" outlineLevel="1">
      <c r="A45" s="9">
        <v>41579</v>
      </c>
      <c r="B45" s="128">
        <v>669.3742323900002</v>
      </c>
      <c r="C45" s="128">
        <v>98.932453949999996</v>
      </c>
      <c r="D45" s="128">
        <v>21.970052430000003</v>
      </c>
      <c r="E45" s="128">
        <v>193.22669695000008</v>
      </c>
      <c r="F45" s="128">
        <v>70.538085589999994</v>
      </c>
      <c r="G45" s="128">
        <v>3.4930026700000001</v>
      </c>
      <c r="H45" s="128">
        <v>41.33570675</v>
      </c>
      <c r="I45" s="128">
        <v>101.771227</v>
      </c>
      <c r="J45" s="128">
        <v>17.022992179999999</v>
      </c>
      <c r="K45" s="128">
        <v>2.2136682900000002</v>
      </c>
      <c r="L45" s="128">
        <v>18.12282634</v>
      </c>
      <c r="M45" s="175" t="s">
        <v>185</v>
      </c>
      <c r="N45" s="128">
        <v>49.329662089999992</v>
      </c>
      <c r="O45" s="128">
        <v>31.912621899999998</v>
      </c>
      <c r="P45" s="128">
        <v>10.94846641</v>
      </c>
      <c r="Q45" s="128">
        <v>2.2774467399999998</v>
      </c>
      <c r="R45" s="128">
        <v>0.65987605999999999</v>
      </c>
      <c r="S45" s="128">
        <v>1.9839641199999998</v>
      </c>
      <c r="T45" s="128">
        <v>3.6354829199999998</v>
      </c>
      <c r="U45" s="128"/>
      <c r="V45" s="128"/>
    </row>
    <row r="46" spans="1:22" hidden="1" outlineLevel="1">
      <c r="A46" s="9">
        <v>41609</v>
      </c>
      <c r="B46" s="128">
        <v>706.18900387999997</v>
      </c>
      <c r="C46" s="128">
        <v>89.126047790000001</v>
      </c>
      <c r="D46" s="128">
        <v>54.874710279999995</v>
      </c>
      <c r="E46" s="128">
        <v>146.25254228</v>
      </c>
      <c r="F46" s="128">
        <v>48.690216289999995</v>
      </c>
      <c r="G46" s="128">
        <v>4.9480563599999998</v>
      </c>
      <c r="H46" s="128">
        <v>63.654748320000003</v>
      </c>
      <c r="I46" s="128">
        <v>133.67791657999996</v>
      </c>
      <c r="J46" s="128">
        <v>76.207076830000005</v>
      </c>
      <c r="K46" s="128">
        <v>1.7295581799999999</v>
      </c>
      <c r="L46" s="128">
        <v>14.961036289999999</v>
      </c>
      <c r="M46" s="175" t="s">
        <v>185</v>
      </c>
      <c r="N46" s="128">
        <v>19.611714880000001</v>
      </c>
      <c r="O46" s="128">
        <v>36.203312189999998</v>
      </c>
      <c r="P46" s="128">
        <v>9.2762799999999999</v>
      </c>
      <c r="Q46" s="128">
        <v>2.0832082699999996</v>
      </c>
      <c r="R46" s="128">
        <v>0.61221521999999995</v>
      </c>
      <c r="S46" s="128">
        <v>1.3642376599999999</v>
      </c>
      <c r="T46" s="128">
        <v>2.9161264600000001</v>
      </c>
      <c r="U46" s="128"/>
      <c r="V46" s="128"/>
    </row>
    <row r="47" spans="1:22" hidden="1" outlineLevel="1">
      <c r="A47" s="9">
        <v>41640</v>
      </c>
      <c r="B47" s="128">
        <v>700.34460939999985</v>
      </c>
      <c r="C47" s="128">
        <v>116.14997751</v>
      </c>
      <c r="D47" s="128">
        <v>52.350097150000003</v>
      </c>
      <c r="E47" s="128">
        <v>172.89504294</v>
      </c>
      <c r="F47" s="128">
        <v>55.586180679999998</v>
      </c>
      <c r="G47" s="128">
        <v>4.2232737600000005</v>
      </c>
      <c r="H47" s="128">
        <v>48.040464730000004</v>
      </c>
      <c r="I47" s="128">
        <v>127.74968216000001</v>
      </c>
      <c r="J47" s="128">
        <v>18.17263818</v>
      </c>
      <c r="K47" s="128">
        <v>1.7706367699999999</v>
      </c>
      <c r="L47" s="128">
        <v>19.190347339999999</v>
      </c>
      <c r="M47" s="175" t="s">
        <v>185</v>
      </c>
      <c r="N47" s="128">
        <v>36.99010835</v>
      </c>
      <c r="O47" s="128">
        <v>32.677842220000002</v>
      </c>
      <c r="P47" s="128">
        <v>7.7383844600000007</v>
      </c>
      <c r="Q47" s="128">
        <v>2.4857314100000001</v>
      </c>
      <c r="R47" s="128">
        <v>0.50688560999999999</v>
      </c>
      <c r="S47" s="128">
        <v>1.18163884</v>
      </c>
      <c r="T47" s="128">
        <v>2.6356772899999998</v>
      </c>
      <c r="U47" s="128"/>
      <c r="V47" s="128"/>
    </row>
    <row r="48" spans="1:22" hidden="1" outlineLevel="1">
      <c r="A48" s="9">
        <v>41671</v>
      </c>
      <c r="B48" s="128">
        <v>627.34227536999992</v>
      </c>
      <c r="C48" s="128">
        <v>95.084100729999989</v>
      </c>
      <c r="D48" s="128">
        <v>6.6527869100000006</v>
      </c>
      <c r="E48" s="128">
        <v>151.19164531999999</v>
      </c>
      <c r="F48" s="128">
        <v>55.42350364</v>
      </c>
      <c r="G48" s="128">
        <v>4.1537050200000003</v>
      </c>
      <c r="H48" s="128">
        <v>45.522039780000007</v>
      </c>
      <c r="I48" s="128">
        <v>150.89074981000002</v>
      </c>
      <c r="J48" s="128">
        <v>21.483260319999999</v>
      </c>
      <c r="K48" s="128">
        <v>2.22385952</v>
      </c>
      <c r="L48" s="128">
        <v>19.577412370000001</v>
      </c>
      <c r="M48" s="175" t="s">
        <v>185</v>
      </c>
      <c r="N48" s="128">
        <v>28.971676859999999</v>
      </c>
      <c r="O48" s="128">
        <v>31.341419450000004</v>
      </c>
      <c r="P48" s="128">
        <v>8.6923706500000009</v>
      </c>
      <c r="Q48" s="128">
        <v>1.9998126899999999</v>
      </c>
      <c r="R48" s="128">
        <v>0.43899755000000001</v>
      </c>
      <c r="S48" s="128">
        <v>1.1218608900000002</v>
      </c>
      <c r="T48" s="128">
        <v>2.57307386</v>
      </c>
      <c r="U48" s="128"/>
      <c r="V48" s="128"/>
    </row>
    <row r="49" spans="1:22" hidden="1" outlineLevel="1">
      <c r="A49" s="9">
        <v>41699</v>
      </c>
      <c r="B49" s="128">
        <v>698.43235505999996</v>
      </c>
      <c r="C49" s="128">
        <v>125.27744148999999</v>
      </c>
      <c r="D49" s="128">
        <v>44.37491215</v>
      </c>
      <c r="E49" s="128">
        <v>146.57786716000001</v>
      </c>
      <c r="F49" s="128">
        <v>80.01303016</v>
      </c>
      <c r="G49" s="128">
        <v>4.7242031000000004</v>
      </c>
      <c r="H49" s="128">
        <v>51.399212650000003</v>
      </c>
      <c r="I49" s="128">
        <v>124.80434241</v>
      </c>
      <c r="J49" s="128">
        <v>25.392567830000001</v>
      </c>
      <c r="K49" s="128">
        <v>1.5654123600000001</v>
      </c>
      <c r="L49" s="128">
        <v>18.700982219999997</v>
      </c>
      <c r="M49" s="175" t="s">
        <v>185</v>
      </c>
      <c r="N49" s="128">
        <v>22.652731620000001</v>
      </c>
      <c r="O49" s="128">
        <v>32.397433940000006</v>
      </c>
      <c r="P49" s="128">
        <v>12.698893940000001</v>
      </c>
      <c r="Q49" s="128">
        <v>2.0528749299999998</v>
      </c>
      <c r="R49" s="128">
        <v>0.52876547000000007</v>
      </c>
      <c r="S49" s="128">
        <v>1.1796082700000001</v>
      </c>
      <c r="T49" s="128">
        <v>4.0920753600000008</v>
      </c>
      <c r="U49" s="128"/>
      <c r="V49" s="128"/>
    </row>
    <row r="50" spans="1:22" hidden="1" outlineLevel="1">
      <c r="A50" s="9">
        <v>41730</v>
      </c>
      <c r="B50" s="128">
        <v>767.85436205999997</v>
      </c>
      <c r="C50" s="128">
        <v>194.19675377999999</v>
      </c>
      <c r="D50" s="128">
        <v>28.69245505</v>
      </c>
      <c r="E50" s="128">
        <v>134.32816585999998</v>
      </c>
      <c r="F50" s="128">
        <v>70.086556299999998</v>
      </c>
      <c r="G50" s="128">
        <v>6.8671054599999994</v>
      </c>
      <c r="H50" s="128">
        <v>52.445587470000007</v>
      </c>
      <c r="I50" s="128">
        <v>137.18638389</v>
      </c>
      <c r="J50" s="128">
        <v>47.260260880000004</v>
      </c>
      <c r="K50" s="128">
        <v>1.7256660100000001</v>
      </c>
      <c r="L50" s="128">
        <v>19.205283829999996</v>
      </c>
      <c r="M50" s="175" t="s">
        <v>185</v>
      </c>
      <c r="N50" s="128">
        <v>27.716682219999999</v>
      </c>
      <c r="O50" s="128">
        <v>32.278806610000004</v>
      </c>
      <c r="P50" s="128">
        <v>9.5000247099999999</v>
      </c>
      <c r="Q50" s="128">
        <v>2.0741459</v>
      </c>
      <c r="R50" s="128">
        <v>0.46092882999999996</v>
      </c>
      <c r="S50" s="128">
        <v>1.3939751200000003</v>
      </c>
      <c r="T50" s="128">
        <v>2.4355801399999994</v>
      </c>
      <c r="U50" s="128"/>
      <c r="V50" s="128"/>
    </row>
    <row r="51" spans="1:22" hidden="1" outlineLevel="1">
      <c r="A51" s="9">
        <v>41760</v>
      </c>
      <c r="B51" s="128">
        <v>1012.19665245</v>
      </c>
      <c r="C51" s="128">
        <v>228.56794492</v>
      </c>
      <c r="D51" s="128">
        <v>170.59021574000002</v>
      </c>
      <c r="E51" s="128">
        <v>164.59037032000001</v>
      </c>
      <c r="F51" s="128">
        <v>70.738429109999998</v>
      </c>
      <c r="G51" s="128">
        <v>9.2320931900000005</v>
      </c>
      <c r="H51" s="128">
        <v>51.81228016</v>
      </c>
      <c r="I51" s="128">
        <v>186.05392595000001</v>
      </c>
      <c r="J51" s="128">
        <v>20.45914204</v>
      </c>
      <c r="K51" s="128">
        <v>3.5204721400000003</v>
      </c>
      <c r="L51" s="128">
        <v>19.34847079</v>
      </c>
      <c r="M51" s="175" t="s">
        <v>185</v>
      </c>
      <c r="N51" s="128">
        <v>32.37032765</v>
      </c>
      <c r="O51" s="128">
        <v>37.615086059999996</v>
      </c>
      <c r="P51" s="128">
        <v>8.86556371</v>
      </c>
      <c r="Q51" s="128">
        <v>3.0039301599999999</v>
      </c>
      <c r="R51" s="128">
        <v>0.45909917</v>
      </c>
      <c r="S51" s="128">
        <v>1.2923328000000003</v>
      </c>
      <c r="T51" s="128">
        <v>3.6769685400000003</v>
      </c>
      <c r="U51" s="128"/>
      <c r="V51" s="128"/>
    </row>
    <row r="52" spans="1:22" hidden="1" outlineLevel="1">
      <c r="A52" s="9">
        <v>41791</v>
      </c>
      <c r="B52" s="128">
        <v>843.05372570000009</v>
      </c>
      <c r="C52" s="128">
        <v>266.00972382000003</v>
      </c>
      <c r="D52" s="128">
        <v>40.820017029999995</v>
      </c>
      <c r="E52" s="128">
        <v>156.71856925000003</v>
      </c>
      <c r="F52" s="128">
        <v>59.189263940000004</v>
      </c>
      <c r="G52" s="128">
        <v>7.6981087500000003</v>
      </c>
      <c r="H52" s="128">
        <v>40.325169619999997</v>
      </c>
      <c r="I52" s="128">
        <v>135.62156166000003</v>
      </c>
      <c r="J52" s="128">
        <v>24.730392780000003</v>
      </c>
      <c r="K52" s="128">
        <v>2.44558169</v>
      </c>
      <c r="L52" s="128">
        <v>17.34969637</v>
      </c>
      <c r="M52" s="175" t="s">
        <v>185</v>
      </c>
      <c r="N52" s="128">
        <v>35.147995120000004</v>
      </c>
      <c r="O52" s="128">
        <v>34.908283640000008</v>
      </c>
      <c r="P52" s="128">
        <v>14.00774798</v>
      </c>
      <c r="Q52" s="128">
        <v>2.1762755300000003</v>
      </c>
      <c r="R52" s="128">
        <v>0.39206653000000002</v>
      </c>
      <c r="S52" s="128">
        <v>1.2778015200000001</v>
      </c>
      <c r="T52" s="128">
        <v>4.2354704700000001</v>
      </c>
      <c r="U52" s="128"/>
      <c r="V52" s="128"/>
    </row>
    <row r="53" spans="1:22" hidden="1" outlineLevel="1">
      <c r="A53" s="9">
        <v>41821</v>
      </c>
      <c r="B53" s="128">
        <v>797.05428115999985</v>
      </c>
      <c r="C53" s="128">
        <v>246.58928021999998</v>
      </c>
      <c r="D53" s="128">
        <v>14.046164789999999</v>
      </c>
      <c r="E53" s="128">
        <v>158.56879499999999</v>
      </c>
      <c r="F53" s="128">
        <v>52.022670599999998</v>
      </c>
      <c r="G53" s="128">
        <v>7.9752695100000004</v>
      </c>
      <c r="H53" s="128">
        <v>46.978824440000004</v>
      </c>
      <c r="I53" s="128">
        <v>142.64937249999997</v>
      </c>
      <c r="J53" s="128">
        <v>21.568197929999997</v>
      </c>
      <c r="K53" s="128">
        <v>2.6158743200000001</v>
      </c>
      <c r="L53" s="128">
        <v>24.13159031</v>
      </c>
      <c r="M53" s="175" t="s">
        <v>185</v>
      </c>
      <c r="N53" s="128">
        <v>23.924624000000001</v>
      </c>
      <c r="O53" s="128">
        <v>37.765591120000003</v>
      </c>
      <c r="P53" s="128">
        <v>11.348950190000002</v>
      </c>
      <c r="Q53" s="128">
        <v>1.9595588299999998</v>
      </c>
      <c r="R53" s="128">
        <v>0.47921945999999999</v>
      </c>
      <c r="S53" s="128">
        <v>1.58289638</v>
      </c>
      <c r="T53" s="128">
        <v>2.8474015599999998</v>
      </c>
      <c r="U53" s="128"/>
      <c r="V53" s="128"/>
    </row>
    <row r="54" spans="1:22" hidden="1" outlineLevel="1">
      <c r="A54" s="9">
        <v>41852</v>
      </c>
      <c r="B54" s="128">
        <v>691.74550664999992</v>
      </c>
      <c r="C54" s="128">
        <v>198.16434824999999</v>
      </c>
      <c r="D54" s="128">
        <v>13.35224627</v>
      </c>
      <c r="E54" s="128">
        <v>144.67627578</v>
      </c>
      <c r="F54" s="128">
        <v>34.168698419999998</v>
      </c>
      <c r="G54" s="128">
        <v>6.7743950900000005</v>
      </c>
      <c r="H54" s="128">
        <v>66.459089480000003</v>
      </c>
      <c r="I54" s="128">
        <v>128.91602293999998</v>
      </c>
      <c r="J54" s="128">
        <v>18.51173575</v>
      </c>
      <c r="K54" s="128">
        <v>0.89615469000000003</v>
      </c>
      <c r="L54" s="128">
        <v>21.162880489999999</v>
      </c>
      <c r="M54" s="175" t="s">
        <v>185</v>
      </c>
      <c r="N54" s="128">
        <v>21.483824279999997</v>
      </c>
      <c r="O54" s="128">
        <v>21.798161750000002</v>
      </c>
      <c r="P54" s="128">
        <v>8.1668005199999989</v>
      </c>
      <c r="Q54" s="128">
        <v>2.1005979699999999</v>
      </c>
      <c r="R54" s="128">
        <v>0.49784634999999999</v>
      </c>
      <c r="S54" s="128">
        <v>2.2933260199999999</v>
      </c>
      <c r="T54" s="128">
        <v>2.3231025999999999</v>
      </c>
      <c r="U54" s="128"/>
      <c r="V54" s="131"/>
    </row>
    <row r="55" spans="1:22" hidden="1" outlineLevel="1">
      <c r="A55" s="9">
        <v>41883</v>
      </c>
      <c r="B55" s="128">
        <v>685.89270357999987</v>
      </c>
      <c r="C55" s="128">
        <v>186.89174541</v>
      </c>
      <c r="D55" s="128">
        <v>16.552708420000002</v>
      </c>
      <c r="E55" s="128">
        <v>145.64999165</v>
      </c>
      <c r="F55" s="128">
        <v>12.657345159999998</v>
      </c>
      <c r="G55" s="128">
        <v>8.8193455400000023</v>
      </c>
      <c r="H55" s="128">
        <v>66.160904119999998</v>
      </c>
      <c r="I55" s="128">
        <v>118.04643394999999</v>
      </c>
      <c r="J55" s="128">
        <v>24.507031040000001</v>
      </c>
      <c r="K55" s="128">
        <v>1.6041606900000001</v>
      </c>
      <c r="L55" s="128">
        <v>22.71843256</v>
      </c>
      <c r="M55" s="175" t="s">
        <v>185</v>
      </c>
      <c r="N55" s="128">
        <v>43.512062290000003</v>
      </c>
      <c r="O55" s="128">
        <v>20.13320585</v>
      </c>
      <c r="P55" s="128">
        <v>9.0185311899999991</v>
      </c>
      <c r="Q55" s="128">
        <v>2.1294869499999995</v>
      </c>
      <c r="R55" s="128">
        <v>0.55763751000000006</v>
      </c>
      <c r="S55" s="128">
        <v>2.2800286699999996</v>
      </c>
      <c r="T55" s="128">
        <v>4.6536525800000001</v>
      </c>
      <c r="U55" s="128"/>
      <c r="V55" s="128"/>
    </row>
    <row r="56" spans="1:22" hidden="1" outlineLevel="1">
      <c r="A56" s="9">
        <v>41913</v>
      </c>
      <c r="B56" s="128">
        <v>709.47232824000014</v>
      </c>
      <c r="C56" s="128">
        <v>145.84648908999998</v>
      </c>
      <c r="D56" s="128">
        <v>15.128957250000001</v>
      </c>
      <c r="E56" s="128">
        <v>183.60781501999998</v>
      </c>
      <c r="F56" s="128">
        <v>12.00285921</v>
      </c>
      <c r="G56" s="128">
        <v>7.8821576199999992</v>
      </c>
      <c r="H56" s="128">
        <v>50.732568390000004</v>
      </c>
      <c r="I56" s="128">
        <v>151.59267973999997</v>
      </c>
      <c r="J56" s="128">
        <v>27.94406266</v>
      </c>
      <c r="K56" s="128">
        <v>2.2983192800000003</v>
      </c>
      <c r="L56" s="128">
        <v>41.803279979999999</v>
      </c>
      <c r="M56" s="175" t="s">
        <v>185</v>
      </c>
      <c r="N56" s="128">
        <v>32.972264870000004</v>
      </c>
      <c r="O56" s="128">
        <v>18.565103519999997</v>
      </c>
      <c r="P56" s="128">
        <v>10.382576930000001</v>
      </c>
      <c r="Q56" s="128">
        <v>2.2021431999999996</v>
      </c>
      <c r="R56" s="128">
        <v>0.50307429000000004</v>
      </c>
      <c r="S56" s="128">
        <v>2.8371056799999996</v>
      </c>
      <c r="T56" s="128">
        <v>3.17087151</v>
      </c>
      <c r="U56" s="128"/>
      <c r="V56" s="128"/>
    </row>
    <row r="57" spans="1:22" hidden="1" outlineLevel="1">
      <c r="A57" s="9">
        <v>41944</v>
      </c>
      <c r="B57" s="128">
        <v>705.90707098999974</v>
      </c>
      <c r="C57" s="128">
        <v>146.31094395999997</v>
      </c>
      <c r="D57" s="128">
        <v>14.234576840000003</v>
      </c>
      <c r="E57" s="128">
        <v>162.86620200999999</v>
      </c>
      <c r="F57" s="128">
        <v>19.800344599999999</v>
      </c>
      <c r="G57" s="128">
        <v>6.9453140299999996</v>
      </c>
      <c r="H57" s="128">
        <v>65.719275019999998</v>
      </c>
      <c r="I57" s="128">
        <v>152.68230475000001</v>
      </c>
      <c r="J57" s="128">
        <v>27.989933049999998</v>
      </c>
      <c r="K57" s="128">
        <v>1.8485605300000001</v>
      </c>
      <c r="L57" s="128">
        <v>43.088289809999999</v>
      </c>
      <c r="M57" s="175" t="s">
        <v>185</v>
      </c>
      <c r="N57" s="128">
        <v>27.220125820000003</v>
      </c>
      <c r="O57" s="128">
        <v>19.309749210000007</v>
      </c>
      <c r="P57" s="128">
        <v>8.9137489499999987</v>
      </c>
      <c r="Q57" s="128">
        <v>2.4169270200000001</v>
      </c>
      <c r="R57" s="128">
        <v>0.50523081999999997</v>
      </c>
      <c r="S57" s="128">
        <v>2.62111458</v>
      </c>
      <c r="T57" s="128">
        <v>3.4344299900000004</v>
      </c>
      <c r="U57" s="128"/>
      <c r="V57" s="128"/>
    </row>
    <row r="58" spans="1:22" hidden="1" outlineLevel="1">
      <c r="A58" s="9">
        <v>41974</v>
      </c>
      <c r="B58" s="128">
        <v>783.93345599999998</v>
      </c>
      <c r="C58" s="128">
        <v>170.00256285</v>
      </c>
      <c r="D58" s="128">
        <v>10.808921399999999</v>
      </c>
      <c r="E58" s="128">
        <v>129.47014817999997</v>
      </c>
      <c r="F58" s="128">
        <v>73.523360350000004</v>
      </c>
      <c r="G58" s="128">
        <v>7.6472917500000008</v>
      </c>
      <c r="H58" s="128">
        <v>83.828586259999994</v>
      </c>
      <c r="I58" s="128">
        <v>166.24036310000002</v>
      </c>
      <c r="J58" s="128">
        <v>36.270040290000004</v>
      </c>
      <c r="K58" s="128">
        <v>2.3099656900000003</v>
      </c>
      <c r="L58" s="128">
        <v>40.065807360000001</v>
      </c>
      <c r="M58" s="175" t="s">
        <v>185</v>
      </c>
      <c r="N58" s="128">
        <v>29.54674352</v>
      </c>
      <c r="O58" s="128">
        <v>19.725124200000003</v>
      </c>
      <c r="P58" s="128">
        <v>6.7633975199999998</v>
      </c>
      <c r="Q58" s="128">
        <v>2.0758871400000003</v>
      </c>
      <c r="R58" s="128">
        <v>0.67617167999999994</v>
      </c>
      <c r="S58" s="128">
        <v>1.1361572099999999</v>
      </c>
      <c r="T58" s="128">
        <v>3.8429275000000001</v>
      </c>
      <c r="U58" s="128"/>
      <c r="V58" s="128"/>
    </row>
    <row r="59" spans="1:22" hidden="1" outlineLevel="1">
      <c r="A59" s="9">
        <v>42005</v>
      </c>
      <c r="B59" s="128">
        <v>817.68732437000017</v>
      </c>
      <c r="C59" s="128">
        <v>196.11105678999999</v>
      </c>
      <c r="D59" s="128">
        <v>14.581329629999999</v>
      </c>
      <c r="E59" s="128">
        <v>157.74126827999999</v>
      </c>
      <c r="F59" s="128">
        <v>103.31614746000001</v>
      </c>
      <c r="G59" s="128">
        <v>6.33877866</v>
      </c>
      <c r="H59" s="128">
        <v>88.435239210000006</v>
      </c>
      <c r="I59" s="128">
        <v>141.34514931999999</v>
      </c>
      <c r="J59" s="128">
        <v>27.711598929999997</v>
      </c>
      <c r="K59" s="128">
        <v>2.6191590900000001</v>
      </c>
      <c r="L59" s="128">
        <v>22.58783674</v>
      </c>
      <c r="M59" s="175" t="s">
        <v>185</v>
      </c>
      <c r="N59" s="128">
        <v>26.723522459999998</v>
      </c>
      <c r="O59" s="128">
        <v>16.241886289999997</v>
      </c>
      <c r="P59" s="128">
        <v>6.74786427</v>
      </c>
      <c r="Q59" s="128">
        <v>2.4608213300000004</v>
      </c>
      <c r="R59" s="128">
        <v>0.81621235000000003</v>
      </c>
      <c r="S59" s="128">
        <v>1.19218767</v>
      </c>
      <c r="T59" s="128">
        <v>2.7172658899999997</v>
      </c>
      <c r="U59" s="128"/>
      <c r="V59" s="128"/>
    </row>
    <row r="60" spans="1:22" hidden="1" outlineLevel="1">
      <c r="A60" s="9">
        <v>42036</v>
      </c>
      <c r="B60" s="128">
        <v>886.47950373999993</v>
      </c>
      <c r="C60" s="128">
        <v>225.50671752</v>
      </c>
      <c r="D60" s="128">
        <v>18.247636429999996</v>
      </c>
      <c r="E60" s="128">
        <v>153.27951290999997</v>
      </c>
      <c r="F60" s="128">
        <v>92.981075360000006</v>
      </c>
      <c r="G60" s="128">
        <v>5.4286355999999998</v>
      </c>
      <c r="H60" s="128">
        <v>97.866514860000009</v>
      </c>
      <c r="I60" s="128">
        <v>177.48344628999996</v>
      </c>
      <c r="J60" s="128">
        <v>34.06745488</v>
      </c>
      <c r="K60" s="128">
        <v>2.5251294699999995</v>
      </c>
      <c r="L60" s="128">
        <v>25.222490060000002</v>
      </c>
      <c r="M60" s="175" t="s">
        <v>185</v>
      </c>
      <c r="N60" s="128">
        <v>22.644942189999998</v>
      </c>
      <c r="O60" s="128">
        <v>17.752578849999999</v>
      </c>
      <c r="P60" s="128">
        <v>6.4208954599999997</v>
      </c>
      <c r="Q60" s="128">
        <v>2.4248510100000003</v>
      </c>
      <c r="R60" s="128">
        <v>0.57199171000000004</v>
      </c>
      <c r="S60" s="128">
        <v>1.2468387599999999</v>
      </c>
      <c r="T60" s="128">
        <v>2.8087923799999999</v>
      </c>
      <c r="U60" s="128"/>
      <c r="V60" s="128"/>
    </row>
    <row r="61" spans="1:22" hidden="1" outlineLevel="1">
      <c r="A61" s="9">
        <v>42064</v>
      </c>
      <c r="B61" s="128">
        <v>879.07488156000022</v>
      </c>
      <c r="C61" s="128">
        <v>214.39631873000005</v>
      </c>
      <c r="D61" s="128">
        <v>14.888978139999999</v>
      </c>
      <c r="E61" s="128">
        <v>158.08972772000004</v>
      </c>
      <c r="F61" s="128">
        <v>76.586968970000001</v>
      </c>
      <c r="G61" s="128">
        <v>7.9293740699999997</v>
      </c>
      <c r="H61" s="128">
        <v>72.562350879999997</v>
      </c>
      <c r="I61" s="128">
        <v>200.00259072999998</v>
      </c>
      <c r="J61" s="128">
        <v>29.528757509999998</v>
      </c>
      <c r="K61" s="128">
        <v>3.5991622000000008</v>
      </c>
      <c r="L61" s="128">
        <v>23.223649630000001</v>
      </c>
      <c r="M61" s="175" t="s">
        <v>185</v>
      </c>
      <c r="N61" s="128">
        <v>27.158908339999996</v>
      </c>
      <c r="O61" s="128">
        <v>30.008503859999998</v>
      </c>
      <c r="P61" s="128">
        <v>10.276358930000001</v>
      </c>
      <c r="Q61" s="128">
        <v>2.2790062999999998</v>
      </c>
      <c r="R61" s="128">
        <v>0.50500851999999996</v>
      </c>
      <c r="S61" s="128">
        <v>1.1526606800000001</v>
      </c>
      <c r="T61" s="128">
        <v>6.8865563500000002</v>
      </c>
      <c r="U61" s="128"/>
      <c r="V61" s="128"/>
    </row>
    <row r="62" spans="1:22" hidden="1" outlineLevel="1">
      <c r="A62" s="9">
        <v>42095</v>
      </c>
      <c r="B62" s="128">
        <v>927.81327073</v>
      </c>
      <c r="C62" s="128">
        <v>249.42489193999998</v>
      </c>
      <c r="D62" s="128">
        <v>16.72292539</v>
      </c>
      <c r="E62" s="128">
        <v>147.30187604000002</v>
      </c>
      <c r="F62" s="128">
        <v>77.059823319999992</v>
      </c>
      <c r="G62" s="128">
        <v>7.6512050600000006</v>
      </c>
      <c r="H62" s="128">
        <v>53.601251550000015</v>
      </c>
      <c r="I62" s="128">
        <v>239.43281448999997</v>
      </c>
      <c r="J62" s="128">
        <v>41.984017260000002</v>
      </c>
      <c r="K62" s="128">
        <v>4.5031269400000005</v>
      </c>
      <c r="L62" s="128">
        <v>22.466937269999999</v>
      </c>
      <c r="M62" s="175" t="s">
        <v>185</v>
      </c>
      <c r="N62" s="128">
        <v>24.599260129999998</v>
      </c>
      <c r="O62" s="128">
        <v>29.623540779999999</v>
      </c>
      <c r="P62" s="128">
        <v>7.0705802699999989</v>
      </c>
      <c r="Q62" s="128">
        <v>2.17361352</v>
      </c>
      <c r="R62" s="128">
        <v>0.40177328000000001</v>
      </c>
      <c r="S62" s="128">
        <v>1.2940293600000001</v>
      </c>
      <c r="T62" s="128">
        <v>2.5016041299999996</v>
      </c>
      <c r="U62" s="128"/>
      <c r="V62" s="128"/>
    </row>
    <row r="63" spans="1:22" hidden="1" outlineLevel="1">
      <c r="A63" s="9">
        <v>42125</v>
      </c>
      <c r="B63" s="128">
        <v>1157.6353849000002</v>
      </c>
      <c r="C63" s="128">
        <v>308.57086093000004</v>
      </c>
      <c r="D63" s="128">
        <v>213.03037236</v>
      </c>
      <c r="E63" s="128">
        <v>142.76955113</v>
      </c>
      <c r="F63" s="128">
        <v>79.490685819999996</v>
      </c>
      <c r="G63" s="128">
        <v>4.6880251899999994</v>
      </c>
      <c r="H63" s="128">
        <v>57.057836949999988</v>
      </c>
      <c r="I63" s="128">
        <v>220.23405152999999</v>
      </c>
      <c r="J63" s="128">
        <v>32.650719830000007</v>
      </c>
      <c r="K63" s="128">
        <v>4.9538221199999999</v>
      </c>
      <c r="L63" s="128">
        <v>22.913457260000001</v>
      </c>
      <c r="M63" s="175" t="s">
        <v>185</v>
      </c>
      <c r="N63" s="128">
        <v>26.890240229999996</v>
      </c>
      <c r="O63" s="128">
        <v>28.608395629999997</v>
      </c>
      <c r="P63" s="128">
        <v>8.8783180599999998</v>
      </c>
      <c r="Q63" s="128">
        <v>2.31073672</v>
      </c>
      <c r="R63" s="128">
        <v>0.36640714000000002</v>
      </c>
      <c r="S63" s="128">
        <v>1.3826446800000001</v>
      </c>
      <c r="T63" s="128">
        <v>2.8392593200000005</v>
      </c>
      <c r="U63" s="128"/>
      <c r="V63" s="128"/>
    </row>
    <row r="64" spans="1:22" hidden="1" outlineLevel="1">
      <c r="A64" s="9">
        <v>42156</v>
      </c>
      <c r="B64" s="128">
        <v>1361.0569516099999</v>
      </c>
      <c r="C64" s="128">
        <v>394.67863165999995</v>
      </c>
      <c r="D64" s="128">
        <v>280.96712269999995</v>
      </c>
      <c r="E64" s="128">
        <v>176.30367687</v>
      </c>
      <c r="F64" s="128">
        <v>96.288588810000007</v>
      </c>
      <c r="G64" s="128">
        <v>6.0997713500000001</v>
      </c>
      <c r="H64" s="128">
        <v>48.496554900000007</v>
      </c>
      <c r="I64" s="128">
        <v>207.99490989999998</v>
      </c>
      <c r="J64" s="128">
        <v>41.753285049999995</v>
      </c>
      <c r="K64" s="128">
        <v>3.4859738600000001</v>
      </c>
      <c r="L64" s="128">
        <v>22.78766057</v>
      </c>
      <c r="M64" s="175" t="s">
        <v>185</v>
      </c>
      <c r="N64" s="128">
        <v>31.016788220000002</v>
      </c>
      <c r="O64" s="128">
        <v>31.789137400000001</v>
      </c>
      <c r="P64" s="128">
        <v>8.9527686300000013</v>
      </c>
      <c r="Q64" s="128">
        <v>2.3554563700000002</v>
      </c>
      <c r="R64" s="128">
        <v>0.66215349000000001</v>
      </c>
      <c r="S64" s="128">
        <v>1.5492255800000001</v>
      </c>
      <c r="T64" s="128">
        <v>5.87524625</v>
      </c>
      <c r="U64" s="128"/>
      <c r="V64" s="128"/>
    </row>
    <row r="65" spans="1:22" hidden="1" outlineLevel="1">
      <c r="A65" s="9">
        <v>42186</v>
      </c>
      <c r="B65" s="128">
        <v>1386.0719742499998</v>
      </c>
      <c r="C65" s="128">
        <v>420.71054220000002</v>
      </c>
      <c r="D65" s="128">
        <v>258.12005989000005</v>
      </c>
      <c r="E65" s="128">
        <v>169.14727334000003</v>
      </c>
      <c r="F65" s="128">
        <v>100.34004942</v>
      </c>
      <c r="G65" s="128">
        <v>7.3738641000000005</v>
      </c>
      <c r="H65" s="128">
        <v>52.525924700000004</v>
      </c>
      <c r="I65" s="128">
        <v>211.29025002999998</v>
      </c>
      <c r="J65" s="128">
        <v>31.700572090000001</v>
      </c>
      <c r="K65" s="128">
        <v>3.9221313499999999</v>
      </c>
      <c r="L65" s="128">
        <v>28.786654250000002</v>
      </c>
      <c r="M65" s="175" t="s">
        <v>185</v>
      </c>
      <c r="N65" s="128">
        <v>27.106245149999999</v>
      </c>
      <c r="O65" s="128">
        <v>29.610274810000003</v>
      </c>
      <c r="P65" s="128">
        <v>37.663106790000001</v>
      </c>
      <c r="Q65" s="128">
        <v>2.0148414400000001</v>
      </c>
      <c r="R65" s="128">
        <v>1.4860329099999998</v>
      </c>
      <c r="S65" s="128">
        <v>1.53616401</v>
      </c>
      <c r="T65" s="128">
        <v>2.7379877700000002</v>
      </c>
      <c r="U65" s="128"/>
      <c r="V65" s="128"/>
    </row>
    <row r="66" spans="1:22" hidden="1" outlineLevel="1">
      <c r="A66" s="9">
        <v>42217</v>
      </c>
      <c r="B66" s="128">
        <v>1057.3762615600001</v>
      </c>
      <c r="C66" s="128">
        <v>406.12000068000003</v>
      </c>
      <c r="D66" s="128">
        <v>19.532864350000001</v>
      </c>
      <c r="E66" s="128">
        <v>152.64484383000004</v>
      </c>
      <c r="F66" s="128">
        <v>98.91169696</v>
      </c>
      <c r="G66" s="128">
        <v>7.9114808500000002</v>
      </c>
      <c r="H66" s="128">
        <v>51.692036909999999</v>
      </c>
      <c r="I66" s="128">
        <v>194.41709900999999</v>
      </c>
      <c r="J66" s="128">
        <v>30.98286534</v>
      </c>
      <c r="K66" s="128">
        <v>3.6078014400000002</v>
      </c>
      <c r="L66" s="128">
        <v>22.611762349999999</v>
      </c>
      <c r="M66" s="175" t="s">
        <v>185</v>
      </c>
      <c r="N66" s="128">
        <v>26.652498349999995</v>
      </c>
      <c r="O66" s="128">
        <v>27.085864940000004</v>
      </c>
      <c r="P66" s="128">
        <v>6.9790079400000007</v>
      </c>
      <c r="Q66" s="128">
        <v>2.1007308299999998</v>
      </c>
      <c r="R66" s="128">
        <v>1.0501444499999999</v>
      </c>
      <c r="S66" s="128">
        <v>1.97957071</v>
      </c>
      <c r="T66" s="128">
        <v>3.0959926200000001</v>
      </c>
      <c r="U66" s="128"/>
      <c r="V66" s="128"/>
    </row>
    <row r="67" spans="1:22" hidden="1" outlineLevel="1">
      <c r="A67" s="9">
        <v>42248</v>
      </c>
      <c r="B67" s="128">
        <v>1276.9632162600001</v>
      </c>
      <c r="C67" s="128">
        <v>326.05245877999999</v>
      </c>
      <c r="D67" s="128">
        <v>263.26001962999999</v>
      </c>
      <c r="E67" s="128">
        <v>171.95555101999997</v>
      </c>
      <c r="F67" s="128">
        <v>97.948115870000009</v>
      </c>
      <c r="G67" s="128">
        <v>10.608549660000001</v>
      </c>
      <c r="H67" s="128">
        <v>38.04038268</v>
      </c>
      <c r="I67" s="128">
        <v>220.37375444999995</v>
      </c>
      <c r="J67" s="128">
        <v>39.463155919999998</v>
      </c>
      <c r="K67" s="128">
        <v>3.4271801399999995</v>
      </c>
      <c r="L67" s="128">
        <v>23.796604739999999</v>
      </c>
      <c r="M67" s="175" t="s">
        <v>185</v>
      </c>
      <c r="N67" s="128">
        <v>31.53941043</v>
      </c>
      <c r="O67" s="128">
        <v>32.724967190000001</v>
      </c>
      <c r="P67" s="128">
        <v>6.6535628000000004</v>
      </c>
      <c r="Q67" s="128">
        <v>2.3742756200000001</v>
      </c>
      <c r="R67" s="128">
        <v>1.7256874200000001</v>
      </c>
      <c r="S67" s="128">
        <v>1.9356794099999999</v>
      </c>
      <c r="T67" s="128">
        <v>5.0838605000000001</v>
      </c>
      <c r="U67" s="128"/>
      <c r="V67" s="128"/>
    </row>
    <row r="68" spans="1:22" hidden="1" outlineLevel="1">
      <c r="A68" s="9">
        <v>42278</v>
      </c>
      <c r="B68" s="128">
        <v>1344.2624304299998</v>
      </c>
      <c r="C68" s="128">
        <v>302.03520944000002</v>
      </c>
      <c r="D68" s="128">
        <v>300.95459147999998</v>
      </c>
      <c r="E68" s="128">
        <v>158.82561111999999</v>
      </c>
      <c r="F68" s="128">
        <v>89.913427280000008</v>
      </c>
      <c r="G68" s="128">
        <v>10.473319679999999</v>
      </c>
      <c r="H68" s="128">
        <v>84.106719339999984</v>
      </c>
      <c r="I68" s="128">
        <v>234.03728607000002</v>
      </c>
      <c r="J68" s="128">
        <v>42.990798009999999</v>
      </c>
      <c r="K68" s="128">
        <v>3.8262022500000006</v>
      </c>
      <c r="L68" s="128">
        <v>23.797843569999998</v>
      </c>
      <c r="M68" s="175" t="s">
        <v>185</v>
      </c>
      <c r="N68" s="128">
        <v>29.727254240000001</v>
      </c>
      <c r="O68" s="128">
        <v>42.088314029999999</v>
      </c>
      <c r="P68" s="128">
        <v>12.129013220000001</v>
      </c>
      <c r="Q68" s="128">
        <v>2.4459065200000003</v>
      </c>
      <c r="R68" s="128">
        <v>1.1618795399999999</v>
      </c>
      <c r="S68" s="128">
        <v>1.9604179099999999</v>
      </c>
      <c r="T68" s="128">
        <v>3.7886367299999999</v>
      </c>
      <c r="U68" s="128"/>
      <c r="V68" s="128"/>
    </row>
    <row r="69" spans="1:22" hidden="1" outlineLevel="1">
      <c r="A69" s="9">
        <v>42309</v>
      </c>
      <c r="B69" s="128">
        <v>1403.2903767999996</v>
      </c>
      <c r="C69" s="128">
        <v>229.356551</v>
      </c>
      <c r="D69" s="128">
        <v>309.59452368999996</v>
      </c>
      <c r="E69" s="128">
        <v>230.17987363000003</v>
      </c>
      <c r="F69" s="128">
        <v>119.91520018</v>
      </c>
      <c r="G69" s="128">
        <v>11.08096228</v>
      </c>
      <c r="H69" s="128">
        <v>90.313619560000006</v>
      </c>
      <c r="I69" s="128">
        <v>239.07524329999998</v>
      </c>
      <c r="J69" s="128">
        <v>45.139869789999992</v>
      </c>
      <c r="K69" s="128">
        <v>4.3225972799999992</v>
      </c>
      <c r="L69" s="128">
        <v>27.791128869999998</v>
      </c>
      <c r="M69" s="175" t="s">
        <v>185</v>
      </c>
      <c r="N69" s="128">
        <v>30.654515639999996</v>
      </c>
      <c r="O69" s="128">
        <v>47.932981509999998</v>
      </c>
      <c r="P69" s="128">
        <v>8.2873945900000017</v>
      </c>
      <c r="Q69" s="128">
        <v>2.2804606299999999</v>
      </c>
      <c r="R69" s="128">
        <v>1.00790044</v>
      </c>
      <c r="S69" s="128">
        <v>2.7298945599999995</v>
      </c>
      <c r="T69" s="128">
        <v>3.6276598500000001</v>
      </c>
      <c r="U69" s="128"/>
      <c r="V69" s="128"/>
    </row>
    <row r="70" spans="1:22" hidden="1" outlineLevel="1">
      <c r="A70" s="9">
        <v>42339</v>
      </c>
      <c r="B70" s="128">
        <v>1706.4135452400005</v>
      </c>
      <c r="C70" s="128">
        <v>356.14404534999994</v>
      </c>
      <c r="D70" s="128">
        <v>375.07213063</v>
      </c>
      <c r="E70" s="128">
        <v>214.53132335000001</v>
      </c>
      <c r="F70" s="128">
        <v>130.17254775000001</v>
      </c>
      <c r="G70" s="128">
        <v>11.288153940000001</v>
      </c>
      <c r="H70" s="128">
        <v>119.39787858000001</v>
      </c>
      <c r="I70" s="128">
        <v>297.07954501000006</v>
      </c>
      <c r="J70" s="128">
        <v>50.431043689999989</v>
      </c>
      <c r="K70" s="128">
        <v>3.87287179</v>
      </c>
      <c r="L70" s="128">
        <v>13.412158420000003</v>
      </c>
      <c r="M70" s="175" t="s">
        <v>185</v>
      </c>
      <c r="N70" s="128">
        <v>63.642176309999996</v>
      </c>
      <c r="O70" s="128">
        <v>54.276279029999998</v>
      </c>
      <c r="P70" s="128">
        <v>6.0895220400000012</v>
      </c>
      <c r="Q70" s="128">
        <v>1.7018668699999999</v>
      </c>
      <c r="R70" s="128">
        <v>1.4799988199999998</v>
      </c>
      <c r="S70" s="128">
        <v>1.9970516600000001</v>
      </c>
      <c r="T70" s="128">
        <v>5.8249520000000006</v>
      </c>
      <c r="U70" s="128"/>
      <c r="V70" s="128"/>
    </row>
    <row r="71" spans="1:22" hidden="1" outlineLevel="1">
      <c r="A71" s="9">
        <v>42370</v>
      </c>
      <c r="B71" s="128">
        <v>1723.7904962299999</v>
      </c>
      <c r="C71" s="128">
        <v>378.91540956999995</v>
      </c>
      <c r="D71" s="128">
        <v>334.32935262999996</v>
      </c>
      <c r="E71" s="128">
        <v>198.85232773999996</v>
      </c>
      <c r="F71" s="128">
        <v>151.26383833</v>
      </c>
      <c r="G71" s="128">
        <v>13.38111932</v>
      </c>
      <c r="H71" s="128">
        <v>167.53506511000001</v>
      </c>
      <c r="I71" s="128">
        <v>279.82083826000002</v>
      </c>
      <c r="J71" s="128">
        <v>43.782431449999997</v>
      </c>
      <c r="K71" s="128">
        <v>4.7362503099999991</v>
      </c>
      <c r="L71" s="128">
        <v>25.77425178</v>
      </c>
      <c r="M71" s="175" t="s">
        <v>185</v>
      </c>
      <c r="N71" s="128">
        <v>57.605281760000004</v>
      </c>
      <c r="O71" s="128">
        <v>52.394736809999998</v>
      </c>
      <c r="P71" s="128">
        <v>7.5683767000000008</v>
      </c>
      <c r="Q71" s="128">
        <v>2.0032645699999998</v>
      </c>
      <c r="R71" s="128">
        <v>0.71697551999999998</v>
      </c>
      <c r="S71" s="128">
        <v>1.64118104</v>
      </c>
      <c r="T71" s="128">
        <v>3.4697953299999997</v>
      </c>
      <c r="U71" s="128"/>
      <c r="V71" s="128"/>
    </row>
    <row r="72" spans="1:22" hidden="1" outlineLevel="1">
      <c r="A72" s="9">
        <v>42401</v>
      </c>
      <c r="B72" s="128">
        <v>1443.5476172499998</v>
      </c>
      <c r="C72" s="128">
        <v>381.84332734000003</v>
      </c>
      <c r="D72" s="128">
        <v>22.062898659999998</v>
      </c>
      <c r="E72" s="128">
        <v>186.38306992999998</v>
      </c>
      <c r="F72" s="128">
        <v>153.22093242</v>
      </c>
      <c r="G72" s="128">
        <v>16.83538939</v>
      </c>
      <c r="H72" s="128">
        <v>153.87103424999998</v>
      </c>
      <c r="I72" s="128">
        <v>315.18351340999993</v>
      </c>
      <c r="J72" s="128">
        <v>62.392532779999996</v>
      </c>
      <c r="K72" s="128">
        <v>4.3151981400000006</v>
      </c>
      <c r="L72" s="128">
        <v>23.862601550000001</v>
      </c>
      <c r="M72" s="175" t="s">
        <v>185</v>
      </c>
      <c r="N72" s="128">
        <v>54.86907257</v>
      </c>
      <c r="O72" s="128">
        <v>52.739785210000008</v>
      </c>
      <c r="P72" s="128">
        <v>7.5411702399999996</v>
      </c>
      <c r="Q72" s="128">
        <v>2.3443495800000003</v>
      </c>
      <c r="R72" s="128">
        <v>1.0842707499999999</v>
      </c>
      <c r="S72" s="128">
        <v>1.39590858</v>
      </c>
      <c r="T72" s="128">
        <v>3.6025624499999997</v>
      </c>
      <c r="U72" s="128"/>
      <c r="V72" s="128"/>
    </row>
    <row r="73" spans="1:22" hidden="1" outlineLevel="1">
      <c r="A73" s="9">
        <v>42430</v>
      </c>
      <c r="B73" s="128">
        <v>1494.1929621999998</v>
      </c>
      <c r="C73" s="128">
        <v>439.01386883999999</v>
      </c>
      <c r="D73" s="128">
        <v>23.425538250000002</v>
      </c>
      <c r="E73" s="128">
        <v>171.34907937000003</v>
      </c>
      <c r="F73" s="128">
        <v>189.02186156000002</v>
      </c>
      <c r="G73" s="128">
        <v>22.042172230000002</v>
      </c>
      <c r="H73" s="128">
        <v>131.35230951</v>
      </c>
      <c r="I73" s="128">
        <v>309.01007126000002</v>
      </c>
      <c r="J73" s="128">
        <v>53.040488850000003</v>
      </c>
      <c r="K73" s="128">
        <v>4.0630590400000006</v>
      </c>
      <c r="L73" s="128">
        <v>21.976774999999996</v>
      </c>
      <c r="M73" s="175" t="s">
        <v>185</v>
      </c>
      <c r="N73" s="128">
        <v>58.220715289999994</v>
      </c>
      <c r="O73" s="128">
        <v>51.610056270000001</v>
      </c>
      <c r="P73" s="128">
        <v>10.215801519999998</v>
      </c>
      <c r="Q73" s="128">
        <v>2.2192493199999999</v>
      </c>
      <c r="R73" s="128">
        <v>1.16760022</v>
      </c>
      <c r="S73" s="128">
        <v>1.2288210399999999</v>
      </c>
      <c r="T73" s="128">
        <v>5.2354946300000007</v>
      </c>
      <c r="U73" s="128"/>
      <c r="V73" s="128"/>
    </row>
    <row r="74" spans="1:22" hidden="1" outlineLevel="1">
      <c r="A74" s="9">
        <v>42461</v>
      </c>
      <c r="B74" s="128">
        <v>1414.7689725100001</v>
      </c>
      <c r="C74" s="128">
        <v>439.83255346999999</v>
      </c>
      <c r="D74" s="128">
        <v>22.401811100000003</v>
      </c>
      <c r="E74" s="128">
        <v>163.32242309</v>
      </c>
      <c r="F74" s="128">
        <v>195.89384609999999</v>
      </c>
      <c r="G74" s="128">
        <v>13.554427220000001</v>
      </c>
      <c r="H74" s="128">
        <v>103.78537725999999</v>
      </c>
      <c r="I74" s="128">
        <v>291.69542503999998</v>
      </c>
      <c r="J74" s="128">
        <v>68.937382119999995</v>
      </c>
      <c r="K74" s="128">
        <v>4.5027705000000005</v>
      </c>
      <c r="L74" s="128">
        <v>20.86455874</v>
      </c>
      <c r="M74" s="175" t="s">
        <v>185</v>
      </c>
      <c r="N74" s="128">
        <v>22.627855680000003</v>
      </c>
      <c r="O74" s="128">
        <v>51.302433050000005</v>
      </c>
      <c r="P74" s="128">
        <v>8.4441671700000001</v>
      </c>
      <c r="Q74" s="128">
        <v>1.9008825500000002</v>
      </c>
      <c r="R74" s="128">
        <v>0.98502104000000001</v>
      </c>
      <c r="S74" s="128">
        <v>1.0814784400000002</v>
      </c>
      <c r="T74" s="128">
        <v>3.6365599400000006</v>
      </c>
      <c r="U74" s="128"/>
      <c r="V74" s="128"/>
    </row>
    <row r="75" spans="1:22" hidden="1" outlineLevel="1">
      <c r="A75" s="9">
        <v>42491</v>
      </c>
      <c r="B75" s="128">
        <v>1776.9744322900003</v>
      </c>
      <c r="C75" s="128">
        <v>607.5622386199999</v>
      </c>
      <c r="D75" s="128">
        <v>28.505493189999996</v>
      </c>
      <c r="E75" s="128">
        <v>242.4383866</v>
      </c>
      <c r="F75" s="128">
        <v>196.45352786000001</v>
      </c>
      <c r="G75" s="128">
        <v>16.829960510000003</v>
      </c>
      <c r="H75" s="128">
        <v>116.28122845999999</v>
      </c>
      <c r="I75" s="128">
        <v>395.21523039999994</v>
      </c>
      <c r="J75" s="128">
        <v>49.954471959999999</v>
      </c>
      <c r="K75" s="128">
        <v>8.3398923500000013</v>
      </c>
      <c r="L75" s="128">
        <v>19.62321781</v>
      </c>
      <c r="M75" s="175" t="s">
        <v>185</v>
      </c>
      <c r="N75" s="128">
        <v>24.262636100000005</v>
      </c>
      <c r="O75" s="128">
        <v>52.84520486000001</v>
      </c>
      <c r="P75" s="128">
        <v>10.434547930000001</v>
      </c>
      <c r="Q75" s="128">
        <v>1.8816230999999999</v>
      </c>
      <c r="R75" s="128">
        <v>1.1393790800000001</v>
      </c>
      <c r="S75" s="128">
        <v>1.32077804</v>
      </c>
      <c r="T75" s="128">
        <v>3.88661542</v>
      </c>
      <c r="U75" s="128"/>
      <c r="V75" s="128"/>
    </row>
    <row r="76" spans="1:22" hidden="1" outlineLevel="1">
      <c r="A76" s="9">
        <v>42522</v>
      </c>
      <c r="B76" s="128">
        <v>1635.7365042600002</v>
      </c>
      <c r="C76" s="128">
        <v>624.06352606999997</v>
      </c>
      <c r="D76" s="128">
        <v>28.942144389999999</v>
      </c>
      <c r="E76" s="128">
        <v>193.82474889999997</v>
      </c>
      <c r="F76" s="128">
        <v>76.874457390000003</v>
      </c>
      <c r="G76" s="128">
        <v>22.077417820000001</v>
      </c>
      <c r="H76" s="128">
        <v>126.90004989000001</v>
      </c>
      <c r="I76" s="128">
        <v>387.05050555999998</v>
      </c>
      <c r="J76" s="128">
        <v>47.464293689999998</v>
      </c>
      <c r="K76" s="128">
        <v>14.761829149999999</v>
      </c>
      <c r="L76" s="128">
        <v>19.075587979999998</v>
      </c>
      <c r="M76" s="175" t="s">
        <v>185</v>
      </c>
      <c r="N76" s="128">
        <v>28.712532940000003</v>
      </c>
      <c r="O76" s="128">
        <v>48.890075899999999</v>
      </c>
      <c r="P76" s="128">
        <v>8.8832050699999989</v>
      </c>
      <c r="Q76" s="128">
        <v>1.6579302499999999</v>
      </c>
      <c r="R76" s="128">
        <v>0.91394878000000002</v>
      </c>
      <c r="S76" s="128">
        <v>1.6587148600000001</v>
      </c>
      <c r="T76" s="128">
        <v>3.9855356199999998</v>
      </c>
      <c r="U76" s="128"/>
      <c r="V76" s="128"/>
    </row>
    <row r="77" spans="1:22" hidden="1" outlineLevel="1">
      <c r="A77" s="9">
        <v>42552</v>
      </c>
      <c r="B77" s="128">
        <v>1455.8215569300003</v>
      </c>
      <c r="C77" s="128">
        <v>515.15049689</v>
      </c>
      <c r="D77" s="128">
        <v>27.515791120000003</v>
      </c>
      <c r="E77" s="128">
        <v>245.27456218999993</v>
      </c>
      <c r="F77" s="128">
        <v>99.955140560000004</v>
      </c>
      <c r="G77" s="128">
        <v>22.113368689999998</v>
      </c>
      <c r="H77" s="128">
        <v>121.44621029</v>
      </c>
      <c r="I77" s="128">
        <v>260.11087222999993</v>
      </c>
      <c r="J77" s="128">
        <v>37.490817680000006</v>
      </c>
      <c r="K77" s="128">
        <v>6.07893785</v>
      </c>
      <c r="L77" s="128">
        <v>26.831150910000002</v>
      </c>
      <c r="M77" s="175" t="s">
        <v>185</v>
      </c>
      <c r="N77" s="128">
        <v>29.537457889999999</v>
      </c>
      <c r="O77" s="128">
        <v>46.689809300000007</v>
      </c>
      <c r="P77" s="128">
        <v>9.2255666299999994</v>
      </c>
      <c r="Q77" s="128">
        <v>1.6036927800000003</v>
      </c>
      <c r="R77" s="128">
        <v>1.4574865000000001</v>
      </c>
      <c r="S77" s="128">
        <v>1.7951758</v>
      </c>
      <c r="T77" s="128">
        <v>3.5450196199999997</v>
      </c>
      <c r="U77" s="128"/>
      <c r="V77" s="128"/>
    </row>
    <row r="78" spans="1:22" hidden="1" outlineLevel="1">
      <c r="A78" s="9">
        <v>42583</v>
      </c>
      <c r="B78" s="128">
        <v>1436.7333578899998</v>
      </c>
      <c r="C78" s="128">
        <v>467.51056684000002</v>
      </c>
      <c r="D78" s="128">
        <v>25.86016966</v>
      </c>
      <c r="E78" s="128">
        <v>273.19611087999999</v>
      </c>
      <c r="F78" s="128">
        <v>84.165747610000011</v>
      </c>
      <c r="G78" s="128">
        <v>18.540144359999999</v>
      </c>
      <c r="H78" s="128">
        <v>94.97502059</v>
      </c>
      <c r="I78" s="128">
        <v>300.31225999999998</v>
      </c>
      <c r="J78" s="128">
        <v>41.755033650000001</v>
      </c>
      <c r="K78" s="128">
        <v>3.9794707699999998</v>
      </c>
      <c r="L78" s="128">
        <v>23.68588402</v>
      </c>
      <c r="M78" s="175" t="s">
        <v>185</v>
      </c>
      <c r="N78" s="128">
        <v>41.009448639999995</v>
      </c>
      <c r="O78" s="128">
        <v>44.243148250000004</v>
      </c>
      <c r="P78" s="128">
        <v>8.9879067999999993</v>
      </c>
      <c r="Q78" s="128">
        <v>1.6532163</v>
      </c>
      <c r="R78" s="128">
        <v>0.54028461000000005</v>
      </c>
      <c r="S78" s="128">
        <v>2.4403061700000004</v>
      </c>
      <c r="T78" s="128">
        <v>3.8786387400000004</v>
      </c>
      <c r="U78" s="128"/>
      <c r="V78" s="128"/>
    </row>
    <row r="79" spans="1:22" hidden="1" outlineLevel="1">
      <c r="A79" s="9">
        <v>42614</v>
      </c>
      <c r="B79" s="128">
        <v>1530.1760850000003</v>
      </c>
      <c r="C79" s="128">
        <v>511.73088018999994</v>
      </c>
      <c r="D79" s="128">
        <v>24.758764659999997</v>
      </c>
      <c r="E79" s="128">
        <v>256.91075682999997</v>
      </c>
      <c r="F79" s="128">
        <v>50.737249079999998</v>
      </c>
      <c r="G79" s="128">
        <v>20.8068271</v>
      </c>
      <c r="H79" s="128">
        <v>111.18127526000001</v>
      </c>
      <c r="I79" s="128">
        <v>355.90095012</v>
      </c>
      <c r="J79" s="128">
        <v>53.874766080000001</v>
      </c>
      <c r="K79" s="128">
        <v>7.1873187400000011</v>
      </c>
      <c r="L79" s="128">
        <v>21.245273940000001</v>
      </c>
      <c r="M79" s="175" t="s">
        <v>185</v>
      </c>
      <c r="N79" s="128">
        <v>43.74698763</v>
      </c>
      <c r="O79" s="128">
        <v>51.859996379999998</v>
      </c>
      <c r="P79" s="128">
        <v>9.2977049800000007</v>
      </c>
      <c r="Q79" s="128">
        <v>1.9716577900000001</v>
      </c>
      <c r="R79" s="128">
        <v>1.6524147699999998</v>
      </c>
      <c r="S79" s="128">
        <v>2.1637074800000002</v>
      </c>
      <c r="T79" s="128">
        <v>5.1495539699999995</v>
      </c>
      <c r="U79" s="128"/>
      <c r="V79" s="128"/>
    </row>
    <row r="80" spans="1:22" hidden="1" outlineLevel="1">
      <c r="A80" s="9">
        <v>42644</v>
      </c>
      <c r="B80" s="128">
        <v>1664.048117</v>
      </c>
      <c r="C80" s="128">
        <v>770.78503655000009</v>
      </c>
      <c r="D80" s="128">
        <v>26.428167909999999</v>
      </c>
      <c r="E80" s="128">
        <v>239.49568498999997</v>
      </c>
      <c r="F80" s="128">
        <v>27.074755469999999</v>
      </c>
      <c r="G80" s="128">
        <v>23.418170310000004</v>
      </c>
      <c r="H80" s="128">
        <v>103.78546727</v>
      </c>
      <c r="I80" s="128">
        <v>277.66013370999997</v>
      </c>
      <c r="J80" s="128">
        <v>57.736580279999998</v>
      </c>
      <c r="K80" s="128">
        <v>6.8625657599999998</v>
      </c>
      <c r="L80" s="128">
        <v>20.203605750000001</v>
      </c>
      <c r="M80" s="175" t="s">
        <v>185</v>
      </c>
      <c r="N80" s="128">
        <v>37.187646990000005</v>
      </c>
      <c r="O80" s="128">
        <v>54.504428520000005</v>
      </c>
      <c r="P80" s="128">
        <v>8.5026461800000011</v>
      </c>
      <c r="Q80" s="128">
        <v>2.5310808799999998</v>
      </c>
      <c r="R80" s="128">
        <v>1.58425989</v>
      </c>
      <c r="S80" s="128">
        <v>2.0227977199999998</v>
      </c>
      <c r="T80" s="128">
        <v>4.2650888200000008</v>
      </c>
      <c r="U80" s="128"/>
      <c r="V80" s="128"/>
    </row>
    <row r="81" spans="1:22" hidden="1" outlineLevel="1">
      <c r="A81" s="9">
        <v>42675</v>
      </c>
      <c r="B81" s="128">
        <v>1613.31889753</v>
      </c>
      <c r="C81" s="128">
        <v>663.77330929000004</v>
      </c>
      <c r="D81" s="128">
        <v>27.001383750000002</v>
      </c>
      <c r="E81" s="128">
        <v>217.41569902999998</v>
      </c>
      <c r="F81" s="128">
        <v>24.74625657</v>
      </c>
      <c r="G81" s="128">
        <v>20.878933230000001</v>
      </c>
      <c r="H81" s="128">
        <v>105.73544016000001</v>
      </c>
      <c r="I81" s="128">
        <v>313.79047365000002</v>
      </c>
      <c r="J81" s="128">
        <v>72.908491619999992</v>
      </c>
      <c r="K81" s="128">
        <v>5.7818448700000005</v>
      </c>
      <c r="L81" s="128">
        <v>17.780199499999998</v>
      </c>
      <c r="M81" s="175" t="s">
        <v>185</v>
      </c>
      <c r="N81" s="128">
        <v>69.551411099999996</v>
      </c>
      <c r="O81" s="128">
        <v>53.918569610000006</v>
      </c>
      <c r="P81" s="128">
        <v>8.9188333100000001</v>
      </c>
      <c r="Q81" s="128">
        <v>2.59357477</v>
      </c>
      <c r="R81" s="128">
        <v>0.81096181000000001</v>
      </c>
      <c r="S81" s="128">
        <v>2.8157894799999998</v>
      </c>
      <c r="T81" s="128">
        <v>4.8977257800000009</v>
      </c>
      <c r="U81" s="128"/>
      <c r="V81" s="128"/>
    </row>
    <row r="82" spans="1:22" hidden="1" outlineLevel="1">
      <c r="A82" s="9">
        <v>42705</v>
      </c>
      <c r="B82" s="128">
        <v>1380.8485239899999</v>
      </c>
      <c r="C82" s="128">
        <v>382.11918757000001</v>
      </c>
      <c r="D82" s="128">
        <v>20.192316380000001</v>
      </c>
      <c r="E82" s="128">
        <v>272.39292875000001</v>
      </c>
      <c r="F82" s="128">
        <v>24.922559320000001</v>
      </c>
      <c r="G82" s="128">
        <v>22.918705179999996</v>
      </c>
      <c r="H82" s="128">
        <v>186.72078528</v>
      </c>
      <c r="I82" s="128">
        <v>284.18058070000001</v>
      </c>
      <c r="J82" s="128">
        <v>49.985628589999997</v>
      </c>
      <c r="K82" s="128">
        <v>6.6136879200000003</v>
      </c>
      <c r="L82" s="128">
        <v>12.531410579999999</v>
      </c>
      <c r="M82" s="175" t="s">
        <v>185</v>
      </c>
      <c r="N82" s="128">
        <v>36.314798859999996</v>
      </c>
      <c r="O82" s="128">
        <v>60.443550909999999</v>
      </c>
      <c r="P82" s="128">
        <v>11.040399160000002</v>
      </c>
      <c r="Q82" s="128">
        <v>2.0672788199999999</v>
      </c>
      <c r="R82" s="128">
        <v>1.7022535400000003</v>
      </c>
      <c r="S82" s="128">
        <v>2.03778185</v>
      </c>
      <c r="T82" s="128">
        <v>4.6646705799999992</v>
      </c>
      <c r="U82" s="128"/>
      <c r="V82" s="128"/>
    </row>
    <row r="83" spans="1:22" hidden="1" outlineLevel="1">
      <c r="A83" s="9">
        <v>42736</v>
      </c>
      <c r="B83" s="128">
        <v>1430.9632785899998</v>
      </c>
      <c r="C83" s="128">
        <v>514.54052838999996</v>
      </c>
      <c r="D83" s="128">
        <v>20.987566109999999</v>
      </c>
      <c r="E83" s="128">
        <v>217.26724208000002</v>
      </c>
      <c r="F83" s="128">
        <v>36.115875889999998</v>
      </c>
      <c r="G83" s="128">
        <v>28.626639489999999</v>
      </c>
      <c r="H83" s="128">
        <v>140.68806162999999</v>
      </c>
      <c r="I83" s="128">
        <v>286.57522184999999</v>
      </c>
      <c r="J83" s="128">
        <v>50.545229660000004</v>
      </c>
      <c r="K83" s="128">
        <v>8.1558265500000005</v>
      </c>
      <c r="L83" s="128">
        <v>19.4415148</v>
      </c>
      <c r="M83" s="175" t="s">
        <v>185</v>
      </c>
      <c r="N83" s="128">
        <v>34.060207139999996</v>
      </c>
      <c r="O83" s="128">
        <v>52.520551150000003</v>
      </c>
      <c r="P83" s="128">
        <v>10.891564560000001</v>
      </c>
      <c r="Q83" s="128">
        <v>2.3059570900000002</v>
      </c>
      <c r="R83" s="128">
        <v>2.3707676600000003</v>
      </c>
      <c r="S83" s="128">
        <v>1.43370866</v>
      </c>
      <c r="T83" s="128">
        <v>4.4368158800000002</v>
      </c>
      <c r="U83" s="128"/>
      <c r="V83" s="128"/>
    </row>
    <row r="84" spans="1:22" hidden="1" outlineLevel="1">
      <c r="A84" s="9">
        <v>42767</v>
      </c>
      <c r="B84" s="128">
        <v>1358.23137862</v>
      </c>
      <c r="C84" s="128">
        <v>441.93252538999991</v>
      </c>
      <c r="D84" s="128">
        <v>18.2984455</v>
      </c>
      <c r="E84" s="128">
        <v>248.46001760999997</v>
      </c>
      <c r="F84" s="128">
        <v>46.538835339999999</v>
      </c>
      <c r="G84" s="128">
        <v>24.582282250000002</v>
      </c>
      <c r="H84" s="128">
        <v>113.37430727</v>
      </c>
      <c r="I84" s="128">
        <v>248.24673079999999</v>
      </c>
      <c r="J84" s="128">
        <v>51.605642830000001</v>
      </c>
      <c r="K84" s="128">
        <v>8.3979984899999991</v>
      </c>
      <c r="L84" s="128">
        <v>19.868124519999999</v>
      </c>
      <c r="M84" s="175" t="s">
        <v>185</v>
      </c>
      <c r="N84" s="128">
        <v>68.029363810000007</v>
      </c>
      <c r="O84" s="128">
        <v>50.04666000000001</v>
      </c>
      <c r="P84" s="128">
        <v>9.6005910000000014</v>
      </c>
      <c r="Q84" s="128">
        <v>2.18613897</v>
      </c>
      <c r="R84" s="128">
        <v>1.5879721100000002</v>
      </c>
      <c r="S84" s="128">
        <v>1.2313839300000002</v>
      </c>
      <c r="T84" s="128">
        <v>4.2443588000000005</v>
      </c>
      <c r="U84" s="128"/>
      <c r="V84" s="128"/>
    </row>
    <row r="85" spans="1:22" hidden="1" outlineLevel="1">
      <c r="A85" s="9">
        <v>42795</v>
      </c>
      <c r="B85" s="128">
        <v>1541.1328672999996</v>
      </c>
      <c r="C85" s="128">
        <v>544.45630347999997</v>
      </c>
      <c r="D85" s="128">
        <v>32.32727199</v>
      </c>
      <c r="E85" s="128">
        <v>281.86253416999995</v>
      </c>
      <c r="F85" s="128">
        <v>98.243799019999997</v>
      </c>
      <c r="G85" s="128">
        <v>24.830953239999999</v>
      </c>
      <c r="H85" s="128">
        <v>105.67827159000001</v>
      </c>
      <c r="I85" s="128">
        <v>269.72945694000003</v>
      </c>
      <c r="J85" s="128">
        <v>45.91347803</v>
      </c>
      <c r="K85" s="128">
        <v>6.7364834399999998</v>
      </c>
      <c r="L85" s="128">
        <v>18.316236410000002</v>
      </c>
      <c r="M85" s="175" t="s">
        <v>185</v>
      </c>
      <c r="N85" s="128">
        <v>41.666830339999997</v>
      </c>
      <c r="O85" s="128">
        <v>51.006673869999993</v>
      </c>
      <c r="P85" s="128">
        <v>10.970950450000002</v>
      </c>
      <c r="Q85" s="128">
        <v>2.1046107799999998</v>
      </c>
      <c r="R85" s="128">
        <v>0.97062176</v>
      </c>
      <c r="S85" s="128">
        <v>1.4662618700000001</v>
      </c>
      <c r="T85" s="128">
        <v>4.8521299200000003</v>
      </c>
      <c r="U85" s="128"/>
      <c r="V85" s="128"/>
    </row>
    <row r="86" spans="1:22" hidden="1" outlineLevel="1">
      <c r="A86" s="9">
        <v>42826</v>
      </c>
      <c r="B86" s="128">
        <v>1523.1491842</v>
      </c>
      <c r="C86" s="128">
        <v>511.38125402000009</v>
      </c>
      <c r="D86" s="128">
        <v>21.24979888</v>
      </c>
      <c r="E86" s="128">
        <v>279.89293122000004</v>
      </c>
      <c r="F86" s="128">
        <v>59.446736880000003</v>
      </c>
      <c r="G86" s="128">
        <v>28.78248709</v>
      </c>
      <c r="H86" s="128">
        <v>138.10330274</v>
      </c>
      <c r="I86" s="128">
        <v>293.11346986000001</v>
      </c>
      <c r="J86" s="128">
        <v>62.442628470000002</v>
      </c>
      <c r="K86" s="128">
        <v>7.2610238499999999</v>
      </c>
      <c r="L86" s="128">
        <v>17.13825087</v>
      </c>
      <c r="M86" s="175" t="s">
        <v>185</v>
      </c>
      <c r="N86" s="128">
        <v>37.823111659999995</v>
      </c>
      <c r="O86" s="128">
        <v>47.508931069999988</v>
      </c>
      <c r="P86" s="128">
        <v>10.01491873</v>
      </c>
      <c r="Q86" s="128">
        <v>1.7717441200000001</v>
      </c>
      <c r="R86" s="128">
        <v>0.75390539999999995</v>
      </c>
      <c r="S86" s="128">
        <v>1.0994397200000001</v>
      </c>
      <c r="T86" s="128">
        <v>5.3652496200000002</v>
      </c>
      <c r="U86" s="128"/>
      <c r="V86" s="128"/>
    </row>
    <row r="87" spans="1:22" hidden="1" outlineLevel="1">
      <c r="A87" s="9">
        <v>42856</v>
      </c>
      <c r="B87" s="128">
        <v>1523.50609882</v>
      </c>
      <c r="C87" s="128">
        <v>454.58627209999997</v>
      </c>
      <c r="D87" s="128">
        <v>17.906223410000003</v>
      </c>
      <c r="E87" s="128">
        <v>331.50007966999999</v>
      </c>
      <c r="F87" s="128">
        <v>51.388408720000001</v>
      </c>
      <c r="G87" s="128">
        <v>29.472294440000006</v>
      </c>
      <c r="H87" s="128">
        <v>144.22993063999999</v>
      </c>
      <c r="I87" s="128">
        <v>298.91955643</v>
      </c>
      <c r="J87" s="128">
        <v>56.520121259999996</v>
      </c>
      <c r="K87" s="128">
        <v>8.5433175400000003</v>
      </c>
      <c r="L87" s="128">
        <v>18.77155475</v>
      </c>
      <c r="M87" s="175" t="s">
        <v>185</v>
      </c>
      <c r="N87" s="128">
        <v>37.969718289999996</v>
      </c>
      <c r="O87" s="128">
        <v>51.083891519999995</v>
      </c>
      <c r="P87" s="128">
        <v>11.174702659999999</v>
      </c>
      <c r="Q87" s="128">
        <v>2.18332807</v>
      </c>
      <c r="R87" s="128">
        <v>1.7088860100000001</v>
      </c>
      <c r="S87" s="128">
        <v>1.9426353999999999</v>
      </c>
      <c r="T87" s="128">
        <v>5.6051779100000001</v>
      </c>
      <c r="U87" s="128"/>
      <c r="V87" s="128"/>
    </row>
    <row r="88" spans="1:22" hidden="1" outlineLevel="1">
      <c r="A88" s="9">
        <v>42887</v>
      </c>
      <c r="B88" s="128">
        <v>1685.6695400900001</v>
      </c>
      <c r="C88" s="128">
        <v>550.19791242999997</v>
      </c>
      <c r="D88" s="128">
        <v>42.806090640000008</v>
      </c>
      <c r="E88" s="128">
        <v>295.00124397999997</v>
      </c>
      <c r="F88" s="128">
        <v>53.165819169999999</v>
      </c>
      <c r="G88" s="128">
        <v>49.110628200000001</v>
      </c>
      <c r="H88" s="128">
        <v>155.99137322999999</v>
      </c>
      <c r="I88" s="128">
        <v>344.5368181</v>
      </c>
      <c r="J88" s="128">
        <v>50.339102110000006</v>
      </c>
      <c r="K88" s="128">
        <v>4.7756552900000004</v>
      </c>
      <c r="L88" s="128">
        <v>14.19196968</v>
      </c>
      <c r="M88" s="175" t="s">
        <v>185</v>
      </c>
      <c r="N88" s="128">
        <v>50.20518732</v>
      </c>
      <c r="O88" s="128">
        <v>53.826024060000002</v>
      </c>
      <c r="P88" s="128">
        <v>11.085849609999999</v>
      </c>
      <c r="Q88" s="128">
        <v>1.5468095499999999</v>
      </c>
      <c r="R88" s="128">
        <v>1.50426321</v>
      </c>
      <c r="S88" s="128">
        <v>2.2488713100000002</v>
      </c>
      <c r="T88" s="128">
        <v>5.1359222000000004</v>
      </c>
      <c r="U88" s="128"/>
      <c r="V88" s="128"/>
    </row>
    <row r="89" spans="1:22" hidden="1" outlineLevel="1">
      <c r="A89" s="9">
        <v>42917</v>
      </c>
      <c r="B89" s="128">
        <v>1707.1032079199999</v>
      </c>
      <c r="C89" s="128">
        <v>492.94481017000004</v>
      </c>
      <c r="D89" s="128">
        <v>71.839375740000008</v>
      </c>
      <c r="E89" s="128">
        <v>361.27026624999996</v>
      </c>
      <c r="F89" s="128">
        <v>31.182732470000001</v>
      </c>
      <c r="G89" s="128">
        <v>51.628066130000008</v>
      </c>
      <c r="H89" s="128">
        <v>149.85113816</v>
      </c>
      <c r="I89" s="128">
        <v>345.81177331999999</v>
      </c>
      <c r="J89" s="128">
        <v>58.355659459999998</v>
      </c>
      <c r="K89" s="128">
        <v>4.8797435599999996</v>
      </c>
      <c r="L89" s="128">
        <v>16.135135519999999</v>
      </c>
      <c r="M89" s="175" t="s">
        <v>185</v>
      </c>
      <c r="N89" s="128">
        <v>47.424861910000004</v>
      </c>
      <c r="O89" s="128">
        <v>54.400020499999997</v>
      </c>
      <c r="P89" s="128">
        <v>10.15677941</v>
      </c>
      <c r="Q89" s="128">
        <v>1.70831497</v>
      </c>
      <c r="R89" s="128">
        <v>1.4725335899999998</v>
      </c>
      <c r="S89" s="128">
        <v>2.4431084199999997</v>
      </c>
      <c r="T89" s="128">
        <v>5.5988883400000002</v>
      </c>
      <c r="U89" s="128"/>
      <c r="V89" s="128"/>
    </row>
    <row r="90" spans="1:22" hidden="1" outlineLevel="1">
      <c r="A90" s="9">
        <v>42948</v>
      </c>
      <c r="B90" s="128">
        <v>1650.3938243099997</v>
      </c>
      <c r="C90" s="128">
        <v>512.53745115000004</v>
      </c>
      <c r="D90" s="128">
        <v>20.208527359999998</v>
      </c>
      <c r="E90" s="128">
        <v>342.59843909999995</v>
      </c>
      <c r="F90" s="128">
        <v>21.047650959999999</v>
      </c>
      <c r="G90" s="128">
        <v>40.310478850000003</v>
      </c>
      <c r="H90" s="128">
        <v>152.88324446000001</v>
      </c>
      <c r="I90" s="128">
        <v>356.73546654000006</v>
      </c>
      <c r="J90" s="128">
        <v>60.215878139999987</v>
      </c>
      <c r="K90" s="128">
        <v>4.9448845800000001</v>
      </c>
      <c r="L90" s="128">
        <v>18.762134269999997</v>
      </c>
      <c r="M90" s="175" t="s">
        <v>185</v>
      </c>
      <c r="N90" s="128">
        <v>46.228155489999999</v>
      </c>
      <c r="O90" s="128">
        <v>52.883373350000006</v>
      </c>
      <c r="P90" s="128">
        <v>9.5450843300000017</v>
      </c>
      <c r="Q90" s="128">
        <v>1.9346471599999997</v>
      </c>
      <c r="R90" s="128">
        <v>1.2659863400000002</v>
      </c>
      <c r="S90" s="128">
        <v>2.7600997199999999</v>
      </c>
      <c r="T90" s="128">
        <v>5.5323225100000002</v>
      </c>
      <c r="U90" s="128"/>
      <c r="V90" s="128"/>
    </row>
    <row r="91" spans="1:22" hidden="1" outlineLevel="1">
      <c r="A91" s="9">
        <v>42979</v>
      </c>
      <c r="B91" s="128">
        <v>1601.7077710399997</v>
      </c>
      <c r="C91" s="128">
        <v>465.45092371999993</v>
      </c>
      <c r="D91" s="128">
        <v>41.14976119</v>
      </c>
      <c r="E91" s="128">
        <v>335.94760495999998</v>
      </c>
      <c r="F91" s="128">
        <v>32.321647890000001</v>
      </c>
      <c r="G91" s="128">
        <v>47.746818509999997</v>
      </c>
      <c r="H91" s="128">
        <v>153.36851267999998</v>
      </c>
      <c r="I91" s="128">
        <v>311.57755307999997</v>
      </c>
      <c r="J91" s="128">
        <v>65.310359820000002</v>
      </c>
      <c r="K91" s="128">
        <v>5.103968870000001</v>
      </c>
      <c r="L91" s="128">
        <v>16.677458250000001</v>
      </c>
      <c r="M91" s="175" t="s">
        <v>185</v>
      </c>
      <c r="N91" s="128">
        <v>47.18476751</v>
      </c>
      <c r="O91" s="128">
        <v>57.490007820000002</v>
      </c>
      <c r="P91" s="128">
        <v>12.10665726</v>
      </c>
      <c r="Q91" s="128">
        <v>2.3506561499999994</v>
      </c>
      <c r="R91" s="128">
        <v>1.1432930100000001</v>
      </c>
      <c r="S91" s="128">
        <v>2.0253737300000001</v>
      </c>
      <c r="T91" s="128">
        <v>4.7524065899999997</v>
      </c>
      <c r="U91" s="128"/>
      <c r="V91" s="128"/>
    </row>
    <row r="92" spans="1:22" hidden="1" outlineLevel="1">
      <c r="A92" s="9">
        <v>43009</v>
      </c>
      <c r="B92" s="128">
        <v>1683.14764773</v>
      </c>
      <c r="C92" s="128">
        <v>570.95853645000011</v>
      </c>
      <c r="D92" s="128">
        <v>14.721401839999999</v>
      </c>
      <c r="E92" s="128">
        <v>313.30508320000001</v>
      </c>
      <c r="F92" s="128">
        <v>21.12884532</v>
      </c>
      <c r="G92" s="128">
        <v>36.50588449</v>
      </c>
      <c r="H92" s="128">
        <v>140.02557679999998</v>
      </c>
      <c r="I92" s="128">
        <v>348.97361818000002</v>
      </c>
      <c r="J92" s="128">
        <v>76.737533290000016</v>
      </c>
      <c r="K92" s="128">
        <v>5.9910821100000007</v>
      </c>
      <c r="L92" s="128">
        <v>16.45189306</v>
      </c>
      <c r="M92" s="175" t="s">
        <v>185</v>
      </c>
      <c r="N92" s="128">
        <v>49.006997630000001</v>
      </c>
      <c r="O92" s="128">
        <v>63.188464259999989</v>
      </c>
      <c r="P92" s="128">
        <v>13.63367015</v>
      </c>
      <c r="Q92" s="128">
        <v>2.3328497800000001</v>
      </c>
      <c r="R92" s="128">
        <v>1.2096423500000002</v>
      </c>
      <c r="S92" s="128">
        <v>3.6918395999999998</v>
      </c>
      <c r="T92" s="128">
        <v>5.28472922</v>
      </c>
      <c r="U92" s="128"/>
      <c r="V92" s="128"/>
    </row>
    <row r="93" spans="1:22" hidden="1" outlineLevel="1">
      <c r="A93" s="9">
        <v>43040</v>
      </c>
      <c r="B93" s="128">
        <v>2122.6951201100005</v>
      </c>
      <c r="C93" s="128">
        <v>773.51355616000001</v>
      </c>
      <c r="D93" s="128">
        <v>49.98688353</v>
      </c>
      <c r="E93" s="128">
        <v>292.18138802999999</v>
      </c>
      <c r="F93" s="128">
        <v>139.48820143000003</v>
      </c>
      <c r="G93" s="128">
        <v>38.026612409999998</v>
      </c>
      <c r="H93" s="128">
        <v>178.1158848</v>
      </c>
      <c r="I93" s="128">
        <v>389.94413517999999</v>
      </c>
      <c r="J93" s="128">
        <v>85.65511961</v>
      </c>
      <c r="K93" s="128">
        <v>6.8722983400000004</v>
      </c>
      <c r="L93" s="128">
        <v>15.53126104</v>
      </c>
      <c r="M93" s="175" t="s">
        <v>185</v>
      </c>
      <c r="N93" s="128">
        <v>55.115298039999999</v>
      </c>
      <c r="O93" s="128">
        <v>68.929182959999991</v>
      </c>
      <c r="P93" s="128">
        <v>15.47185487</v>
      </c>
      <c r="Q93" s="128">
        <v>2.7038709600000002</v>
      </c>
      <c r="R93" s="128">
        <v>0.96856370000000003</v>
      </c>
      <c r="S93" s="128">
        <v>4.8401797200000001</v>
      </c>
      <c r="T93" s="128">
        <v>5.3508293299999998</v>
      </c>
      <c r="U93" s="128"/>
      <c r="V93" s="128"/>
    </row>
    <row r="94" spans="1:22" hidden="1" outlineLevel="1">
      <c r="A94" s="9">
        <v>43070</v>
      </c>
      <c r="B94" s="128">
        <v>2202.2276545199998</v>
      </c>
      <c r="C94" s="128">
        <v>608.23486347000005</v>
      </c>
      <c r="D94" s="128">
        <v>39.811672939999994</v>
      </c>
      <c r="E94" s="128">
        <v>395.48600577999991</v>
      </c>
      <c r="F94" s="128">
        <v>41.882435260000001</v>
      </c>
      <c r="G94" s="128">
        <v>49.953995469999995</v>
      </c>
      <c r="H94" s="128">
        <v>318.96886993999999</v>
      </c>
      <c r="I94" s="128">
        <v>417.29562280000005</v>
      </c>
      <c r="J94" s="128">
        <v>135.36145278000001</v>
      </c>
      <c r="K94" s="128">
        <v>7.9071611600000002</v>
      </c>
      <c r="L94" s="128">
        <v>17.64177475</v>
      </c>
      <c r="M94" s="175" t="s">
        <v>185</v>
      </c>
      <c r="N94" s="128">
        <v>55.875201529999998</v>
      </c>
      <c r="O94" s="128">
        <v>84.684177150000011</v>
      </c>
      <c r="P94" s="128">
        <v>16.587033350000002</v>
      </c>
      <c r="Q94" s="128">
        <v>2.0457064900000002</v>
      </c>
      <c r="R94" s="128">
        <v>0.72297005000000003</v>
      </c>
      <c r="S94" s="128">
        <v>3.4168188699999997</v>
      </c>
      <c r="T94" s="128">
        <v>6.3518927300000003</v>
      </c>
      <c r="U94" s="128"/>
      <c r="V94" s="128"/>
    </row>
    <row r="95" spans="1:22" hidden="1" outlineLevel="1">
      <c r="A95" s="9">
        <v>43101</v>
      </c>
      <c r="B95" s="128">
        <v>1993.7131830199999</v>
      </c>
      <c r="C95" s="128">
        <v>570.95379029999992</v>
      </c>
      <c r="D95" s="128">
        <v>71.269375119999992</v>
      </c>
      <c r="E95" s="128">
        <v>385.93811013999994</v>
      </c>
      <c r="F95" s="128">
        <v>56.240419089999996</v>
      </c>
      <c r="G95" s="128">
        <v>45.941529039999999</v>
      </c>
      <c r="H95" s="128">
        <v>221.36113659</v>
      </c>
      <c r="I95" s="128">
        <v>378.30281352999992</v>
      </c>
      <c r="J95" s="128">
        <v>78.891309610000008</v>
      </c>
      <c r="K95" s="128">
        <v>6.2500210999999997</v>
      </c>
      <c r="L95" s="128">
        <v>19.912097340000003</v>
      </c>
      <c r="M95" s="175" t="s">
        <v>185</v>
      </c>
      <c r="N95" s="128">
        <v>59.444675029999999</v>
      </c>
      <c r="O95" s="128">
        <v>74.939518669999998</v>
      </c>
      <c r="P95" s="128">
        <v>12.20126836</v>
      </c>
      <c r="Q95" s="128">
        <v>2.3073285100000001</v>
      </c>
      <c r="R95" s="128">
        <v>0.80193071999999999</v>
      </c>
      <c r="S95" s="128">
        <v>3.6669644199999993</v>
      </c>
      <c r="T95" s="128">
        <v>5.2908954499999998</v>
      </c>
      <c r="U95" s="128"/>
      <c r="V95" s="128"/>
    </row>
    <row r="96" spans="1:22" hidden="1" outlineLevel="1">
      <c r="A96" s="9">
        <v>43132</v>
      </c>
      <c r="B96" s="128">
        <v>1881.5618829599996</v>
      </c>
      <c r="C96" s="128">
        <v>628.62631316</v>
      </c>
      <c r="D96" s="128">
        <v>17.926152779999999</v>
      </c>
      <c r="E96" s="128">
        <v>339.02868511999998</v>
      </c>
      <c r="F96" s="128">
        <v>50.023801759999998</v>
      </c>
      <c r="G96" s="128">
        <v>42.949003689999998</v>
      </c>
      <c r="H96" s="128">
        <v>194.76967000999997</v>
      </c>
      <c r="I96" s="128">
        <v>370.28980813999999</v>
      </c>
      <c r="J96" s="128">
        <v>62.870062739999995</v>
      </c>
      <c r="K96" s="128">
        <v>7.5396193300000007</v>
      </c>
      <c r="L96" s="128">
        <v>19.016395410000001</v>
      </c>
      <c r="M96" s="175" t="s">
        <v>185</v>
      </c>
      <c r="N96" s="128">
        <v>55.325986719999996</v>
      </c>
      <c r="O96" s="128">
        <v>68.95106783</v>
      </c>
      <c r="P96" s="128">
        <v>12.348394379999998</v>
      </c>
      <c r="Q96" s="128">
        <v>2.3922766599999998</v>
      </c>
      <c r="R96" s="128">
        <v>0.83182033999999994</v>
      </c>
      <c r="S96" s="128">
        <v>3.4861229900000001</v>
      </c>
      <c r="T96" s="128">
        <v>5.1867019000000001</v>
      </c>
      <c r="U96" s="128"/>
      <c r="V96" s="128"/>
    </row>
    <row r="97" spans="1:22" hidden="1" outlineLevel="1">
      <c r="A97" s="9">
        <v>43160</v>
      </c>
      <c r="B97" s="128">
        <v>1991.5082271800002</v>
      </c>
      <c r="C97" s="128">
        <v>721.18815758000005</v>
      </c>
      <c r="D97" s="128">
        <v>17.578039990000001</v>
      </c>
      <c r="E97" s="128">
        <v>367.25393690000004</v>
      </c>
      <c r="F97" s="128">
        <v>108.27883650999999</v>
      </c>
      <c r="G97" s="128">
        <v>45.633801009999999</v>
      </c>
      <c r="H97" s="128">
        <v>165.49273288000001</v>
      </c>
      <c r="I97" s="128">
        <v>275.44276091999996</v>
      </c>
      <c r="J97" s="128">
        <v>111.91223732</v>
      </c>
      <c r="K97" s="128">
        <v>6.73620676</v>
      </c>
      <c r="L97" s="128">
        <v>18.28928174</v>
      </c>
      <c r="M97" s="175" t="s">
        <v>185</v>
      </c>
      <c r="N97" s="128">
        <v>51.832986560000002</v>
      </c>
      <c r="O97" s="128">
        <v>72.617588500000011</v>
      </c>
      <c r="P97" s="128">
        <v>18.372779649999998</v>
      </c>
      <c r="Q97" s="128">
        <v>2.2430358099999999</v>
      </c>
      <c r="R97" s="128">
        <v>0.75738041</v>
      </c>
      <c r="S97" s="128">
        <v>3.0933455400000001</v>
      </c>
      <c r="T97" s="128">
        <v>4.7851190999999993</v>
      </c>
      <c r="U97" s="128"/>
      <c r="V97" s="128"/>
    </row>
    <row r="98" spans="1:22" hidden="1" outlineLevel="1">
      <c r="A98" s="9">
        <v>43191</v>
      </c>
      <c r="B98" s="128">
        <v>1935.1111035899996</v>
      </c>
      <c r="C98" s="128">
        <v>767.82376695000005</v>
      </c>
      <c r="D98" s="128">
        <v>13.448767149999998</v>
      </c>
      <c r="E98" s="128">
        <v>375.31380489999998</v>
      </c>
      <c r="F98" s="128">
        <v>92.543347750000009</v>
      </c>
      <c r="G98" s="128">
        <v>30.032783080000002</v>
      </c>
      <c r="H98" s="128">
        <v>164.06536228000002</v>
      </c>
      <c r="I98" s="128">
        <v>258.07703297999996</v>
      </c>
      <c r="J98" s="128">
        <v>68.298343139999986</v>
      </c>
      <c r="K98" s="128">
        <v>5.9991984599999988</v>
      </c>
      <c r="L98" s="128">
        <v>16.593414580000001</v>
      </c>
      <c r="M98" s="175" t="s">
        <v>185</v>
      </c>
      <c r="N98" s="128">
        <v>43.565280600000001</v>
      </c>
      <c r="O98" s="128">
        <v>63.4416279</v>
      </c>
      <c r="P98" s="128">
        <v>18.636651690000001</v>
      </c>
      <c r="Q98" s="128">
        <v>8.8071221000000008</v>
      </c>
      <c r="R98" s="128">
        <v>0.89529060999999999</v>
      </c>
      <c r="S98" s="128">
        <v>2.40125316</v>
      </c>
      <c r="T98" s="128">
        <v>5.1680562600000002</v>
      </c>
      <c r="U98" s="128"/>
      <c r="V98" s="128"/>
    </row>
    <row r="99" spans="1:22" hidden="1" outlineLevel="1">
      <c r="A99" s="9">
        <v>43221</v>
      </c>
      <c r="B99" s="128">
        <v>2227.8442855099997</v>
      </c>
      <c r="C99" s="128">
        <v>847.73751141000002</v>
      </c>
      <c r="D99" s="128">
        <v>10.336140049999999</v>
      </c>
      <c r="E99" s="128">
        <v>487.13750474999995</v>
      </c>
      <c r="F99" s="128">
        <v>93.590529209999985</v>
      </c>
      <c r="G99" s="128">
        <v>37.566639730000006</v>
      </c>
      <c r="H99" s="128">
        <v>206.07718710999998</v>
      </c>
      <c r="I99" s="128">
        <v>312.75657220000005</v>
      </c>
      <c r="J99" s="128">
        <v>54.880610539999999</v>
      </c>
      <c r="K99" s="128">
        <v>7.6285008700000008</v>
      </c>
      <c r="L99" s="128">
        <v>23.107678800000002</v>
      </c>
      <c r="M99" s="175" t="s">
        <v>185</v>
      </c>
      <c r="N99" s="128">
        <v>51.313214909999999</v>
      </c>
      <c r="O99" s="128">
        <v>64.234882600000006</v>
      </c>
      <c r="P99" s="128">
        <v>19.21540632</v>
      </c>
      <c r="Q99" s="128">
        <v>2.7086992100000002</v>
      </c>
      <c r="R99" s="128">
        <v>1.0533411699999999</v>
      </c>
      <c r="S99" s="128">
        <v>2.8151530100000004</v>
      </c>
      <c r="T99" s="128">
        <v>5.6847136200000001</v>
      </c>
      <c r="U99" s="128"/>
      <c r="V99" s="128"/>
    </row>
    <row r="100" spans="1:22" hidden="1" outlineLevel="1">
      <c r="A100" s="9">
        <v>43252</v>
      </c>
      <c r="B100" s="128">
        <v>2149.8837391500001</v>
      </c>
      <c r="C100" s="128">
        <v>880.56883043999994</v>
      </c>
      <c r="D100" s="128">
        <v>11.348163810000001</v>
      </c>
      <c r="E100" s="128">
        <v>397.47919019999995</v>
      </c>
      <c r="F100" s="128">
        <v>56.368945069999995</v>
      </c>
      <c r="G100" s="128">
        <v>37.434216739999997</v>
      </c>
      <c r="H100" s="128">
        <v>185.35408183999999</v>
      </c>
      <c r="I100" s="128">
        <v>342.34420919000002</v>
      </c>
      <c r="J100" s="128">
        <v>57.600307659999999</v>
      </c>
      <c r="K100" s="128">
        <v>7.8686321899999987</v>
      </c>
      <c r="L100" s="128">
        <v>23.75358061</v>
      </c>
      <c r="M100" s="175" t="s">
        <v>185</v>
      </c>
      <c r="N100" s="128">
        <v>48.533481049999992</v>
      </c>
      <c r="O100" s="128">
        <v>67.619889610000001</v>
      </c>
      <c r="P100" s="128">
        <v>18.955534549999996</v>
      </c>
      <c r="Q100" s="128">
        <v>2.59929546</v>
      </c>
      <c r="R100" s="128">
        <v>1.8467959</v>
      </c>
      <c r="S100" s="128">
        <v>3.08290416</v>
      </c>
      <c r="T100" s="128">
        <v>7.1256806700000004</v>
      </c>
      <c r="U100" s="128"/>
      <c r="V100" s="128"/>
    </row>
    <row r="101" spans="1:22" hidden="1" outlineLevel="1">
      <c r="A101" s="9">
        <v>43282</v>
      </c>
      <c r="B101" s="128">
        <v>2070.2064115099997</v>
      </c>
      <c r="C101" s="128">
        <v>799.84128644999998</v>
      </c>
      <c r="D101" s="128">
        <v>15.09946446</v>
      </c>
      <c r="E101" s="128">
        <v>396.79678089999999</v>
      </c>
      <c r="F101" s="128">
        <v>57.275509739999997</v>
      </c>
      <c r="G101" s="128">
        <v>35.634505260000005</v>
      </c>
      <c r="H101" s="128">
        <v>187.17940838999999</v>
      </c>
      <c r="I101" s="128">
        <v>323.61508184000002</v>
      </c>
      <c r="J101" s="128">
        <v>64.354059930000005</v>
      </c>
      <c r="K101" s="128">
        <v>7.1924296000000005</v>
      </c>
      <c r="L101" s="128">
        <v>26.6302223</v>
      </c>
      <c r="M101" s="175" t="s">
        <v>185</v>
      </c>
      <c r="N101" s="128">
        <v>42.341339419999997</v>
      </c>
      <c r="O101" s="128">
        <v>67.09136015</v>
      </c>
      <c r="P101" s="128">
        <v>22.800522670000003</v>
      </c>
      <c r="Q101" s="128">
        <v>2.5587869699999999</v>
      </c>
      <c r="R101" s="128">
        <v>10.010902519999998</v>
      </c>
      <c r="S101" s="128">
        <v>4.2589350699999997</v>
      </c>
      <c r="T101" s="128">
        <v>7.5258158400000008</v>
      </c>
      <c r="U101" s="128"/>
      <c r="V101" s="128"/>
    </row>
    <row r="102" spans="1:22" hidden="1" outlineLevel="1">
      <c r="A102" s="9">
        <v>43313</v>
      </c>
      <c r="B102" s="128">
        <v>2111.1232853800002</v>
      </c>
      <c r="C102" s="128">
        <v>808.0907363</v>
      </c>
      <c r="D102" s="128">
        <v>17.480220199999998</v>
      </c>
      <c r="E102" s="128">
        <v>363.43829527000003</v>
      </c>
      <c r="F102" s="128">
        <v>47.174831250000004</v>
      </c>
      <c r="G102" s="128">
        <v>36.019006929999996</v>
      </c>
      <c r="H102" s="128">
        <v>224.92116653000002</v>
      </c>
      <c r="I102" s="128">
        <v>341.90945943000003</v>
      </c>
      <c r="J102" s="128">
        <v>62.638894260000001</v>
      </c>
      <c r="K102" s="128">
        <v>8.1835008899999995</v>
      </c>
      <c r="L102" s="128">
        <v>26.267726179999997</v>
      </c>
      <c r="M102" s="175" t="s">
        <v>185</v>
      </c>
      <c r="N102" s="128">
        <v>51.457355419999999</v>
      </c>
      <c r="O102" s="128">
        <v>77.214773030000003</v>
      </c>
      <c r="P102" s="128">
        <v>20.970769979999996</v>
      </c>
      <c r="Q102" s="128">
        <v>3.6367111300000001</v>
      </c>
      <c r="R102" s="128">
        <v>10.22666085</v>
      </c>
      <c r="S102" s="128">
        <v>4.3493352400000003</v>
      </c>
      <c r="T102" s="128">
        <v>7.1438424899999999</v>
      </c>
      <c r="U102" s="128"/>
      <c r="V102" s="128"/>
    </row>
    <row r="103" spans="1:22" hidden="1" outlineLevel="1">
      <c r="A103" s="9">
        <v>43344</v>
      </c>
      <c r="B103" s="128">
        <v>2075.1547768700002</v>
      </c>
      <c r="C103" s="128">
        <v>846.42613458000005</v>
      </c>
      <c r="D103" s="128">
        <v>10.902346059999999</v>
      </c>
      <c r="E103" s="128">
        <v>329.87917613000002</v>
      </c>
      <c r="F103" s="128">
        <v>33.769630249999999</v>
      </c>
      <c r="G103" s="128">
        <v>42.682569319999999</v>
      </c>
      <c r="H103" s="128">
        <v>224.16458606999998</v>
      </c>
      <c r="I103" s="128">
        <v>325.49624297999998</v>
      </c>
      <c r="J103" s="128">
        <v>68.839869469999996</v>
      </c>
      <c r="K103" s="128">
        <v>7.3111550000000003</v>
      </c>
      <c r="L103" s="128">
        <v>19.029914559999998</v>
      </c>
      <c r="M103" s="175" t="s">
        <v>185</v>
      </c>
      <c r="N103" s="128">
        <v>48.202727489999994</v>
      </c>
      <c r="O103" s="128">
        <v>69.984090449999997</v>
      </c>
      <c r="P103" s="128">
        <v>20.727533559999998</v>
      </c>
      <c r="Q103" s="128">
        <v>4.1301100300000009</v>
      </c>
      <c r="R103" s="128">
        <v>11.838529589999998</v>
      </c>
      <c r="S103" s="128">
        <v>4.7454151099999997</v>
      </c>
      <c r="T103" s="128">
        <v>7.0247462199999999</v>
      </c>
      <c r="U103" s="128"/>
      <c r="V103" s="128"/>
    </row>
    <row r="104" spans="1:22" hidden="1" outlineLevel="1">
      <c r="A104" s="9">
        <v>43374</v>
      </c>
      <c r="B104" s="128">
        <v>2271.9590870899997</v>
      </c>
      <c r="C104" s="128">
        <v>914.84011760999999</v>
      </c>
      <c r="D104" s="128">
        <v>9.7955401000000002</v>
      </c>
      <c r="E104" s="128">
        <v>367.37788387000001</v>
      </c>
      <c r="F104" s="128">
        <v>53.988368090000002</v>
      </c>
      <c r="G104" s="128">
        <v>19.365286290000004</v>
      </c>
      <c r="H104" s="128">
        <v>212.21167455</v>
      </c>
      <c r="I104" s="128">
        <v>389.52751406000004</v>
      </c>
      <c r="J104" s="128">
        <v>84.65324932999998</v>
      </c>
      <c r="K104" s="128">
        <v>8.4747391899999993</v>
      </c>
      <c r="L104" s="128">
        <v>18.993154229999998</v>
      </c>
      <c r="M104" s="175" t="s">
        <v>185</v>
      </c>
      <c r="N104" s="128">
        <v>58.898256859999996</v>
      </c>
      <c r="O104" s="128">
        <v>72.327647240000005</v>
      </c>
      <c r="P104" s="128">
        <v>22.065679559999996</v>
      </c>
      <c r="Q104" s="128">
        <v>4.6142347599999995</v>
      </c>
      <c r="R104" s="128">
        <v>21.059299549999999</v>
      </c>
      <c r="S104" s="128">
        <v>4.8155697200000001</v>
      </c>
      <c r="T104" s="128">
        <v>8.9508720800000017</v>
      </c>
      <c r="U104" s="128"/>
      <c r="V104" s="128"/>
    </row>
    <row r="105" spans="1:22" hidden="1" outlineLevel="1">
      <c r="A105" s="9">
        <v>43405</v>
      </c>
      <c r="B105" s="128">
        <v>2103.39407725</v>
      </c>
      <c r="C105" s="128">
        <v>760.38944014999993</v>
      </c>
      <c r="D105" s="128">
        <v>6.2427546400000011</v>
      </c>
      <c r="E105" s="128">
        <v>372.19892071999999</v>
      </c>
      <c r="F105" s="128">
        <v>34.176498989999999</v>
      </c>
      <c r="G105" s="128">
        <v>19.699001710000001</v>
      </c>
      <c r="H105" s="128">
        <v>213.84860478999997</v>
      </c>
      <c r="I105" s="128">
        <v>392.87151793999999</v>
      </c>
      <c r="J105" s="128">
        <v>92.762932189999987</v>
      </c>
      <c r="K105" s="128">
        <v>8.9096643100000001</v>
      </c>
      <c r="L105" s="128">
        <v>19.797770719999999</v>
      </c>
      <c r="M105" s="175" t="s">
        <v>185</v>
      </c>
      <c r="N105" s="128">
        <v>44.571149949999999</v>
      </c>
      <c r="O105" s="128">
        <v>73.36855288000001</v>
      </c>
      <c r="P105" s="128">
        <v>23.155027090000001</v>
      </c>
      <c r="Q105" s="128">
        <v>4.0339174700000004</v>
      </c>
      <c r="R105" s="128">
        <v>23.50796347</v>
      </c>
      <c r="S105" s="128">
        <v>5.9902188599999997</v>
      </c>
      <c r="T105" s="128">
        <v>7.8701413699999998</v>
      </c>
      <c r="U105" s="128"/>
      <c r="V105" s="128"/>
    </row>
    <row r="106" spans="1:22" hidden="1" outlineLevel="1">
      <c r="A106" s="9">
        <v>43435</v>
      </c>
      <c r="B106" s="128">
        <v>2451.5214886399999</v>
      </c>
      <c r="C106" s="128">
        <v>697.93417074000001</v>
      </c>
      <c r="D106" s="128">
        <v>7.7248363500000004</v>
      </c>
      <c r="E106" s="128">
        <v>492.43130300999997</v>
      </c>
      <c r="F106" s="128">
        <v>85.773484170000003</v>
      </c>
      <c r="G106" s="128">
        <v>28.10455576</v>
      </c>
      <c r="H106" s="128">
        <v>314.04269512000008</v>
      </c>
      <c r="I106" s="128">
        <v>443.24938271000002</v>
      </c>
      <c r="J106" s="128">
        <v>92.608740170000004</v>
      </c>
      <c r="K106" s="128">
        <v>7.6860582799999992</v>
      </c>
      <c r="L106" s="128">
        <v>26.462851670000003</v>
      </c>
      <c r="M106" s="175" t="s">
        <v>185</v>
      </c>
      <c r="N106" s="128">
        <v>85.883742929999997</v>
      </c>
      <c r="O106" s="128">
        <v>106.47543095</v>
      </c>
      <c r="P106" s="128">
        <v>26.090465930000001</v>
      </c>
      <c r="Q106" s="128">
        <v>3.1889633399999999</v>
      </c>
      <c r="R106" s="128">
        <v>21.286652050000001</v>
      </c>
      <c r="S106" s="128">
        <v>3.9835848199999995</v>
      </c>
      <c r="T106" s="128">
        <v>8.5945706400000006</v>
      </c>
      <c r="U106" s="128"/>
      <c r="V106" s="128"/>
    </row>
    <row r="107" spans="1:22" hidden="1" outlineLevel="1">
      <c r="A107" s="9">
        <v>43466</v>
      </c>
      <c r="B107" s="128">
        <v>2472.1964467500002</v>
      </c>
      <c r="C107" s="128">
        <v>766.03527440999994</v>
      </c>
      <c r="D107" s="128">
        <v>7.7986137099999997</v>
      </c>
      <c r="E107" s="128">
        <v>418.46151021999998</v>
      </c>
      <c r="F107" s="128">
        <v>77.963500830000001</v>
      </c>
      <c r="G107" s="128">
        <v>28.652273279999999</v>
      </c>
      <c r="H107" s="128">
        <v>287.64304478999998</v>
      </c>
      <c r="I107" s="128">
        <v>521.55488607999996</v>
      </c>
      <c r="J107" s="128">
        <v>64.144649990000005</v>
      </c>
      <c r="K107" s="128">
        <v>5.5259436299999996</v>
      </c>
      <c r="L107" s="128">
        <v>25.53261955</v>
      </c>
      <c r="M107" s="175" t="s">
        <v>185</v>
      </c>
      <c r="N107" s="128">
        <v>84.147461910000004</v>
      </c>
      <c r="O107" s="128">
        <v>99.910511439999993</v>
      </c>
      <c r="P107" s="128">
        <v>29.055766909999999</v>
      </c>
      <c r="Q107" s="128">
        <v>3.4876818300000001</v>
      </c>
      <c r="R107" s="128">
        <v>42.267579980000001</v>
      </c>
      <c r="S107" s="128">
        <v>4.0708215499999998</v>
      </c>
      <c r="T107" s="128">
        <v>5.9443066400000006</v>
      </c>
      <c r="U107" s="128"/>
      <c r="V107" s="128"/>
    </row>
    <row r="108" spans="1:22" hidden="1" outlineLevel="1">
      <c r="A108" s="9">
        <v>43497</v>
      </c>
      <c r="B108" s="128">
        <v>2277.0868202900001</v>
      </c>
      <c r="C108" s="128">
        <v>678.32472701999995</v>
      </c>
      <c r="D108" s="128">
        <v>12.630349819999999</v>
      </c>
      <c r="E108" s="128">
        <v>364.01285343000001</v>
      </c>
      <c r="F108" s="128">
        <v>127.65108137</v>
      </c>
      <c r="G108" s="128">
        <v>34.382468660000001</v>
      </c>
      <c r="H108" s="128">
        <v>249.61691257000001</v>
      </c>
      <c r="I108" s="128">
        <v>436.21423533999996</v>
      </c>
      <c r="J108" s="128">
        <v>74.899254710000008</v>
      </c>
      <c r="K108" s="128">
        <v>7.1843641900000001</v>
      </c>
      <c r="L108" s="128">
        <v>21.46940773</v>
      </c>
      <c r="M108" s="175" t="s">
        <v>185</v>
      </c>
      <c r="N108" s="128">
        <v>82.73967279</v>
      </c>
      <c r="O108" s="128">
        <v>95.703668420000014</v>
      </c>
      <c r="P108" s="128">
        <v>28.052242399999997</v>
      </c>
      <c r="Q108" s="128">
        <v>3.1186720299999999</v>
      </c>
      <c r="R108" s="128">
        <v>50.689831409999996</v>
      </c>
      <c r="S108" s="128">
        <v>3.4675014499999999</v>
      </c>
      <c r="T108" s="128">
        <v>6.9295769499999995</v>
      </c>
      <c r="U108" s="128"/>
      <c r="V108" s="128"/>
    </row>
    <row r="109" spans="1:22" hidden="1" outlineLevel="1">
      <c r="A109" s="9">
        <v>43525</v>
      </c>
      <c r="B109" s="128">
        <v>2145.8011964400002</v>
      </c>
      <c r="C109" s="128">
        <v>566.38885785000002</v>
      </c>
      <c r="D109" s="128">
        <v>7.3477008799999997</v>
      </c>
      <c r="E109" s="128">
        <v>359.48314697999996</v>
      </c>
      <c r="F109" s="128">
        <v>161.57522566</v>
      </c>
      <c r="G109" s="128">
        <v>35.814414369999994</v>
      </c>
      <c r="H109" s="128">
        <v>218.19835725999999</v>
      </c>
      <c r="I109" s="128">
        <v>389.15986012000002</v>
      </c>
      <c r="J109" s="128">
        <v>94.270540789999984</v>
      </c>
      <c r="K109" s="128">
        <v>7.6933823000000006</v>
      </c>
      <c r="L109" s="128">
        <v>25.555246229999998</v>
      </c>
      <c r="M109" s="175" t="s">
        <v>185</v>
      </c>
      <c r="N109" s="128">
        <v>87.741968949999986</v>
      </c>
      <c r="O109" s="128">
        <v>90.976097620000004</v>
      </c>
      <c r="P109" s="128">
        <v>21.384844220000002</v>
      </c>
      <c r="Q109" s="128">
        <v>2.9546781900000001</v>
      </c>
      <c r="R109" s="128">
        <v>54.729824409999985</v>
      </c>
      <c r="S109" s="128">
        <v>15.533538159999999</v>
      </c>
      <c r="T109" s="128">
        <v>6.9935124500000008</v>
      </c>
      <c r="U109" s="128"/>
      <c r="V109" s="128"/>
    </row>
    <row r="110" spans="1:22" hidden="1" outlineLevel="1">
      <c r="A110" s="9">
        <v>43556</v>
      </c>
      <c r="B110" s="128">
        <v>1887.47026736</v>
      </c>
      <c r="C110" s="128">
        <v>465.87445855999999</v>
      </c>
      <c r="D110" s="128">
        <v>12.13722536</v>
      </c>
      <c r="E110" s="128">
        <v>307.59734013000002</v>
      </c>
      <c r="F110" s="128">
        <v>125.81574626</v>
      </c>
      <c r="G110" s="128">
        <v>27.930608379999999</v>
      </c>
      <c r="H110" s="128">
        <v>222.26977212999998</v>
      </c>
      <c r="I110" s="128">
        <v>313.48073385999993</v>
      </c>
      <c r="J110" s="128">
        <v>110.11172592</v>
      </c>
      <c r="K110" s="128">
        <v>4.6626267499999994</v>
      </c>
      <c r="L110" s="128">
        <v>25.914187939999998</v>
      </c>
      <c r="M110" s="175" t="s">
        <v>185</v>
      </c>
      <c r="N110" s="128">
        <v>72.930329490000005</v>
      </c>
      <c r="O110" s="128">
        <v>89.10793455999999</v>
      </c>
      <c r="P110" s="128">
        <v>25.315461220000003</v>
      </c>
      <c r="Q110" s="128">
        <v>3.5376173700000004</v>
      </c>
      <c r="R110" s="128">
        <v>59.8975455</v>
      </c>
      <c r="S110" s="128">
        <v>14.566968139999998</v>
      </c>
      <c r="T110" s="128">
        <v>6.3199857899999996</v>
      </c>
      <c r="U110" s="128"/>
      <c r="V110" s="128"/>
    </row>
    <row r="111" spans="1:22" hidden="1" outlineLevel="1">
      <c r="A111" s="9">
        <v>43586</v>
      </c>
      <c r="B111" s="128">
        <v>2162.7610771700001</v>
      </c>
      <c r="C111" s="128">
        <v>621.54182319000006</v>
      </c>
      <c r="D111" s="128">
        <v>9.0187394099999985</v>
      </c>
      <c r="E111" s="128">
        <v>342.68365318999997</v>
      </c>
      <c r="F111" s="128">
        <v>177.32132217</v>
      </c>
      <c r="G111" s="128">
        <v>23.065983079999999</v>
      </c>
      <c r="H111" s="128">
        <v>192.19456413</v>
      </c>
      <c r="I111" s="128">
        <v>385.61780657999998</v>
      </c>
      <c r="J111" s="128">
        <v>86.396891029999992</v>
      </c>
      <c r="K111" s="128">
        <v>6.9798166700000008</v>
      </c>
      <c r="L111" s="128">
        <v>31.424175569999999</v>
      </c>
      <c r="M111" s="175" t="s">
        <v>185</v>
      </c>
      <c r="N111" s="128">
        <v>71.046267740000005</v>
      </c>
      <c r="O111" s="128">
        <v>102.53167629000001</v>
      </c>
      <c r="P111" s="128">
        <v>23.550391229999999</v>
      </c>
      <c r="Q111" s="128">
        <v>4.4951133499999996</v>
      </c>
      <c r="R111" s="128">
        <v>62.963477570000002</v>
      </c>
      <c r="S111" s="128">
        <v>14.488131320000001</v>
      </c>
      <c r="T111" s="128">
        <v>7.4412446499999998</v>
      </c>
      <c r="U111" s="128"/>
      <c r="V111" s="128"/>
    </row>
    <row r="112" spans="1:22" hidden="1" outlineLevel="1">
      <c r="A112" s="9">
        <v>43617</v>
      </c>
      <c r="B112" s="128">
        <v>2373.0986043399998</v>
      </c>
      <c r="C112" s="128">
        <v>766.28130698999996</v>
      </c>
      <c r="D112" s="128">
        <v>8.42801592</v>
      </c>
      <c r="E112" s="128">
        <v>360.40679499999999</v>
      </c>
      <c r="F112" s="128">
        <v>189.45653576000001</v>
      </c>
      <c r="G112" s="128">
        <v>18.764922509999998</v>
      </c>
      <c r="H112" s="128">
        <v>215.89438369999999</v>
      </c>
      <c r="I112" s="128">
        <v>378.38444644000003</v>
      </c>
      <c r="J112" s="128">
        <v>94.048882710000001</v>
      </c>
      <c r="K112" s="128">
        <v>29.171900439999998</v>
      </c>
      <c r="L112" s="128">
        <v>30.914569869999998</v>
      </c>
      <c r="M112" s="175" t="s">
        <v>185</v>
      </c>
      <c r="N112" s="128">
        <v>78.892831400000006</v>
      </c>
      <c r="O112" s="128">
        <v>98.295658830000008</v>
      </c>
      <c r="P112" s="128">
        <v>23.666103719999999</v>
      </c>
      <c r="Q112" s="128">
        <v>4.1281488599999996</v>
      </c>
      <c r="R112" s="128">
        <v>62.014459879999997</v>
      </c>
      <c r="S112" s="128">
        <v>7.4073966799999997</v>
      </c>
      <c r="T112" s="128">
        <v>6.9422456299999995</v>
      </c>
      <c r="U112" s="128"/>
      <c r="V112" s="128"/>
    </row>
    <row r="113" spans="1:22" hidden="1" outlineLevel="1">
      <c r="A113" s="9">
        <v>43647</v>
      </c>
      <c r="B113" s="128">
        <v>2353.5176984999998</v>
      </c>
      <c r="C113" s="128">
        <v>771.64328474999991</v>
      </c>
      <c r="D113" s="128">
        <v>13.68001168</v>
      </c>
      <c r="E113" s="128">
        <v>380.93744606999996</v>
      </c>
      <c r="F113" s="128">
        <v>138.44880240000001</v>
      </c>
      <c r="G113" s="128">
        <v>16.31590259</v>
      </c>
      <c r="H113" s="128">
        <v>235.63969021999998</v>
      </c>
      <c r="I113" s="128">
        <v>387.43809413999998</v>
      </c>
      <c r="J113" s="128">
        <v>73.74659677999999</v>
      </c>
      <c r="K113" s="128">
        <v>33.236482749999993</v>
      </c>
      <c r="L113" s="128">
        <v>37.305597040000002</v>
      </c>
      <c r="M113" s="175" t="s">
        <v>185</v>
      </c>
      <c r="N113" s="128">
        <v>73.98245691999999</v>
      </c>
      <c r="O113" s="128">
        <v>91.789121909999992</v>
      </c>
      <c r="P113" s="128">
        <v>21.103844109999997</v>
      </c>
      <c r="Q113" s="128">
        <v>4.4500273000000004</v>
      </c>
      <c r="R113" s="128">
        <v>62.364786090000003</v>
      </c>
      <c r="S113" s="128">
        <v>4.13382089</v>
      </c>
      <c r="T113" s="128">
        <v>7.3017328599999995</v>
      </c>
      <c r="U113" s="128"/>
      <c r="V113" s="128"/>
    </row>
    <row r="114" spans="1:22" hidden="1" outlineLevel="1">
      <c r="A114" s="9">
        <v>43678</v>
      </c>
      <c r="B114" s="128">
        <v>2202.17180121</v>
      </c>
      <c r="C114" s="128">
        <v>701.23824302000003</v>
      </c>
      <c r="D114" s="128">
        <v>15.839736169999998</v>
      </c>
      <c r="E114" s="128">
        <v>360.62173055000005</v>
      </c>
      <c r="F114" s="128">
        <v>66.596765729999987</v>
      </c>
      <c r="G114" s="128">
        <v>24.168361189999999</v>
      </c>
      <c r="H114" s="128">
        <v>250.45381641</v>
      </c>
      <c r="I114" s="128">
        <v>379.15392118999995</v>
      </c>
      <c r="J114" s="128">
        <v>65.136241390000009</v>
      </c>
      <c r="K114" s="128">
        <v>19.258321280000001</v>
      </c>
      <c r="L114" s="128">
        <v>34.987907960000001</v>
      </c>
      <c r="M114" s="175" t="s">
        <v>185</v>
      </c>
      <c r="N114" s="128">
        <v>87.608812479999997</v>
      </c>
      <c r="O114" s="128">
        <v>86.947472730000015</v>
      </c>
      <c r="P114" s="128">
        <v>21.928783750000004</v>
      </c>
      <c r="Q114" s="128">
        <v>5.1916315200000005</v>
      </c>
      <c r="R114" s="128">
        <v>68.412390259999995</v>
      </c>
      <c r="S114" s="128">
        <v>8.0130026600000015</v>
      </c>
      <c r="T114" s="128">
        <v>6.6146629200000007</v>
      </c>
      <c r="U114" s="128"/>
      <c r="V114" s="128"/>
    </row>
    <row r="115" spans="1:22" hidden="1" outlineLevel="1">
      <c r="A115" s="9">
        <v>43709</v>
      </c>
      <c r="B115" s="128">
        <v>2291.1058957699997</v>
      </c>
      <c r="C115" s="128">
        <v>687.50207797999997</v>
      </c>
      <c r="D115" s="128">
        <v>9.1809635000000007</v>
      </c>
      <c r="E115" s="128">
        <v>344.54293745999996</v>
      </c>
      <c r="F115" s="128">
        <v>76.539567329999997</v>
      </c>
      <c r="G115" s="128">
        <v>14.67853946</v>
      </c>
      <c r="H115" s="128">
        <v>281.16334116000002</v>
      </c>
      <c r="I115" s="128">
        <v>430.14355420999999</v>
      </c>
      <c r="J115" s="128">
        <v>71.124436189999997</v>
      </c>
      <c r="K115" s="128">
        <v>38.876987820000004</v>
      </c>
      <c r="L115" s="128">
        <v>31.734311180000006</v>
      </c>
      <c r="M115" s="175" t="s">
        <v>185</v>
      </c>
      <c r="N115" s="128">
        <v>88.675441259999985</v>
      </c>
      <c r="O115" s="128">
        <v>96.607878760000006</v>
      </c>
      <c r="P115" s="128">
        <v>25.40708983</v>
      </c>
      <c r="Q115" s="128">
        <v>6.0336110800000009</v>
      </c>
      <c r="R115" s="128">
        <v>76.646793520000017</v>
      </c>
      <c r="S115" s="128">
        <v>5.3337368900000008</v>
      </c>
      <c r="T115" s="128">
        <v>6.9146281399999996</v>
      </c>
      <c r="U115" s="128"/>
      <c r="V115" s="128"/>
    </row>
    <row r="116" spans="1:22" hidden="1" outlineLevel="1">
      <c r="A116" s="9">
        <v>43739</v>
      </c>
      <c r="B116" s="128">
        <v>2534.1245644300002</v>
      </c>
      <c r="C116" s="128">
        <v>660.08017691999999</v>
      </c>
      <c r="D116" s="128">
        <v>11.634528400000001</v>
      </c>
      <c r="E116" s="128">
        <v>431.52932787000003</v>
      </c>
      <c r="F116" s="128">
        <v>98.464951639999995</v>
      </c>
      <c r="G116" s="128">
        <v>16.791605629999999</v>
      </c>
      <c r="H116" s="128">
        <v>317.07658397000006</v>
      </c>
      <c r="I116" s="128">
        <v>574.31081138999991</v>
      </c>
      <c r="J116" s="128">
        <v>76.63516267</v>
      </c>
      <c r="K116" s="128">
        <v>15.468412430000001</v>
      </c>
      <c r="L116" s="128">
        <v>32.517338850000002</v>
      </c>
      <c r="M116" s="175" t="s">
        <v>185</v>
      </c>
      <c r="N116" s="128">
        <v>84.615278230000001</v>
      </c>
      <c r="O116" s="128">
        <v>92.715498429999982</v>
      </c>
      <c r="P116" s="128">
        <v>24.736812760000003</v>
      </c>
      <c r="Q116" s="128">
        <v>6.4613961699999996</v>
      </c>
      <c r="R116" s="128">
        <v>79.095633680000006</v>
      </c>
      <c r="S116" s="128">
        <v>5.3120857800000003</v>
      </c>
      <c r="T116" s="128">
        <v>6.6789596099999997</v>
      </c>
      <c r="U116" s="128"/>
      <c r="V116" s="128"/>
    </row>
    <row r="117" spans="1:22" hidden="1" outlineLevel="1">
      <c r="A117" s="9">
        <v>43770</v>
      </c>
      <c r="B117" s="128">
        <v>2570.1414334299993</v>
      </c>
      <c r="C117" s="128">
        <v>722.75607796000008</v>
      </c>
      <c r="D117" s="128">
        <v>11.593108170000001</v>
      </c>
      <c r="E117" s="128">
        <v>433.80935848999997</v>
      </c>
      <c r="F117" s="128">
        <v>84.905001049999996</v>
      </c>
      <c r="G117" s="128">
        <v>26.222986559999999</v>
      </c>
      <c r="H117" s="128">
        <v>289.52579950000001</v>
      </c>
      <c r="I117" s="128">
        <v>525.72662046000005</v>
      </c>
      <c r="J117" s="128">
        <v>74.171080560000007</v>
      </c>
      <c r="K117" s="128">
        <v>40.810956619999999</v>
      </c>
      <c r="L117" s="128">
        <v>27.70648177</v>
      </c>
      <c r="M117" s="175" t="s">
        <v>185</v>
      </c>
      <c r="N117" s="128">
        <v>76.582867469999997</v>
      </c>
      <c r="O117" s="128">
        <v>126.53026696000001</v>
      </c>
      <c r="P117" s="128">
        <v>26.295765209999995</v>
      </c>
      <c r="Q117" s="128">
        <v>5.2982707099999997</v>
      </c>
      <c r="R117" s="128">
        <v>84.652313079999999</v>
      </c>
      <c r="S117" s="128">
        <v>6.3432072700000006</v>
      </c>
      <c r="T117" s="128">
        <v>7.21127159</v>
      </c>
      <c r="U117" s="128"/>
      <c r="V117" s="128"/>
    </row>
    <row r="118" spans="1:22" hidden="1" outlineLevel="1">
      <c r="A118" s="9">
        <v>43800</v>
      </c>
      <c r="B118" s="128">
        <v>2702.5193296699999</v>
      </c>
      <c r="C118" s="128">
        <v>517.71491736999997</v>
      </c>
      <c r="D118" s="128">
        <v>10.05845858</v>
      </c>
      <c r="E118" s="128">
        <v>464.76796348999994</v>
      </c>
      <c r="F118" s="128">
        <v>114.06780981</v>
      </c>
      <c r="G118" s="128">
        <v>20.051520270000001</v>
      </c>
      <c r="H118" s="128">
        <v>396.16924954000001</v>
      </c>
      <c r="I118" s="128">
        <v>617.84521533999998</v>
      </c>
      <c r="J118" s="128">
        <v>154.62786939</v>
      </c>
      <c r="K118" s="128">
        <v>28.294467060000002</v>
      </c>
      <c r="L118" s="128">
        <v>29.826747660000002</v>
      </c>
      <c r="M118" s="175" t="s">
        <v>185</v>
      </c>
      <c r="N118" s="128">
        <v>82.890614560000017</v>
      </c>
      <c r="O118" s="128">
        <v>153.05100358999999</v>
      </c>
      <c r="P118" s="128">
        <v>26.912025889999999</v>
      </c>
      <c r="Q118" s="128">
        <v>4.4073748400000001</v>
      </c>
      <c r="R118" s="128">
        <v>68.934910639999998</v>
      </c>
      <c r="S118" s="128">
        <v>4.5572189999999999</v>
      </c>
      <c r="T118" s="128">
        <v>8.3419626400000002</v>
      </c>
      <c r="U118" s="128"/>
      <c r="V118" s="128"/>
    </row>
    <row r="119" spans="1:22" hidden="1" outlineLevel="1">
      <c r="A119" s="9">
        <v>43831</v>
      </c>
      <c r="B119" s="128">
        <v>2791.8451864300005</v>
      </c>
      <c r="C119" s="128">
        <v>628.34233272999995</v>
      </c>
      <c r="D119" s="128">
        <v>14.32242475</v>
      </c>
      <c r="E119" s="128">
        <v>465.59899326000004</v>
      </c>
      <c r="F119" s="128">
        <v>97.448269979999992</v>
      </c>
      <c r="G119" s="128">
        <v>19.018090709999996</v>
      </c>
      <c r="H119" s="128">
        <v>330.20000773999999</v>
      </c>
      <c r="I119" s="128">
        <v>613.91426765999995</v>
      </c>
      <c r="J119" s="128">
        <v>139.66418969</v>
      </c>
      <c r="K119" s="128">
        <v>53.654589369999997</v>
      </c>
      <c r="L119" s="128">
        <v>34.667041820000001</v>
      </c>
      <c r="M119" s="128">
        <v>7.1546600000000002E-3</v>
      </c>
      <c r="N119" s="128">
        <v>88.567985740000012</v>
      </c>
      <c r="O119" s="128">
        <v>156.8235349</v>
      </c>
      <c r="P119" s="128">
        <v>28.796584280000001</v>
      </c>
      <c r="Q119" s="128">
        <v>4.87422281</v>
      </c>
      <c r="R119" s="128">
        <v>84.708121930000004</v>
      </c>
      <c r="S119" s="128">
        <v>16.83823026</v>
      </c>
      <c r="T119" s="128">
        <v>14.399144140000001</v>
      </c>
      <c r="U119" s="128"/>
      <c r="V119" s="128"/>
    </row>
    <row r="120" spans="1:22" hidden="1" outlineLevel="1">
      <c r="A120" s="9">
        <v>43862</v>
      </c>
      <c r="B120" s="128">
        <v>2657.9680733700002</v>
      </c>
      <c r="C120" s="128">
        <v>634.96057427000005</v>
      </c>
      <c r="D120" s="128">
        <v>10.053113010000001</v>
      </c>
      <c r="E120" s="128">
        <v>390.71345993</v>
      </c>
      <c r="F120" s="128">
        <v>125.20376878000002</v>
      </c>
      <c r="G120" s="128">
        <v>27.800536739999998</v>
      </c>
      <c r="H120" s="128">
        <v>265.52004554000001</v>
      </c>
      <c r="I120" s="128">
        <v>677.11003977999997</v>
      </c>
      <c r="J120" s="128">
        <v>77.932853140000006</v>
      </c>
      <c r="K120" s="128">
        <v>26.711360589999998</v>
      </c>
      <c r="L120" s="128">
        <v>28.28913623</v>
      </c>
      <c r="M120" s="128">
        <v>0.40553591</v>
      </c>
      <c r="N120" s="128">
        <v>93.35948857999999</v>
      </c>
      <c r="O120" s="128">
        <v>146.07180994000001</v>
      </c>
      <c r="P120" s="128">
        <v>31.783234079999996</v>
      </c>
      <c r="Q120" s="128">
        <v>5.7719763799999999</v>
      </c>
      <c r="R120" s="128">
        <v>87.894575800000013</v>
      </c>
      <c r="S120" s="128">
        <v>13.405086239999999</v>
      </c>
      <c r="T120" s="128">
        <v>14.981478430000003</v>
      </c>
      <c r="U120" s="128"/>
      <c r="V120" s="128"/>
    </row>
    <row r="121" spans="1:22" hidden="1" outlineLevel="1">
      <c r="A121" s="9">
        <v>43891</v>
      </c>
      <c r="B121" s="128">
        <v>2657.88336596</v>
      </c>
      <c r="C121" s="128">
        <v>724.44392825</v>
      </c>
      <c r="D121" s="128">
        <v>6.6291385600000003</v>
      </c>
      <c r="E121" s="128">
        <v>425.133374</v>
      </c>
      <c r="F121" s="128">
        <v>97.053070110000007</v>
      </c>
      <c r="G121" s="128">
        <v>29.89176848</v>
      </c>
      <c r="H121" s="128">
        <v>272.78446633999999</v>
      </c>
      <c r="I121" s="128">
        <v>616.89915260000009</v>
      </c>
      <c r="J121" s="128">
        <v>83.861341490000001</v>
      </c>
      <c r="K121" s="128">
        <v>9.8161811499999985</v>
      </c>
      <c r="L121" s="128">
        <v>28.66357747</v>
      </c>
      <c r="M121" s="128">
        <v>2.25037244</v>
      </c>
      <c r="N121" s="128">
        <v>79.635249540000004</v>
      </c>
      <c r="O121" s="128">
        <v>133.15634068</v>
      </c>
      <c r="P121" s="128">
        <v>25.472433280000001</v>
      </c>
      <c r="Q121" s="128">
        <v>5.6362394800000004</v>
      </c>
      <c r="R121" s="128">
        <v>89.367890320000001</v>
      </c>
      <c r="S121" s="128">
        <v>14.303400069999999</v>
      </c>
      <c r="T121" s="128">
        <v>12.885441699999999</v>
      </c>
      <c r="U121" s="128"/>
      <c r="V121" s="128"/>
    </row>
    <row r="122" spans="1:22" hidden="1" outlineLevel="1">
      <c r="A122" s="9">
        <v>43922</v>
      </c>
      <c r="B122" s="128">
        <v>2773.8936600500001</v>
      </c>
      <c r="C122" s="128">
        <v>750.78501802999995</v>
      </c>
      <c r="D122" s="128">
        <v>5.9077470099999996</v>
      </c>
      <c r="E122" s="128">
        <v>407.12617428999999</v>
      </c>
      <c r="F122" s="128">
        <v>100.25064728</v>
      </c>
      <c r="G122" s="128">
        <v>28.777375619999997</v>
      </c>
      <c r="H122" s="128">
        <v>218.03939618000001</v>
      </c>
      <c r="I122" s="128">
        <v>652.71268179000003</v>
      </c>
      <c r="J122" s="128">
        <v>142.71128799000002</v>
      </c>
      <c r="K122" s="128">
        <v>7.0042955099999995</v>
      </c>
      <c r="L122" s="128">
        <v>26.454107709999999</v>
      </c>
      <c r="M122" s="128">
        <v>5.8377030699999999</v>
      </c>
      <c r="N122" s="128">
        <v>90.041365310000003</v>
      </c>
      <c r="O122" s="128">
        <v>132.97275623000002</v>
      </c>
      <c r="P122" s="128">
        <v>26.577946560000001</v>
      </c>
      <c r="Q122" s="128">
        <v>4.9260368000000003</v>
      </c>
      <c r="R122" s="128">
        <v>135.36625022000001</v>
      </c>
      <c r="S122" s="128">
        <v>26.167232459999997</v>
      </c>
      <c r="T122" s="128">
        <v>12.235637990000001</v>
      </c>
      <c r="U122" s="128"/>
      <c r="V122" s="128"/>
    </row>
    <row r="123" spans="1:22" hidden="1" outlineLevel="1">
      <c r="A123" s="9">
        <v>43952</v>
      </c>
      <c r="B123" s="128">
        <v>2826.5053960499999</v>
      </c>
      <c r="C123" s="128">
        <v>794.89143442</v>
      </c>
      <c r="D123" s="128">
        <v>10.839423830000001</v>
      </c>
      <c r="E123" s="128">
        <v>440.34356279000002</v>
      </c>
      <c r="F123" s="128">
        <v>96.878688230000023</v>
      </c>
      <c r="G123" s="128">
        <v>33.726074490000002</v>
      </c>
      <c r="H123" s="128">
        <v>235.82184735999999</v>
      </c>
      <c r="I123" s="128">
        <v>645.93055145999995</v>
      </c>
      <c r="J123" s="128">
        <v>72.81158726000001</v>
      </c>
      <c r="K123" s="128">
        <v>7.6844858600000006</v>
      </c>
      <c r="L123" s="128">
        <v>25.501265440000005</v>
      </c>
      <c r="M123" s="128">
        <v>0.3905826</v>
      </c>
      <c r="N123" s="128">
        <v>88.555414490000004</v>
      </c>
      <c r="O123" s="128">
        <v>114.56055327000003</v>
      </c>
      <c r="P123" s="128">
        <v>30.365466830000003</v>
      </c>
      <c r="Q123" s="128">
        <v>5.84728548</v>
      </c>
      <c r="R123" s="128">
        <v>183.21176102000001</v>
      </c>
      <c r="S123" s="128">
        <v>26.604264560000001</v>
      </c>
      <c r="T123" s="128">
        <v>12.541146659999999</v>
      </c>
      <c r="U123" s="128"/>
      <c r="V123" s="128"/>
    </row>
    <row r="124" spans="1:22" hidden="1" outlineLevel="1">
      <c r="A124" s="9">
        <v>43983</v>
      </c>
      <c r="B124" s="128">
        <v>2826.52605369</v>
      </c>
      <c r="C124" s="128">
        <v>717.5794096300001</v>
      </c>
      <c r="D124" s="128">
        <v>12.576997540000001</v>
      </c>
      <c r="E124" s="128">
        <v>466.22282202000008</v>
      </c>
      <c r="F124" s="128">
        <v>115.86870430999998</v>
      </c>
      <c r="G124" s="128">
        <v>26.95971183</v>
      </c>
      <c r="H124" s="128">
        <v>240.59004421000003</v>
      </c>
      <c r="I124" s="128">
        <v>618.75193388000002</v>
      </c>
      <c r="J124" s="128">
        <v>69.282948099999999</v>
      </c>
      <c r="K124" s="128">
        <v>9.3539614399999991</v>
      </c>
      <c r="L124" s="128">
        <v>27.528324629999997</v>
      </c>
      <c r="M124" s="128">
        <v>0.99505034999999986</v>
      </c>
      <c r="N124" s="128">
        <v>103.72082196000001</v>
      </c>
      <c r="O124" s="128">
        <v>128.35200924999998</v>
      </c>
      <c r="P124" s="128">
        <v>29.606567070000001</v>
      </c>
      <c r="Q124" s="128">
        <v>6.5913951900000001</v>
      </c>
      <c r="R124" s="128">
        <v>211.58018652999999</v>
      </c>
      <c r="S124" s="128">
        <v>27.236630649999999</v>
      </c>
      <c r="T124" s="128">
        <v>13.7285351</v>
      </c>
      <c r="U124" s="128"/>
      <c r="V124" s="128"/>
    </row>
    <row r="125" spans="1:22" hidden="1" outlineLevel="1">
      <c r="A125" s="9">
        <v>44013</v>
      </c>
      <c r="B125" s="128">
        <v>3119.36445839</v>
      </c>
      <c r="C125" s="128">
        <v>961.01827940999999</v>
      </c>
      <c r="D125" s="128">
        <v>13.6097409</v>
      </c>
      <c r="E125" s="128">
        <v>537.54757749999999</v>
      </c>
      <c r="F125" s="128">
        <v>100.86297321999999</v>
      </c>
      <c r="G125" s="128">
        <v>27.694543960000001</v>
      </c>
      <c r="H125" s="128">
        <v>224.04380204000003</v>
      </c>
      <c r="I125" s="128">
        <v>555.3200588200001</v>
      </c>
      <c r="J125" s="128">
        <v>90.237811010000001</v>
      </c>
      <c r="K125" s="128">
        <v>11.8583803</v>
      </c>
      <c r="L125" s="128">
        <v>31.162136619999998</v>
      </c>
      <c r="M125" s="128">
        <v>2.8566906900000002</v>
      </c>
      <c r="N125" s="128">
        <v>122.16889211999998</v>
      </c>
      <c r="O125" s="128">
        <v>129.22464979</v>
      </c>
      <c r="P125" s="128">
        <v>31.154135180000004</v>
      </c>
      <c r="Q125" s="128">
        <v>7.0654070900000008</v>
      </c>
      <c r="R125" s="128">
        <v>235.16595478000002</v>
      </c>
      <c r="S125" s="128">
        <v>24.84134242</v>
      </c>
      <c r="T125" s="128">
        <v>13.532082539999999</v>
      </c>
      <c r="U125" s="128"/>
      <c r="V125" s="128"/>
    </row>
    <row r="126" spans="1:22" hidden="1" outlineLevel="1">
      <c r="A126" s="9">
        <v>44044</v>
      </c>
      <c r="B126" s="128">
        <v>3282.5307156600002</v>
      </c>
      <c r="C126" s="128">
        <v>1144.99609573</v>
      </c>
      <c r="D126" s="128">
        <v>26.251042509999998</v>
      </c>
      <c r="E126" s="128">
        <v>499.28489730000001</v>
      </c>
      <c r="F126" s="128">
        <v>90.400256189999993</v>
      </c>
      <c r="G126" s="128">
        <v>22.688792500000002</v>
      </c>
      <c r="H126" s="128">
        <v>246.22461563999997</v>
      </c>
      <c r="I126" s="128">
        <v>535.779584</v>
      </c>
      <c r="J126" s="128">
        <v>87.372842200000008</v>
      </c>
      <c r="K126" s="128">
        <v>11.86817514</v>
      </c>
      <c r="L126" s="128">
        <v>30.960536299999998</v>
      </c>
      <c r="M126" s="128">
        <v>1.8011052300000001</v>
      </c>
      <c r="N126" s="128">
        <v>83.177162899999999</v>
      </c>
      <c r="O126" s="128">
        <v>134.89610234</v>
      </c>
      <c r="P126" s="128">
        <v>30.57448291</v>
      </c>
      <c r="Q126" s="128">
        <v>9.4136294199999995</v>
      </c>
      <c r="R126" s="128">
        <v>290.70329562000001</v>
      </c>
      <c r="S126" s="128">
        <v>22.623346009999999</v>
      </c>
      <c r="T126" s="128">
        <v>13.514753720000002</v>
      </c>
      <c r="U126" s="128"/>
      <c r="V126" s="128"/>
    </row>
    <row r="127" spans="1:22" hidden="1" outlineLevel="1">
      <c r="A127" s="9">
        <v>44075</v>
      </c>
      <c r="B127" s="128">
        <v>3798.1845212300004</v>
      </c>
      <c r="C127" s="128">
        <v>1209.8267394700001</v>
      </c>
      <c r="D127" s="128">
        <v>111.81577929000001</v>
      </c>
      <c r="E127" s="128">
        <v>616.78021990999991</v>
      </c>
      <c r="F127" s="128">
        <v>102.71538395</v>
      </c>
      <c r="G127" s="128">
        <v>21.491552370000001</v>
      </c>
      <c r="H127" s="128">
        <v>309.91822624000002</v>
      </c>
      <c r="I127" s="128">
        <v>630.23659815000008</v>
      </c>
      <c r="J127" s="128">
        <v>79.169144979999999</v>
      </c>
      <c r="K127" s="128">
        <v>15.590069339999999</v>
      </c>
      <c r="L127" s="128">
        <v>33.502078080000004</v>
      </c>
      <c r="M127" s="128">
        <v>4.0615188700000004</v>
      </c>
      <c r="N127" s="128">
        <v>87.190188080000013</v>
      </c>
      <c r="O127" s="128">
        <v>123.29544088</v>
      </c>
      <c r="P127" s="128">
        <v>27.36126204</v>
      </c>
      <c r="Q127" s="128">
        <v>7.0136684400000009</v>
      </c>
      <c r="R127" s="128">
        <v>352.79464825000002</v>
      </c>
      <c r="S127" s="128">
        <v>52.038408009999998</v>
      </c>
      <c r="T127" s="128">
        <v>13.38359488</v>
      </c>
      <c r="U127" s="128"/>
      <c r="V127" s="128"/>
    </row>
    <row r="128" spans="1:22" hidden="1" outlineLevel="1">
      <c r="A128" s="9">
        <v>44105</v>
      </c>
      <c r="B128" s="128">
        <v>3693.5448522400002</v>
      </c>
      <c r="C128" s="128">
        <v>1095.1480658599999</v>
      </c>
      <c r="D128" s="128">
        <v>34.180563679999999</v>
      </c>
      <c r="E128" s="128">
        <v>627.74898607000011</v>
      </c>
      <c r="F128" s="128">
        <v>100.94267243999998</v>
      </c>
      <c r="G128" s="128">
        <v>31.293436080000003</v>
      </c>
      <c r="H128" s="128">
        <v>345.48272616000003</v>
      </c>
      <c r="I128" s="128">
        <v>635.32734140000002</v>
      </c>
      <c r="J128" s="128">
        <v>95.987652300000008</v>
      </c>
      <c r="K128" s="128">
        <v>14.055797499999999</v>
      </c>
      <c r="L128" s="128">
        <v>42.802790510000001</v>
      </c>
      <c r="M128" s="128">
        <v>2.3149996700000002</v>
      </c>
      <c r="N128" s="128">
        <v>67.035221800000002</v>
      </c>
      <c r="O128" s="128">
        <v>118.08885783000001</v>
      </c>
      <c r="P128" s="128">
        <v>26.736772199999997</v>
      </c>
      <c r="Q128" s="128">
        <v>8.4411859600000003</v>
      </c>
      <c r="R128" s="128">
        <v>382.65787289000002</v>
      </c>
      <c r="S128" s="128">
        <v>50.275120129999998</v>
      </c>
      <c r="T128" s="128">
        <v>15.024789760000001</v>
      </c>
      <c r="U128" s="128"/>
      <c r="V128" s="128"/>
    </row>
    <row r="129" spans="1:22" hidden="1" outlineLevel="1">
      <c r="A129" s="9">
        <v>44136</v>
      </c>
      <c r="B129" s="128">
        <v>3662.3723906199994</v>
      </c>
      <c r="C129" s="128">
        <v>1160.93546178</v>
      </c>
      <c r="D129" s="128">
        <v>11.22000529</v>
      </c>
      <c r="E129" s="128">
        <v>651.37726972999997</v>
      </c>
      <c r="F129" s="128">
        <v>77.284217279999993</v>
      </c>
      <c r="G129" s="128">
        <v>32.337688929999999</v>
      </c>
      <c r="H129" s="128">
        <v>307.81789636999997</v>
      </c>
      <c r="I129" s="128">
        <v>611.10690310000007</v>
      </c>
      <c r="J129" s="128">
        <v>98.766661290000002</v>
      </c>
      <c r="K129" s="128">
        <v>15.184481260000002</v>
      </c>
      <c r="L129" s="128">
        <v>39.807673690000001</v>
      </c>
      <c r="M129" s="128">
        <v>0.75733384999999998</v>
      </c>
      <c r="N129" s="128">
        <v>76.335544889999994</v>
      </c>
      <c r="O129" s="128">
        <v>110.03222871000003</v>
      </c>
      <c r="P129" s="128">
        <v>25.244124699999993</v>
      </c>
      <c r="Q129" s="128">
        <v>6.8964301200000007</v>
      </c>
      <c r="R129" s="128">
        <v>388.57552039999996</v>
      </c>
      <c r="S129" s="128">
        <v>33.721796830000002</v>
      </c>
      <c r="T129" s="128">
        <v>14.971152399999998</v>
      </c>
      <c r="U129" s="128"/>
      <c r="V129" s="128"/>
    </row>
    <row r="130" spans="1:22" hidden="1" outlineLevel="1">
      <c r="A130" s="9">
        <v>44166</v>
      </c>
      <c r="B130" s="128">
        <v>3898.411961060001</v>
      </c>
      <c r="C130" s="128">
        <v>982.54866659000004</v>
      </c>
      <c r="D130" s="128">
        <v>11.493088090000001</v>
      </c>
      <c r="E130" s="128">
        <v>729.86769354</v>
      </c>
      <c r="F130" s="128">
        <v>100.83348038</v>
      </c>
      <c r="G130" s="128">
        <v>30.652631080000003</v>
      </c>
      <c r="H130" s="128">
        <v>375.44507800000002</v>
      </c>
      <c r="I130" s="128">
        <v>696.20144486000004</v>
      </c>
      <c r="J130" s="128">
        <v>114.58580124999999</v>
      </c>
      <c r="K130" s="128">
        <v>22.930029190000003</v>
      </c>
      <c r="L130" s="128">
        <v>40.434215379999991</v>
      </c>
      <c r="M130" s="128">
        <v>5.279884599999999</v>
      </c>
      <c r="N130" s="128">
        <v>91.447759049999988</v>
      </c>
      <c r="O130" s="128">
        <v>122.06200939000001</v>
      </c>
      <c r="P130" s="128">
        <v>30.997393169999999</v>
      </c>
      <c r="Q130" s="128">
        <v>6.9529709000000004</v>
      </c>
      <c r="R130" s="128">
        <v>497.95632503999997</v>
      </c>
      <c r="S130" s="128">
        <v>23.532694339999999</v>
      </c>
      <c r="T130" s="128">
        <v>15.190796209999998</v>
      </c>
      <c r="U130" s="128"/>
      <c r="V130" s="128"/>
    </row>
    <row r="131" spans="1:22" hidden="1" outlineLevel="1">
      <c r="A131" s="9">
        <v>44197</v>
      </c>
      <c r="B131" s="128">
        <v>4092.6156162300003</v>
      </c>
      <c r="C131" s="128">
        <v>1152.0659005099999</v>
      </c>
      <c r="D131" s="128">
        <v>65.307689259999989</v>
      </c>
      <c r="E131" s="128">
        <v>753.6168332200001</v>
      </c>
      <c r="F131" s="128">
        <v>107.56731409000001</v>
      </c>
      <c r="G131" s="128">
        <v>24.81031655</v>
      </c>
      <c r="H131" s="128">
        <v>358.96799639000005</v>
      </c>
      <c r="I131" s="128">
        <v>634.74570420000009</v>
      </c>
      <c r="J131" s="128">
        <v>134.08148882</v>
      </c>
      <c r="K131" s="128">
        <v>19.435767670000001</v>
      </c>
      <c r="L131" s="128">
        <v>41.702845499999995</v>
      </c>
      <c r="M131" s="128">
        <v>0.72417752000000002</v>
      </c>
      <c r="N131" s="128">
        <v>120.67648255</v>
      </c>
      <c r="O131" s="128">
        <v>114.88685584999999</v>
      </c>
      <c r="P131" s="128">
        <v>30.059499539999997</v>
      </c>
      <c r="Q131" s="128">
        <v>7.0620963100000003</v>
      </c>
      <c r="R131" s="128">
        <v>492.41514094000001</v>
      </c>
      <c r="S131" s="128">
        <v>20.107383909999999</v>
      </c>
      <c r="T131" s="128">
        <v>14.382123400000001</v>
      </c>
      <c r="U131" s="128"/>
      <c r="V131" s="128"/>
    </row>
    <row r="132" spans="1:22" hidden="1" outlineLevel="1">
      <c r="A132" s="9">
        <v>44228</v>
      </c>
      <c r="B132" s="128">
        <v>4063.0849892800002</v>
      </c>
      <c r="C132" s="128">
        <v>1128.74842659</v>
      </c>
      <c r="D132" s="128">
        <v>41.011338500000001</v>
      </c>
      <c r="E132" s="128">
        <v>720.53014391000011</v>
      </c>
      <c r="F132" s="128">
        <v>195.80498298999998</v>
      </c>
      <c r="G132" s="128">
        <v>28.26945864</v>
      </c>
      <c r="H132" s="128">
        <v>299.73030949000002</v>
      </c>
      <c r="I132" s="128">
        <v>611.75681742000006</v>
      </c>
      <c r="J132" s="128">
        <v>97.709480309999989</v>
      </c>
      <c r="K132" s="128">
        <v>16.996109089999997</v>
      </c>
      <c r="L132" s="128">
        <v>39.03694007</v>
      </c>
      <c r="M132" s="128">
        <v>0.14899065</v>
      </c>
      <c r="N132" s="128">
        <v>123.77666154000001</v>
      </c>
      <c r="O132" s="128">
        <v>111.66557243000001</v>
      </c>
      <c r="P132" s="128">
        <v>32.729072500000001</v>
      </c>
      <c r="Q132" s="128">
        <v>7.2654611400000002</v>
      </c>
      <c r="R132" s="128">
        <v>565.58163129000002</v>
      </c>
      <c r="S132" s="128">
        <v>27.875864739999997</v>
      </c>
      <c r="T132" s="128">
        <v>14.447727979999998</v>
      </c>
      <c r="U132" s="128"/>
      <c r="V132" s="128"/>
    </row>
    <row r="133" spans="1:22" hidden="1" outlineLevel="1">
      <c r="A133" s="9">
        <v>44256</v>
      </c>
      <c r="B133" s="128">
        <v>4356.4469550900003</v>
      </c>
      <c r="C133" s="128">
        <v>1466.82152163</v>
      </c>
      <c r="D133" s="128">
        <v>32.622906019999995</v>
      </c>
      <c r="E133" s="128">
        <v>700.33275368000011</v>
      </c>
      <c r="F133" s="128">
        <v>221.47360535999999</v>
      </c>
      <c r="G133" s="128">
        <v>26.454863880000001</v>
      </c>
      <c r="H133" s="128">
        <v>218.10012610000004</v>
      </c>
      <c r="I133" s="128">
        <v>659.56213319000005</v>
      </c>
      <c r="J133" s="128">
        <v>96.726861270000001</v>
      </c>
      <c r="K133" s="128">
        <v>16.695537099999999</v>
      </c>
      <c r="L133" s="128">
        <v>44.547532599999997</v>
      </c>
      <c r="M133" s="128">
        <v>0.17163708</v>
      </c>
      <c r="N133" s="128">
        <v>134.63998743000002</v>
      </c>
      <c r="O133" s="128">
        <v>115.60208543999998</v>
      </c>
      <c r="P133" s="128">
        <v>31.712753980000002</v>
      </c>
      <c r="Q133" s="128">
        <v>8.6489585499999997</v>
      </c>
      <c r="R133" s="128">
        <v>541.73659810000004</v>
      </c>
      <c r="S133" s="128">
        <v>26.133216249999997</v>
      </c>
      <c r="T133" s="128">
        <v>14.463877429999998</v>
      </c>
      <c r="U133" s="128"/>
      <c r="V133" s="128"/>
    </row>
    <row r="134" spans="1:22" hidden="1" outlineLevel="1">
      <c r="A134" s="9">
        <v>44287</v>
      </c>
      <c r="B134" s="128">
        <v>4514.9111481299997</v>
      </c>
      <c r="C134" s="128">
        <v>1956.85360904</v>
      </c>
      <c r="D134" s="128">
        <v>42.360518390000003</v>
      </c>
      <c r="E134" s="128">
        <v>643.42903613999988</v>
      </c>
      <c r="F134" s="128">
        <v>242.18309025000002</v>
      </c>
      <c r="G134" s="128">
        <v>34.155219699999996</v>
      </c>
      <c r="H134" s="128">
        <v>235.00452756999999</v>
      </c>
      <c r="I134" s="128">
        <v>487.43188310000005</v>
      </c>
      <c r="J134" s="128">
        <v>119.26053874999999</v>
      </c>
      <c r="K134" s="128">
        <v>14.176048229999999</v>
      </c>
      <c r="L134" s="128">
        <v>35.52734426</v>
      </c>
      <c r="M134" s="128">
        <v>0.69235163</v>
      </c>
      <c r="N134" s="128">
        <v>135.95919276999999</v>
      </c>
      <c r="O134" s="128">
        <v>121.18470356</v>
      </c>
      <c r="P134" s="128">
        <v>29.158357040000002</v>
      </c>
      <c r="Q134" s="128">
        <v>6.7301248999999999</v>
      </c>
      <c r="R134" s="128">
        <v>373.14704183999999</v>
      </c>
      <c r="S134" s="128">
        <v>23.036931879999997</v>
      </c>
      <c r="T134" s="128">
        <v>14.62062908</v>
      </c>
      <c r="U134" s="128"/>
      <c r="V134" s="128"/>
    </row>
    <row r="135" spans="1:22" hidden="1" outlineLevel="1">
      <c r="A135" s="9">
        <v>44317</v>
      </c>
      <c r="B135" s="128">
        <v>5050.3400324000004</v>
      </c>
      <c r="C135" s="128">
        <v>2186.5412919800001</v>
      </c>
      <c r="D135" s="128">
        <v>104.27202672</v>
      </c>
      <c r="E135" s="128">
        <v>674.42056935000005</v>
      </c>
      <c r="F135" s="128">
        <v>238.93546135999998</v>
      </c>
      <c r="G135" s="128">
        <v>34.682564579999998</v>
      </c>
      <c r="H135" s="128">
        <v>250.88391221999998</v>
      </c>
      <c r="I135" s="128">
        <v>583.50073443999997</v>
      </c>
      <c r="J135" s="128">
        <v>80.814654399999981</v>
      </c>
      <c r="K135" s="128">
        <v>17.982303070000004</v>
      </c>
      <c r="L135" s="128">
        <v>34.74750676</v>
      </c>
      <c r="M135" s="128">
        <v>0.16296495</v>
      </c>
      <c r="N135" s="128">
        <v>124.34207527000001</v>
      </c>
      <c r="O135" s="128">
        <v>126.43182505000001</v>
      </c>
      <c r="P135" s="128">
        <v>40.663329820000001</v>
      </c>
      <c r="Q135" s="128">
        <v>6.3318909100000003</v>
      </c>
      <c r="R135" s="128">
        <v>503.79186955</v>
      </c>
      <c r="S135" s="128">
        <v>27.290661440000001</v>
      </c>
      <c r="T135" s="128">
        <v>14.544390529999999</v>
      </c>
      <c r="U135" s="128"/>
      <c r="V135" s="128"/>
    </row>
    <row r="136" spans="1:22" hidden="1" outlineLevel="1">
      <c r="A136" s="9">
        <v>44348</v>
      </c>
      <c r="B136" s="128">
        <v>4878.5251023500005</v>
      </c>
      <c r="C136" s="128">
        <v>2026.1734623899999</v>
      </c>
      <c r="D136" s="128">
        <v>68.366328260000003</v>
      </c>
      <c r="E136" s="128">
        <v>671.1077656299999</v>
      </c>
      <c r="F136" s="128">
        <v>243.00746050999999</v>
      </c>
      <c r="G136" s="128">
        <v>30.97187667</v>
      </c>
      <c r="H136" s="128">
        <v>281.99013539999999</v>
      </c>
      <c r="I136" s="128">
        <v>627.42021003000002</v>
      </c>
      <c r="J136" s="128">
        <v>84.165457900000007</v>
      </c>
      <c r="K136" s="128">
        <v>27.585785300000001</v>
      </c>
      <c r="L136" s="128">
        <v>37.648042159999996</v>
      </c>
      <c r="M136" s="128">
        <v>0.60406844999999998</v>
      </c>
      <c r="N136" s="128">
        <v>145.32055391</v>
      </c>
      <c r="O136" s="128">
        <v>114.34566940000002</v>
      </c>
      <c r="P136" s="128">
        <v>39.644762280000009</v>
      </c>
      <c r="Q136" s="128">
        <v>6.9796454600000004</v>
      </c>
      <c r="R136" s="128">
        <v>431.34612936999997</v>
      </c>
      <c r="S136" s="128">
        <v>26.567086400000001</v>
      </c>
      <c r="T136" s="128">
        <v>15.280662829999999</v>
      </c>
      <c r="U136" s="128"/>
      <c r="V136" s="128"/>
    </row>
    <row r="137" spans="1:22" hidden="1" outlineLevel="1">
      <c r="A137" s="9">
        <v>44378</v>
      </c>
      <c r="B137" s="128">
        <v>4691.9613804199998</v>
      </c>
      <c r="C137" s="128">
        <v>1835.4761922900002</v>
      </c>
      <c r="D137" s="128">
        <v>109.22784668</v>
      </c>
      <c r="E137" s="128">
        <v>615.36885024999992</v>
      </c>
      <c r="F137" s="128">
        <v>227.65656626999998</v>
      </c>
      <c r="G137" s="128">
        <v>31.159004009999997</v>
      </c>
      <c r="H137" s="128">
        <v>338.26450359999995</v>
      </c>
      <c r="I137" s="128">
        <v>635.33387299000003</v>
      </c>
      <c r="J137" s="128">
        <v>86.067692859999994</v>
      </c>
      <c r="K137" s="128">
        <v>19.61439154</v>
      </c>
      <c r="L137" s="128">
        <v>39.218322139999998</v>
      </c>
      <c r="M137" s="128">
        <v>1.4488793100000001</v>
      </c>
      <c r="N137" s="128">
        <v>134.66598740000001</v>
      </c>
      <c r="O137" s="128">
        <v>114.48619622000001</v>
      </c>
      <c r="P137" s="128">
        <v>35.690261309999997</v>
      </c>
      <c r="Q137" s="128">
        <v>6.8261685000000005</v>
      </c>
      <c r="R137" s="128">
        <v>423.98961878999995</v>
      </c>
      <c r="S137" s="128">
        <v>23.166740170000001</v>
      </c>
      <c r="T137" s="128">
        <v>14.30028609</v>
      </c>
      <c r="U137" s="128"/>
      <c r="V137" s="128"/>
    </row>
    <row r="138" spans="1:22" hidden="1" outlineLevel="1">
      <c r="A138" s="9">
        <v>44409</v>
      </c>
      <c r="B138" s="128">
        <v>4987.0836142299995</v>
      </c>
      <c r="C138" s="128">
        <v>2163.1108759799999</v>
      </c>
      <c r="D138" s="128">
        <v>108.24833293</v>
      </c>
      <c r="E138" s="128">
        <v>663.71021345999998</v>
      </c>
      <c r="F138" s="128">
        <v>189.2447535</v>
      </c>
      <c r="G138" s="128">
        <v>25.122074900000001</v>
      </c>
      <c r="H138" s="128">
        <v>229.9593591</v>
      </c>
      <c r="I138" s="128">
        <v>674.35263046</v>
      </c>
      <c r="J138" s="128">
        <v>88.501127300000007</v>
      </c>
      <c r="K138" s="128">
        <v>26.906929659999996</v>
      </c>
      <c r="L138" s="128">
        <v>39.975683050000001</v>
      </c>
      <c r="M138" s="128">
        <v>0.9319136400000001</v>
      </c>
      <c r="N138" s="128">
        <v>160.58319466999998</v>
      </c>
      <c r="O138" s="128">
        <v>97.921081879999988</v>
      </c>
      <c r="P138" s="128">
        <v>38.024324460000003</v>
      </c>
      <c r="Q138" s="128">
        <v>10.02015755</v>
      </c>
      <c r="R138" s="128">
        <v>420.87779364000005</v>
      </c>
      <c r="S138" s="128">
        <v>33.864812409999999</v>
      </c>
      <c r="T138" s="128">
        <v>15.728355640000002</v>
      </c>
      <c r="U138" s="128"/>
      <c r="V138" s="128"/>
    </row>
    <row r="139" spans="1:22" hidden="1" outlineLevel="1">
      <c r="A139" s="9">
        <v>44440</v>
      </c>
      <c r="B139" s="128">
        <v>5399.97195861</v>
      </c>
      <c r="C139" s="128">
        <v>2447.5706095799997</v>
      </c>
      <c r="D139" s="128">
        <v>240.41610559</v>
      </c>
      <c r="E139" s="128">
        <v>700.55219566999995</v>
      </c>
      <c r="F139" s="128">
        <v>165.11798340999999</v>
      </c>
      <c r="G139" s="128">
        <v>23.411514569999998</v>
      </c>
      <c r="H139" s="128">
        <v>229.02153736</v>
      </c>
      <c r="I139" s="128">
        <v>665.62947615000007</v>
      </c>
      <c r="J139" s="128">
        <v>101.59767569</v>
      </c>
      <c r="K139" s="128">
        <v>21.921257409999999</v>
      </c>
      <c r="L139" s="128">
        <v>38.507473660000002</v>
      </c>
      <c r="M139" s="128">
        <v>0.55166839000000001</v>
      </c>
      <c r="N139" s="128">
        <v>163.16684742000001</v>
      </c>
      <c r="O139" s="128">
        <v>100.03560471</v>
      </c>
      <c r="P139" s="128">
        <v>40.892817880000003</v>
      </c>
      <c r="Q139" s="128">
        <v>13.08603115</v>
      </c>
      <c r="R139" s="128">
        <v>397.78951309000001</v>
      </c>
      <c r="S139" s="128">
        <v>34.596650170000004</v>
      </c>
      <c r="T139" s="128">
        <v>16.106996710000001</v>
      </c>
      <c r="U139" s="128"/>
      <c r="V139" s="128"/>
    </row>
    <row r="140" spans="1:22" hidden="1" outlineLevel="1">
      <c r="A140" s="9">
        <v>44470</v>
      </c>
      <c r="B140" s="128">
        <v>5869.1319479699996</v>
      </c>
      <c r="C140" s="128">
        <v>2812.8173127099999</v>
      </c>
      <c r="D140" s="128">
        <v>301.2809676</v>
      </c>
      <c r="E140" s="128">
        <v>688.22206431999996</v>
      </c>
      <c r="F140" s="128">
        <v>172.43947151999998</v>
      </c>
      <c r="G140" s="128">
        <v>24.612201810000002</v>
      </c>
      <c r="H140" s="128">
        <v>234.82639449000001</v>
      </c>
      <c r="I140" s="128">
        <v>672.54320976999998</v>
      </c>
      <c r="J140" s="128">
        <v>118.74900928000001</v>
      </c>
      <c r="K140" s="128">
        <v>23.68435771</v>
      </c>
      <c r="L140" s="128">
        <v>38.957962189999996</v>
      </c>
      <c r="M140" s="128">
        <v>21.891096810000001</v>
      </c>
      <c r="N140" s="128">
        <v>161.42950589</v>
      </c>
      <c r="O140" s="128">
        <v>109.39006065</v>
      </c>
      <c r="P140" s="128">
        <v>42.347528159999996</v>
      </c>
      <c r="Q140" s="128">
        <v>8.8805569299999991</v>
      </c>
      <c r="R140" s="128">
        <v>398.26189827000002</v>
      </c>
      <c r="S140" s="128">
        <v>22.955893759999999</v>
      </c>
      <c r="T140" s="128">
        <v>15.8424561</v>
      </c>
      <c r="U140" s="128"/>
      <c r="V140" s="128"/>
    </row>
    <row r="141" spans="1:22" hidden="1" outlineLevel="1">
      <c r="A141" s="9">
        <v>44501</v>
      </c>
      <c r="B141" s="128">
        <v>5791.4075796800007</v>
      </c>
      <c r="C141" s="128">
        <v>2472.1556278099997</v>
      </c>
      <c r="D141" s="128">
        <v>530.67807242999993</v>
      </c>
      <c r="E141" s="128">
        <v>602.43488852999997</v>
      </c>
      <c r="F141" s="128">
        <v>193.43814476</v>
      </c>
      <c r="G141" s="128">
        <v>25.76612652</v>
      </c>
      <c r="H141" s="128">
        <v>250.48496424999999</v>
      </c>
      <c r="I141" s="128">
        <v>706.44670297999994</v>
      </c>
      <c r="J141" s="128">
        <v>121.45274238</v>
      </c>
      <c r="K141" s="128">
        <v>24.867136440000003</v>
      </c>
      <c r="L141" s="128">
        <v>33.803079370000006</v>
      </c>
      <c r="M141" s="128">
        <v>5.5576872499999999</v>
      </c>
      <c r="N141" s="128">
        <v>153.21585356</v>
      </c>
      <c r="O141" s="128">
        <v>124.44255527999999</v>
      </c>
      <c r="P141" s="128">
        <v>42.809955860000002</v>
      </c>
      <c r="Q141" s="128">
        <v>7.2456753299999992</v>
      </c>
      <c r="R141" s="128">
        <v>450.18349473999996</v>
      </c>
      <c r="S141" s="128">
        <v>23.805104700000001</v>
      </c>
      <c r="T141" s="128">
        <v>22.619767490000001</v>
      </c>
      <c r="U141" s="128"/>
      <c r="V141" s="128"/>
    </row>
    <row r="142" spans="1:22" hidden="1" outlineLevel="1">
      <c r="A142" s="9">
        <v>44531</v>
      </c>
      <c r="B142" s="128">
        <v>6752.0817625700001</v>
      </c>
      <c r="C142" s="128">
        <v>2360.8531733499999</v>
      </c>
      <c r="D142" s="128">
        <v>1151.3557915199999</v>
      </c>
      <c r="E142" s="128">
        <v>724.88255238000011</v>
      </c>
      <c r="F142" s="128">
        <v>188.42780635</v>
      </c>
      <c r="G142" s="128">
        <v>33.585201679999997</v>
      </c>
      <c r="H142" s="128">
        <v>426.53346601000004</v>
      </c>
      <c r="I142" s="128">
        <v>700.37792087999992</v>
      </c>
      <c r="J142" s="128">
        <v>228.44046659999998</v>
      </c>
      <c r="K142" s="128">
        <v>23.828595140000001</v>
      </c>
      <c r="L142" s="128">
        <v>48.000098410000007</v>
      </c>
      <c r="M142" s="128">
        <v>0.35519725000000002</v>
      </c>
      <c r="N142" s="128">
        <v>160.52142124000002</v>
      </c>
      <c r="O142" s="128">
        <v>159.86922931999999</v>
      </c>
      <c r="P142" s="128">
        <v>49.888608469999994</v>
      </c>
      <c r="Q142" s="128">
        <v>9.4999641600000011</v>
      </c>
      <c r="R142" s="128">
        <v>453.97018222000003</v>
      </c>
      <c r="S142" s="128">
        <v>15.49581802</v>
      </c>
      <c r="T142" s="128">
        <v>16.196269570000002</v>
      </c>
      <c r="U142" s="128"/>
      <c r="V142" s="128"/>
    </row>
    <row r="143" spans="1:22" hidden="1" outlineLevel="1">
      <c r="A143" s="9">
        <v>44562</v>
      </c>
      <c r="B143" s="128">
        <v>6969.467831760001</v>
      </c>
      <c r="C143" s="128">
        <v>2726.65258094</v>
      </c>
      <c r="D143" s="128">
        <v>1408.0789461899999</v>
      </c>
      <c r="E143" s="128">
        <v>645.82220516000007</v>
      </c>
      <c r="F143" s="128">
        <v>151.70297811</v>
      </c>
      <c r="G143" s="128">
        <v>31.144313239999999</v>
      </c>
      <c r="H143" s="128">
        <v>329.97892270000006</v>
      </c>
      <c r="I143" s="128">
        <v>675.95763536999993</v>
      </c>
      <c r="J143" s="128">
        <v>135.21300415000002</v>
      </c>
      <c r="K143" s="128">
        <v>25.915283769999998</v>
      </c>
      <c r="L143" s="128">
        <v>49.061253000000001</v>
      </c>
      <c r="M143" s="128">
        <v>1.5600479300000001</v>
      </c>
      <c r="N143" s="128">
        <v>174.75033642</v>
      </c>
      <c r="O143" s="128">
        <v>137.66883206</v>
      </c>
      <c r="P143" s="128">
        <v>46.530527699999993</v>
      </c>
      <c r="Q143" s="128">
        <v>6.9553261100000006</v>
      </c>
      <c r="R143" s="128">
        <v>393.72482333000005</v>
      </c>
      <c r="S143" s="128">
        <v>14.448000329999999</v>
      </c>
      <c r="T143" s="128">
        <v>14.302815250000002</v>
      </c>
      <c r="U143" s="128"/>
      <c r="V143" s="128"/>
    </row>
    <row r="144" spans="1:22" hidden="1" outlineLevel="1">
      <c r="A144" s="9">
        <v>44593</v>
      </c>
      <c r="B144" s="128">
        <v>6339.251868119999</v>
      </c>
      <c r="C144" s="128">
        <v>2870.9347189099999</v>
      </c>
      <c r="D144" s="128">
        <v>651.88012349999997</v>
      </c>
      <c r="E144" s="128">
        <v>576.5559866399999</v>
      </c>
      <c r="F144" s="128">
        <v>234.05775419999998</v>
      </c>
      <c r="G144" s="128">
        <v>31.724545570000004</v>
      </c>
      <c r="H144" s="128">
        <v>251.63098403000001</v>
      </c>
      <c r="I144" s="128">
        <v>604.58044420999988</v>
      </c>
      <c r="J144" s="128">
        <v>159.02403841</v>
      </c>
      <c r="K144" s="128">
        <v>17.409994010000002</v>
      </c>
      <c r="L144" s="128">
        <v>42.278105920000002</v>
      </c>
      <c r="M144" s="128">
        <v>0.55174586000000003</v>
      </c>
      <c r="N144" s="128">
        <v>165.48768882000002</v>
      </c>
      <c r="O144" s="128">
        <v>101.74598616999999</v>
      </c>
      <c r="P144" s="128">
        <v>41.154370449999995</v>
      </c>
      <c r="Q144" s="128">
        <v>4.705392859999999</v>
      </c>
      <c r="R144" s="128">
        <v>563.37559933000011</v>
      </c>
      <c r="S144" s="128">
        <v>8.8922159999999995</v>
      </c>
      <c r="T144" s="128">
        <v>13.26217323</v>
      </c>
      <c r="U144" s="128"/>
      <c r="V144" s="128"/>
    </row>
    <row r="145" spans="1:22" hidden="1" outlineLevel="1">
      <c r="A145" s="9">
        <v>44621</v>
      </c>
      <c r="B145" s="128">
        <v>6353.2174376699995</v>
      </c>
      <c r="C145" s="128">
        <v>2581.7439757299999</v>
      </c>
      <c r="D145" s="128">
        <v>363.15118967000001</v>
      </c>
      <c r="E145" s="128">
        <v>529.50515598999993</v>
      </c>
      <c r="F145" s="128">
        <v>248.64874494999998</v>
      </c>
      <c r="G145" s="128">
        <v>38.172272979999995</v>
      </c>
      <c r="H145" s="128">
        <v>175.45143564</v>
      </c>
      <c r="I145" s="128">
        <v>732.20298921999995</v>
      </c>
      <c r="J145" s="128">
        <v>583.73828279999998</v>
      </c>
      <c r="K145" s="128">
        <v>14.475297339999999</v>
      </c>
      <c r="L145" s="128">
        <v>35.977064749999997</v>
      </c>
      <c r="M145" s="128">
        <v>2.0311633000000002</v>
      </c>
      <c r="N145" s="128">
        <v>142.97426382999998</v>
      </c>
      <c r="O145" s="128">
        <v>89.928419559999995</v>
      </c>
      <c r="P145" s="128">
        <v>43.79677212</v>
      </c>
      <c r="Q145" s="128">
        <v>4.2836560000000006</v>
      </c>
      <c r="R145" s="128">
        <v>742.57097835000002</v>
      </c>
      <c r="S145" s="128">
        <v>12.797308340000001</v>
      </c>
      <c r="T145" s="128">
        <v>11.768467099999999</v>
      </c>
      <c r="U145" s="128"/>
      <c r="V145" s="128"/>
    </row>
    <row r="146" spans="1:22" hidden="1" outlineLevel="1">
      <c r="A146" s="9">
        <v>44652</v>
      </c>
      <c r="B146" s="128">
        <v>5891.6265678800009</v>
      </c>
      <c r="C146" s="128">
        <v>2399.6308460099999</v>
      </c>
      <c r="D146" s="128">
        <v>138.42901000999998</v>
      </c>
      <c r="E146" s="128">
        <v>523.20464385000014</v>
      </c>
      <c r="F146" s="128">
        <v>284.83271263</v>
      </c>
      <c r="G146" s="128">
        <v>38.358506809999994</v>
      </c>
      <c r="H146" s="128">
        <v>232.21183373</v>
      </c>
      <c r="I146" s="128">
        <v>858.74754291000011</v>
      </c>
      <c r="J146" s="128">
        <v>222.65516633999999</v>
      </c>
      <c r="K146" s="128">
        <v>14.485380769999999</v>
      </c>
      <c r="L146" s="128">
        <v>41.509151610000004</v>
      </c>
      <c r="M146" s="128">
        <v>1.3630093599999999</v>
      </c>
      <c r="N146" s="128">
        <v>139.90712948000001</v>
      </c>
      <c r="O146" s="128">
        <v>87.001698560000008</v>
      </c>
      <c r="P146" s="128">
        <v>45.547045510000004</v>
      </c>
      <c r="Q146" s="128">
        <v>3.6091697300000001</v>
      </c>
      <c r="R146" s="128">
        <v>838.39235088000009</v>
      </c>
      <c r="S146" s="128">
        <v>10.25810656</v>
      </c>
      <c r="T146" s="128">
        <v>11.483263129999999</v>
      </c>
      <c r="U146" s="128"/>
      <c r="V146" s="128"/>
    </row>
    <row r="147" spans="1:22" hidden="1" outlineLevel="1">
      <c r="A147" s="9">
        <v>44682</v>
      </c>
      <c r="B147" s="128">
        <v>5558.18229694</v>
      </c>
      <c r="C147" s="128">
        <v>2262.6651053099999</v>
      </c>
      <c r="D147" s="128">
        <v>9.737204629999999</v>
      </c>
      <c r="E147" s="128">
        <v>554.13619812000002</v>
      </c>
      <c r="F147" s="128">
        <v>307.38326537999995</v>
      </c>
      <c r="G147" s="128">
        <v>33.216385279999997</v>
      </c>
      <c r="H147" s="128">
        <v>205.19004117000003</v>
      </c>
      <c r="I147" s="128">
        <v>741.95147557999996</v>
      </c>
      <c r="J147" s="128">
        <v>198.70572372999999</v>
      </c>
      <c r="K147" s="128">
        <v>13.85710538</v>
      </c>
      <c r="L147" s="128">
        <v>42.15370755</v>
      </c>
      <c r="M147" s="128">
        <v>0.86752808999999997</v>
      </c>
      <c r="N147" s="128">
        <v>128.01687483000001</v>
      </c>
      <c r="O147" s="128">
        <v>81.953996769999989</v>
      </c>
      <c r="P147" s="128">
        <v>54.845508430000002</v>
      </c>
      <c r="Q147" s="128">
        <v>4.0299998100000005</v>
      </c>
      <c r="R147" s="128">
        <v>898.24818648999997</v>
      </c>
      <c r="S147" s="128">
        <v>7.6498851200000013</v>
      </c>
      <c r="T147" s="128">
        <v>13.57410527</v>
      </c>
      <c r="U147" s="128"/>
      <c r="V147" s="128"/>
    </row>
    <row r="148" spans="1:22" hidden="1" outlineLevel="1">
      <c r="A148" s="9">
        <v>44713</v>
      </c>
      <c r="B148" s="128">
        <v>5544.0901026199999</v>
      </c>
      <c r="C148" s="128">
        <v>2098.2201312900002</v>
      </c>
      <c r="D148" s="128">
        <v>7.23373753</v>
      </c>
      <c r="E148" s="128">
        <v>584.82047140999998</v>
      </c>
      <c r="F148" s="128">
        <v>329.56025088000001</v>
      </c>
      <c r="G148" s="128">
        <v>74.060459789999996</v>
      </c>
      <c r="H148" s="128">
        <v>288.78515536999998</v>
      </c>
      <c r="I148" s="128">
        <v>683.99042985000017</v>
      </c>
      <c r="J148" s="128">
        <v>177.03491260999999</v>
      </c>
      <c r="K148" s="128">
        <v>10.792684580000001</v>
      </c>
      <c r="L148" s="128">
        <v>48.974125430000001</v>
      </c>
      <c r="M148" s="128">
        <v>5.7978598999999988</v>
      </c>
      <c r="N148" s="128">
        <v>132.95125992000001</v>
      </c>
      <c r="O148" s="128">
        <v>102.15178881000001</v>
      </c>
      <c r="P148" s="128">
        <v>64.13492866</v>
      </c>
      <c r="Q148" s="128">
        <v>4.6171729100000007</v>
      </c>
      <c r="R148" s="128">
        <v>908.79347978999999</v>
      </c>
      <c r="S148" s="128">
        <v>7.2793684700000005</v>
      </c>
      <c r="T148" s="128">
        <v>14.891885419999999</v>
      </c>
      <c r="U148" s="128"/>
      <c r="V148" s="128"/>
    </row>
    <row r="149" spans="1:22" hidden="1" outlineLevel="1">
      <c r="A149" s="9">
        <v>44743</v>
      </c>
      <c r="B149" s="128">
        <v>5739.3815750200001</v>
      </c>
      <c r="C149" s="128">
        <v>2302.3663762300002</v>
      </c>
      <c r="D149" s="128">
        <v>16.281819949999999</v>
      </c>
      <c r="E149" s="128">
        <v>643.07955397000001</v>
      </c>
      <c r="F149" s="128">
        <v>238.66815681999998</v>
      </c>
      <c r="G149" s="128">
        <v>59.397761579999994</v>
      </c>
      <c r="H149" s="128">
        <v>226.96072477000001</v>
      </c>
      <c r="I149" s="128">
        <v>811.52649734000011</v>
      </c>
      <c r="J149" s="128">
        <v>172.05539901999998</v>
      </c>
      <c r="K149" s="128">
        <v>9.26015707</v>
      </c>
      <c r="L149" s="128">
        <v>48.572070270000005</v>
      </c>
      <c r="M149" s="128">
        <v>0.84232321999999993</v>
      </c>
      <c r="N149" s="128">
        <v>148.25012430999999</v>
      </c>
      <c r="O149" s="128">
        <v>97.214313349999998</v>
      </c>
      <c r="P149" s="128">
        <v>44.681489959999993</v>
      </c>
      <c r="Q149" s="128">
        <v>4.77827074</v>
      </c>
      <c r="R149" s="128">
        <v>893.56849980999993</v>
      </c>
      <c r="S149" s="128">
        <v>8.9176157300000014</v>
      </c>
      <c r="T149" s="128">
        <v>12.960420879999999</v>
      </c>
      <c r="U149" s="128"/>
      <c r="V149" s="128"/>
    </row>
    <row r="150" spans="1:22" hidden="1" outlineLevel="1">
      <c r="A150" s="9">
        <v>44774</v>
      </c>
      <c r="B150" s="128">
        <v>5430.5665138899994</v>
      </c>
      <c r="C150" s="128">
        <v>2075.2106381200001</v>
      </c>
      <c r="D150" s="128">
        <v>11.02754494</v>
      </c>
      <c r="E150" s="128">
        <v>642.88842546000001</v>
      </c>
      <c r="F150" s="128">
        <v>211.46810120000001</v>
      </c>
      <c r="G150" s="128">
        <v>48.606516239999991</v>
      </c>
      <c r="H150" s="128">
        <v>207.63662703999998</v>
      </c>
      <c r="I150" s="128">
        <v>697.83195568000008</v>
      </c>
      <c r="J150" s="128">
        <v>227.59082639999997</v>
      </c>
      <c r="K150" s="128">
        <v>10.77974405</v>
      </c>
      <c r="L150" s="128">
        <v>48.973830639999996</v>
      </c>
      <c r="M150" s="128">
        <v>1.7917265899999999</v>
      </c>
      <c r="N150" s="128">
        <v>156.01932537000002</v>
      </c>
      <c r="O150" s="128">
        <v>95.332356749999988</v>
      </c>
      <c r="P150" s="128">
        <v>64.907630109999999</v>
      </c>
      <c r="Q150" s="128">
        <v>5.7774524999999999</v>
      </c>
      <c r="R150" s="128">
        <v>903.61717073000011</v>
      </c>
      <c r="S150" s="128">
        <v>8.6733597299999996</v>
      </c>
      <c r="T150" s="128">
        <v>12.433282339999998</v>
      </c>
      <c r="U150" s="128"/>
      <c r="V150" s="128"/>
    </row>
    <row r="151" spans="1:22" hidden="1" outlineLevel="1">
      <c r="A151" s="9">
        <v>44805</v>
      </c>
      <c r="B151" s="128">
        <v>5829.9322881899998</v>
      </c>
      <c r="C151" s="128">
        <v>2096.0451837999999</v>
      </c>
      <c r="D151" s="128">
        <v>96.656136950000004</v>
      </c>
      <c r="E151" s="128">
        <v>634.66185266000002</v>
      </c>
      <c r="F151" s="128">
        <v>203.61487449000001</v>
      </c>
      <c r="G151" s="128">
        <v>58.928309629999994</v>
      </c>
      <c r="H151" s="128">
        <v>266.28240617</v>
      </c>
      <c r="I151" s="128">
        <v>922.99052990999996</v>
      </c>
      <c r="J151" s="128">
        <v>246.30701704999996</v>
      </c>
      <c r="K151" s="128">
        <v>11.711923129999999</v>
      </c>
      <c r="L151" s="128">
        <v>60.405351969999998</v>
      </c>
      <c r="M151" s="128">
        <v>0.7094578399999999</v>
      </c>
      <c r="N151" s="128">
        <v>155.96471031000002</v>
      </c>
      <c r="O151" s="128">
        <v>91.122460210000028</v>
      </c>
      <c r="P151" s="128">
        <v>71.714724990000008</v>
      </c>
      <c r="Q151" s="128">
        <v>6.4405751700000007</v>
      </c>
      <c r="R151" s="128">
        <v>883.46386374000008</v>
      </c>
      <c r="S151" s="128">
        <v>8.0378249000000004</v>
      </c>
      <c r="T151" s="128">
        <v>14.87508527</v>
      </c>
      <c r="U151" s="128"/>
      <c r="V151" s="128"/>
    </row>
    <row r="152" spans="1:22" hidden="1" outlineLevel="1">
      <c r="A152" s="9">
        <v>44835</v>
      </c>
      <c r="B152" s="128">
        <v>5889.8558670099992</v>
      </c>
      <c r="C152" s="128">
        <v>2130.1237904</v>
      </c>
      <c r="D152" s="128">
        <v>166.55537815999998</v>
      </c>
      <c r="E152" s="128">
        <v>642.56466103000002</v>
      </c>
      <c r="F152" s="128">
        <v>148.75548140000001</v>
      </c>
      <c r="G152" s="128">
        <v>44.46587607</v>
      </c>
      <c r="H152" s="128">
        <v>264.24590681000001</v>
      </c>
      <c r="I152" s="128">
        <v>853.01711437000006</v>
      </c>
      <c r="J152" s="128">
        <v>279.80596944000001</v>
      </c>
      <c r="K152" s="128">
        <v>16.826810250000001</v>
      </c>
      <c r="L152" s="128">
        <v>61.135275500000006</v>
      </c>
      <c r="M152" s="128">
        <v>4.9227483699999999</v>
      </c>
      <c r="N152" s="128">
        <v>170.17612484999998</v>
      </c>
      <c r="O152" s="128">
        <v>96.714900229999998</v>
      </c>
      <c r="P152" s="128">
        <v>71.605043669999986</v>
      </c>
      <c r="Q152" s="128">
        <v>7.5568475700000004</v>
      </c>
      <c r="R152" s="128">
        <v>908.63877531000003</v>
      </c>
      <c r="S152" s="128">
        <v>7.9923707300000011</v>
      </c>
      <c r="T152" s="128">
        <v>14.752792849999999</v>
      </c>
      <c r="U152" s="128"/>
      <c r="V152" s="128"/>
    </row>
    <row r="153" spans="1:22" hidden="1" outlineLevel="1">
      <c r="A153" s="9">
        <v>44866</v>
      </c>
      <c r="B153" s="128">
        <v>5454.9638920199995</v>
      </c>
      <c r="C153" s="128">
        <v>1746.1693060600001</v>
      </c>
      <c r="D153" s="128">
        <v>185.29873140000001</v>
      </c>
      <c r="E153" s="128">
        <v>664.25338069999998</v>
      </c>
      <c r="F153" s="128">
        <v>126.56598115</v>
      </c>
      <c r="G153" s="128">
        <v>54.191209200000003</v>
      </c>
      <c r="H153" s="128">
        <v>265.37362659000001</v>
      </c>
      <c r="I153" s="128">
        <v>947.04103385999997</v>
      </c>
      <c r="J153" s="128">
        <v>262.42686100999998</v>
      </c>
      <c r="K153" s="128">
        <v>15.82602816</v>
      </c>
      <c r="L153" s="128">
        <v>65.807278089999997</v>
      </c>
      <c r="M153" s="128">
        <v>2.7189116200000001</v>
      </c>
      <c r="N153" s="128">
        <v>167.84050391000002</v>
      </c>
      <c r="O153" s="128">
        <v>95.610063330000003</v>
      </c>
      <c r="P153" s="128">
        <v>84.220220389999994</v>
      </c>
      <c r="Q153" s="128">
        <v>7.3420604300000001</v>
      </c>
      <c r="R153" s="128">
        <v>740.76072708000004</v>
      </c>
      <c r="S153" s="128">
        <v>8.2787835100000002</v>
      </c>
      <c r="T153" s="128">
        <v>15.23918553</v>
      </c>
      <c r="U153" s="128"/>
      <c r="V153" s="128"/>
    </row>
    <row r="154" spans="1:22" hidden="1" outlineLevel="1">
      <c r="A154" s="9">
        <v>44896</v>
      </c>
      <c r="B154" s="128">
        <v>5871.8521380699995</v>
      </c>
      <c r="C154" s="128">
        <v>1750.0026798699998</v>
      </c>
      <c r="D154" s="128">
        <v>173.71577060999999</v>
      </c>
      <c r="E154" s="128">
        <v>840.50510572000007</v>
      </c>
      <c r="F154" s="128">
        <v>190.59843451999998</v>
      </c>
      <c r="G154" s="128">
        <v>65.13597510000001</v>
      </c>
      <c r="H154" s="128">
        <v>383.74557206999998</v>
      </c>
      <c r="I154" s="128">
        <v>1000.4216244000002</v>
      </c>
      <c r="J154" s="128">
        <v>267.03320551999997</v>
      </c>
      <c r="K154" s="128">
        <v>12.978973590000001</v>
      </c>
      <c r="L154" s="128">
        <v>56.417053600000003</v>
      </c>
      <c r="M154" s="128">
        <v>3.4038619800000003</v>
      </c>
      <c r="N154" s="128">
        <v>168.37140082000002</v>
      </c>
      <c r="O154" s="128">
        <v>118.85279414000001</v>
      </c>
      <c r="P154" s="128">
        <v>122.46332993999999</v>
      </c>
      <c r="Q154" s="128">
        <v>6.276646490000001</v>
      </c>
      <c r="R154" s="128">
        <v>685.96188404000009</v>
      </c>
      <c r="S154" s="128">
        <v>8.9536797700000008</v>
      </c>
      <c r="T154" s="128">
        <v>17.014145889999998</v>
      </c>
      <c r="U154" s="128"/>
      <c r="V154" s="128"/>
    </row>
    <row r="155" spans="1:22" hidden="1" outlineLevel="1">
      <c r="A155" s="9">
        <v>44927</v>
      </c>
      <c r="B155" s="128">
        <v>5974.8237873999997</v>
      </c>
      <c r="C155" s="128">
        <v>1874.63661439</v>
      </c>
      <c r="D155" s="128">
        <v>175.65263869</v>
      </c>
      <c r="E155" s="128">
        <v>750.65557610999997</v>
      </c>
      <c r="F155" s="128">
        <v>218.80332568</v>
      </c>
      <c r="G155" s="128">
        <v>41.460095249999995</v>
      </c>
      <c r="H155" s="128">
        <v>304.36172664999998</v>
      </c>
      <c r="I155" s="128">
        <v>1075.1091639400001</v>
      </c>
      <c r="J155" s="128">
        <v>281.72516001999998</v>
      </c>
      <c r="K155" s="128">
        <v>10.872337959999999</v>
      </c>
      <c r="L155" s="128">
        <v>78.47388325</v>
      </c>
      <c r="M155" s="128">
        <v>3.8073769800000004</v>
      </c>
      <c r="N155" s="128">
        <v>191.59849591</v>
      </c>
      <c r="O155" s="128">
        <v>131.47792881999999</v>
      </c>
      <c r="P155" s="128">
        <v>116.42293282999999</v>
      </c>
      <c r="Q155" s="128">
        <v>7.571643410000001</v>
      </c>
      <c r="R155" s="128">
        <v>689.35440468000002</v>
      </c>
      <c r="S155" s="128">
        <v>9.2337639800000009</v>
      </c>
      <c r="T155" s="128">
        <v>13.60671885</v>
      </c>
      <c r="U155" s="128"/>
      <c r="V155" s="128"/>
    </row>
    <row r="156" spans="1:22" hidden="1" outlineLevel="1">
      <c r="A156" s="9">
        <v>44958</v>
      </c>
      <c r="B156" s="128">
        <v>6266.4991319300007</v>
      </c>
      <c r="C156" s="128">
        <v>2076.7872659299996</v>
      </c>
      <c r="D156" s="128">
        <v>191.19517861999998</v>
      </c>
      <c r="E156" s="128">
        <v>713.16226030999997</v>
      </c>
      <c r="F156" s="128">
        <v>197.80419022000001</v>
      </c>
      <c r="G156" s="128">
        <v>65.613058260000003</v>
      </c>
      <c r="H156" s="128">
        <v>271.10621813</v>
      </c>
      <c r="I156" s="128">
        <v>1110.69333699</v>
      </c>
      <c r="J156" s="128">
        <v>270.4262741</v>
      </c>
      <c r="K156" s="128">
        <v>9.1104687700000007</v>
      </c>
      <c r="L156" s="128">
        <v>72.745022589999991</v>
      </c>
      <c r="M156" s="128">
        <v>8.8232529200000016</v>
      </c>
      <c r="N156" s="128">
        <v>185.36841389</v>
      </c>
      <c r="O156" s="128">
        <v>117.35848694000002</v>
      </c>
      <c r="P156" s="128">
        <v>116.64743114000001</v>
      </c>
      <c r="Q156" s="128">
        <v>8.0896897699999997</v>
      </c>
      <c r="R156" s="128">
        <v>826.43915033000007</v>
      </c>
      <c r="S156" s="128">
        <v>9.9295083799999979</v>
      </c>
      <c r="T156" s="128">
        <v>15.199924639999999</v>
      </c>
      <c r="U156" s="128"/>
      <c r="V156" s="128"/>
    </row>
    <row r="157" spans="1:22" hidden="1" outlineLevel="1">
      <c r="A157" s="9">
        <v>44986</v>
      </c>
      <c r="B157" s="128">
        <v>6188.4154108399998</v>
      </c>
      <c r="C157" s="128">
        <v>2193.75917433</v>
      </c>
      <c r="D157" s="128">
        <v>158.16161551999997</v>
      </c>
      <c r="E157" s="128">
        <v>707.59889754999995</v>
      </c>
      <c r="F157" s="128">
        <v>187.74099675000002</v>
      </c>
      <c r="G157" s="128">
        <v>59.047694959999994</v>
      </c>
      <c r="H157" s="128">
        <v>263.33325087000003</v>
      </c>
      <c r="I157" s="128">
        <v>974.83382646999996</v>
      </c>
      <c r="J157" s="128">
        <v>275.29837799999996</v>
      </c>
      <c r="K157" s="128">
        <v>8.7598465600000015</v>
      </c>
      <c r="L157" s="128">
        <v>78.972706200000005</v>
      </c>
      <c r="M157" s="128">
        <v>6.3927427999999997</v>
      </c>
      <c r="N157" s="128">
        <v>193.10964279000004</v>
      </c>
      <c r="O157" s="128">
        <v>148.11730963000002</v>
      </c>
      <c r="P157" s="128">
        <v>118.29749958000001</v>
      </c>
      <c r="Q157" s="128">
        <v>7.9599353700000002</v>
      </c>
      <c r="R157" s="128">
        <v>783.12086580999983</v>
      </c>
      <c r="S157" s="128">
        <v>10.08236943</v>
      </c>
      <c r="T157" s="128">
        <v>13.828658219999999</v>
      </c>
      <c r="U157" s="128"/>
      <c r="V157" s="128"/>
    </row>
    <row r="158" spans="1:22" hidden="1" outlineLevel="1">
      <c r="A158" s="9">
        <v>45017</v>
      </c>
      <c r="B158" s="128">
        <v>6303.5507078799983</v>
      </c>
      <c r="C158" s="128">
        <v>2103.7220846999999</v>
      </c>
      <c r="D158" s="128">
        <v>185.22288246000002</v>
      </c>
      <c r="E158" s="128">
        <v>746.8241218600001</v>
      </c>
      <c r="F158" s="128">
        <v>215.09781291000002</v>
      </c>
      <c r="G158" s="128">
        <v>57.484385830000001</v>
      </c>
      <c r="H158" s="128">
        <v>247.03892879</v>
      </c>
      <c r="I158" s="128">
        <v>1086.8565289400001</v>
      </c>
      <c r="J158" s="128">
        <v>281.88759460999995</v>
      </c>
      <c r="K158" s="128">
        <v>9.9065665900000006</v>
      </c>
      <c r="L158" s="128">
        <v>73.457439870000002</v>
      </c>
      <c r="M158" s="128">
        <v>6.4908603300000003</v>
      </c>
      <c r="N158" s="128">
        <v>195.8002012</v>
      </c>
      <c r="O158" s="128">
        <v>153.38237303</v>
      </c>
      <c r="P158" s="128">
        <v>119.73875541999998</v>
      </c>
      <c r="Q158" s="128">
        <v>8.1027973400000004</v>
      </c>
      <c r="R158" s="128">
        <v>791.24754198000005</v>
      </c>
      <c r="S158" s="128">
        <v>10.23256449</v>
      </c>
      <c r="T158" s="128">
        <v>11.057267529999999</v>
      </c>
      <c r="U158" s="128"/>
      <c r="V158" s="128"/>
    </row>
    <row r="159" spans="1:22" hidden="1" outlineLevel="1">
      <c r="A159" s="9">
        <v>45047</v>
      </c>
      <c r="B159" s="128">
        <v>6504.5949681099992</v>
      </c>
      <c r="C159" s="128">
        <v>2118.28999088</v>
      </c>
      <c r="D159" s="128">
        <v>169.60114109</v>
      </c>
      <c r="E159" s="128">
        <v>783.73841203999996</v>
      </c>
      <c r="F159" s="128">
        <v>182.56391396000001</v>
      </c>
      <c r="G159" s="128">
        <v>57.945376569999993</v>
      </c>
      <c r="H159" s="128">
        <v>293.64564547999998</v>
      </c>
      <c r="I159" s="128">
        <v>1214.8405493499999</v>
      </c>
      <c r="J159" s="128">
        <v>283.33831742000001</v>
      </c>
      <c r="K159" s="128">
        <v>10.67900699</v>
      </c>
      <c r="L159" s="128">
        <v>79.093879779999995</v>
      </c>
      <c r="M159" s="128">
        <v>8.3796167299999986</v>
      </c>
      <c r="N159" s="128">
        <v>201.94058598999996</v>
      </c>
      <c r="O159" s="128">
        <v>172.87975874</v>
      </c>
      <c r="P159" s="128">
        <v>114.51940894999998</v>
      </c>
      <c r="Q159" s="128">
        <v>8.0807941500000009</v>
      </c>
      <c r="R159" s="128">
        <v>778.16755939999996</v>
      </c>
      <c r="S159" s="128">
        <v>15.08419365</v>
      </c>
      <c r="T159" s="128">
        <v>11.806816939999999</v>
      </c>
      <c r="U159" s="128"/>
      <c r="V159" s="128"/>
    </row>
    <row r="160" spans="1:22" hidden="1" outlineLevel="1">
      <c r="A160" s="9">
        <v>45078</v>
      </c>
      <c r="B160" s="128">
        <v>6503.7195494199987</v>
      </c>
      <c r="C160" s="128">
        <v>2073.38898062</v>
      </c>
      <c r="D160" s="128">
        <v>382.72392639000003</v>
      </c>
      <c r="E160" s="128">
        <v>708.78062166000007</v>
      </c>
      <c r="F160" s="128">
        <v>124.58285524999999</v>
      </c>
      <c r="G160" s="128">
        <v>56.124914930000003</v>
      </c>
      <c r="H160" s="128">
        <v>241.90938026999999</v>
      </c>
      <c r="I160" s="128">
        <v>1326.44192638</v>
      </c>
      <c r="J160" s="128">
        <v>258.61347003999998</v>
      </c>
      <c r="K160" s="128">
        <v>14.184045530000001</v>
      </c>
      <c r="L160" s="128">
        <v>69.424664589999992</v>
      </c>
      <c r="M160" s="128">
        <v>2.9543877600000004</v>
      </c>
      <c r="N160" s="128">
        <v>234.20077006999998</v>
      </c>
      <c r="O160" s="128">
        <v>175.57237805</v>
      </c>
      <c r="P160" s="128">
        <v>118.43490337</v>
      </c>
      <c r="Q160" s="128">
        <v>7.6945482500000004</v>
      </c>
      <c r="R160" s="128">
        <v>681.8944166</v>
      </c>
      <c r="S160" s="128">
        <v>14.793809319999999</v>
      </c>
      <c r="T160" s="128">
        <v>11.999550340000001</v>
      </c>
      <c r="U160" s="128"/>
      <c r="V160" s="128"/>
    </row>
    <row r="161" spans="1:22" hidden="1" outlineLevel="1">
      <c r="A161" s="9">
        <v>45108</v>
      </c>
      <c r="B161" s="128">
        <v>6569.4993531699993</v>
      </c>
      <c r="C161" s="128">
        <v>2120.21557966</v>
      </c>
      <c r="D161" s="128">
        <v>388.24862939999997</v>
      </c>
      <c r="E161" s="128">
        <v>795.09089647000008</v>
      </c>
      <c r="F161" s="128">
        <v>100.09071981</v>
      </c>
      <c r="G161" s="128">
        <v>55.291028439999991</v>
      </c>
      <c r="H161" s="128">
        <v>242.33357793000002</v>
      </c>
      <c r="I161" s="128">
        <v>1246.3644246199999</v>
      </c>
      <c r="J161" s="128">
        <v>246.2533511</v>
      </c>
      <c r="K161" s="128">
        <v>14.563316950000001</v>
      </c>
      <c r="L161" s="128">
        <v>81.892523460000007</v>
      </c>
      <c r="M161" s="128">
        <v>3.35177858</v>
      </c>
      <c r="N161" s="128">
        <v>215.8772879</v>
      </c>
      <c r="O161" s="128">
        <v>191.22231724000002</v>
      </c>
      <c r="P161" s="128">
        <v>147.50924648999998</v>
      </c>
      <c r="Q161" s="128">
        <v>7.5884815400000001</v>
      </c>
      <c r="R161" s="128">
        <v>684.23932618999993</v>
      </c>
      <c r="S161" s="128">
        <v>15.948039159999999</v>
      </c>
      <c r="T161" s="128">
        <v>13.418828229999999</v>
      </c>
      <c r="U161" s="128"/>
      <c r="V161" s="128"/>
    </row>
    <row r="162" spans="1:22" hidden="1" outlineLevel="1">
      <c r="A162" s="9">
        <v>45139</v>
      </c>
      <c r="B162" s="128">
        <v>6663.3131838899999</v>
      </c>
      <c r="C162" s="128">
        <v>2092.7103505800001</v>
      </c>
      <c r="D162" s="128">
        <v>400.22016518999999</v>
      </c>
      <c r="E162" s="128">
        <v>868.07198541000002</v>
      </c>
      <c r="F162" s="128">
        <v>76.852925679999998</v>
      </c>
      <c r="G162" s="128">
        <v>54.371129340000003</v>
      </c>
      <c r="H162" s="128">
        <v>246.95348678999997</v>
      </c>
      <c r="I162" s="128">
        <v>1167.7256355500001</v>
      </c>
      <c r="J162" s="128">
        <v>344.24223674000001</v>
      </c>
      <c r="K162" s="128">
        <v>20.132673009999998</v>
      </c>
      <c r="L162" s="128">
        <v>79.421558649999994</v>
      </c>
      <c r="M162" s="128">
        <v>4.6557260899999999</v>
      </c>
      <c r="N162" s="128">
        <v>230.04831476000001</v>
      </c>
      <c r="O162" s="128">
        <v>209.07214334</v>
      </c>
      <c r="P162" s="128">
        <v>180.38044043999997</v>
      </c>
      <c r="Q162" s="128">
        <v>12.30097338</v>
      </c>
      <c r="R162" s="128">
        <v>642.32089660000008</v>
      </c>
      <c r="S162" s="128">
        <v>18.27201646</v>
      </c>
      <c r="T162" s="128">
        <v>15.560525879999998</v>
      </c>
      <c r="U162" s="128"/>
      <c r="V162" s="128"/>
    </row>
    <row r="163" spans="1:22" hidden="1" outlineLevel="1">
      <c r="A163" s="9">
        <v>45170</v>
      </c>
      <c r="B163" s="128">
        <v>6599.2321075500004</v>
      </c>
      <c r="C163" s="128">
        <v>1968.4856536499997</v>
      </c>
      <c r="D163" s="128">
        <v>402.25555667999998</v>
      </c>
      <c r="E163" s="128">
        <v>991.86151591000021</v>
      </c>
      <c r="F163" s="128">
        <v>105.96992229</v>
      </c>
      <c r="G163" s="128">
        <v>57.101540149999991</v>
      </c>
      <c r="H163" s="128">
        <v>285.04882451000003</v>
      </c>
      <c r="I163" s="128">
        <v>987.54495757000018</v>
      </c>
      <c r="J163" s="128">
        <v>414.96884472999994</v>
      </c>
      <c r="K163" s="128">
        <v>20.637459439999997</v>
      </c>
      <c r="L163" s="128">
        <v>78.169948120000001</v>
      </c>
      <c r="M163" s="128">
        <v>5.6999636999999996</v>
      </c>
      <c r="N163" s="128">
        <v>224.45924497999999</v>
      </c>
      <c r="O163" s="128">
        <v>185.01758174999998</v>
      </c>
      <c r="P163" s="128">
        <v>181.28879612</v>
      </c>
      <c r="Q163" s="128">
        <v>14.4758256</v>
      </c>
      <c r="R163" s="128">
        <v>636.79380237999999</v>
      </c>
      <c r="S163" s="128">
        <v>18.123798770000001</v>
      </c>
      <c r="T163" s="128">
        <v>21.328871200000002</v>
      </c>
      <c r="U163" s="128"/>
      <c r="V163" s="128"/>
    </row>
    <row r="164" spans="1:22" hidden="1" outlineLevel="1">
      <c r="A164" s="9">
        <v>45200</v>
      </c>
      <c r="B164" s="128">
        <v>6772.4072306500011</v>
      </c>
      <c r="C164" s="128">
        <v>1905.9616976899999</v>
      </c>
      <c r="D164" s="128">
        <v>385.46204704999997</v>
      </c>
      <c r="E164" s="128">
        <v>995.26440623999997</v>
      </c>
      <c r="F164" s="128">
        <v>92.190776579999991</v>
      </c>
      <c r="G164" s="128">
        <v>59.796487669999998</v>
      </c>
      <c r="H164" s="128">
        <v>250.14296711999998</v>
      </c>
      <c r="I164" s="128">
        <v>1131.7882132400002</v>
      </c>
      <c r="J164" s="128">
        <v>557.67885650999995</v>
      </c>
      <c r="K164" s="128">
        <v>20.06773269</v>
      </c>
      <c r="L164" s="128">
        <v>83.174148140000014</v>
      </c>
      <c r="M164" s="128">
        <v>5.3092225499999994</v>
      </c>
      <c r="N164" s="128">
        <v>195.15370849999999</v>
      </c>
      <c r="O164" s="128">
        <v>187.57773886000001</v>
      </c>
      <c r="P164" s="128">
        <v>195.92065626999999</v>
      </c>
      <c r="Q164" s="128">
        <v>15.673459159999997</v>
      </c>
      <c r="R164" s="128">
        <v>648.57111696000004</v>
      </c>
      <c r="S164" s="128">
        <v>18.380473209999998</v>
      </c>
      <c r="T164" s="128">
        <v>24.293522210000003</v>
      </c>
      <c r="U164" s="128"/>
      <c r="V164" s="128"/>
    </row>
    <row r="165" spans="1:22" hidden="1" outlineLevel="1">
      <c r="A165" s="9">
        <v>45231</v>
      </c>
      <c r="B165" s="128">
        <v>6807.5034014999992</v>
      </c>
      <c r="C165" s="128">
        <v>1864.0839123200003</v>
      </c>
      <c r="D165" s="128">
        <v>260.34385569</v>
      </c>
      <c r="E165" s="128">
        <v>959.31686650000006</v>
      </c>
      <c r="F165" s="128">
        <v>136.89643816</v>
      </c>
      <c r="G165" s="128">
        <v>67.625424679999995</v>
      </c>
      <c r="H165" s="128">
        <v>235.92562099</v>
      </c>
      <c r="I165" s="128">
        <v>1164.4800549500001</v>
      </c>
      <c r="J165" s="128">
        <v>592.1525134200001</v>
      </c>
      <c r="K165" s="128">
        <v>19.511697959999999</v>
      </c>
      <c r="L165" s="128">
        <v>82.179737579999994</v>
      </c>
      <c r="M165" s="128">
        <v>19.448135350000001</v>
      </c>
      <c r="N165" s="128">
        <v>202.93550483999999</v>
      </c>
      <c r="O165" s="128">
        <v>188.72223374000004</v>
      </c>
      <c r="P165" s="128">
        <v>170.75540928000001</v>
      </c>
      <c r="Q165" s="128">
        <v>14.33358995</v>
      </c>
      <c r="R165" s="128">
        <v>779.12456169999996</v>
      </c>
      <c r="S165" s="128">
        <v>16.289219969999998</v>
      </c>
      <c r="T165" s="128">
        <v>33.378624420000001</v>
      </c>
      <c r="U165" s="128"/>
      <c r="V165" s="128"/>
    </row>
    <row r="166" spans="1:22" hidden="1" outlineLevel="1">
      <c r="A166" s="9">
        <v>45261</v>
      </c>
      <c r="B166" s="128">
        <v>7295.9541802200001</v>
      </c>
      <c r="C166" s="128">
        <v>1673.1330912400001</v>
      </c>
      <c r="D166" s="128">
        <v>428.11060300999998</v>
      </c>
      <c r="E166" s="128">
        <v>1176.0416753300001</v>
      </c>
      <c r="F166" s="128">
        <v>253.77113105000004</v>
      </c>
      <c r="G166" s="128">
        <v>92.679748379999992</v>
      </c>
      <c r="H166" s="128">
        <v>359.00705535999998</v>
      </c>
      <c r="I166" s="128">
        <v>1427.6505136999999</v>
      </c>
      <c r="J166" s="128">
        <v>573.48170626000001</v>
      </c>
      <c r="K166" s="128">
        <v>22.122189819999999</v>
      </c>
      <c r="L166" s="128">
        <v>78.269319270000011</v>
      </c>
      <c r="M166" s="128">
        <v>6.6902266399999997</v>
      </c>
      <c r="N166" s="128">
        <v>231.37408567</v>
      </c>
      <c r="O166" s="128">
        <v>217.86109698000001</v>
      </c>
      <c r="P166" s="128">
        <v>173.42554306</v>
      </c>
      <c r="Q166" s="128">
        <v>12.951065059999999</v>
      </c>
      <c r="R166" s="128">
        <v>517.60964221999996</v>
      </c>
      <c r="S166" s="128">
        <v>15.529525100000001</v>
      </c>
      <c r="T166" s="128">
        <v>36.245962070000004</v>
      </c>
      <c r="U166" s="128"/>
      <c r="V166" s="128"/>
    </row>
    <row r="167" spans="1:22" hidden="1" outlineLevel="1">
      <c r="A167" s="9">
        <v>45292</v>
      </c>
      <c r="B167" s="128">
        <v>6357.87120194</v>
      </c>
      <c r="C167" s="128">
        <v>1189.0969806000001</v>
      </c>
      <c r="D167" s="128">
        <v>596.67878145999998</v>
      </c>
      <c r="E167" s="128">
        <v>1067.77602626</v>
      </c>
      <c r="F167" s="128">
        <v>231.17516462</v>
      </c>
      <c r="G167" s="128">
        <v>68.258600869999995</v>
      </c>
      <c r="H167" s="128">
        <v>265.08889830999999</v>
      </c>
      <c r="I167" s="128">
        <v>1372.9655695299998</v>
      </c>
      <c r="J167" s="128">
        <v>341.18592266000002</v>
      </c>
      <c r="K167" s="128">
        <v>18.396176799999999</v>
      </c>
      <c r="L167" s="128">
        <v>87.80540499</v>
      </c>
      <c r="M167" s="128">
        <v>5.4142287699999994</v>
      </c>
      <c r="N167" s="128">
        <v>210.26430032000002</v>
      </c>
      <c r="O167" s="128">
        <v>223.48854334999999</v>
      </c>
      <c r="P167" s="128">
        <v>169.33364784</v>
      </c>
      <c r="Q167" s="128">
        <v>13.58505437</v>
      </c>
      <c r="R167" s="128">
        <v>449.15546620999999</v>
      </c>
      <c r="S167" s="128">
        <v>16.856268380000003</v>
      </c>
      <c r="T167" s="128">
        <v>31.3461666</v>
      </c>
      <c r="U167" s="128"/>
      <c r="V167" s="128"/>
    </row>
    <row r="168" spans="1:22" hidden="1" outlineLevel="1">
      <c r="A168" s="9">
        <v>45323</v>
      </c>
      <c r="B168" s="128">
        <v>6887.9517453399976</v>
      </c>
      <c r="C168" s="128">
        <v>1401.7357739000001</v>
      </c>
      <c r="D168" s="128">
        <v>564.59247000000005</v>
      </c>
      <c r="E168" s="128">
        <v>1063.6396824299998</v>
      </c>
      <c r="F168" s="128">
        <v>290.85904958999993</v>
      </c>
      <c r="G168" s="128">
        <v>62.528415170000002</v>
      </c>
      <c r="H168" s="128">
        <v>220.11368478000003</v>
      </c>
      <c r="I168" s="128">
        <v>1455.39288154</v>
      </c>
      <c r="J168" s="128">
        <v>433.71220383000002</v>
      </c>
      <c r="K168" s="128">
        <v>18.454262660000001</v>
      </c>
      <c r="L168" s="128">
        <v>92.812332209999994</v>
      </c>
      <c r="M168" s="128">
        <v>8.5685069599999988</v>
      </c>
      <c r="N168" s="128">
        <v>220.06232304000002</v>
      </c>
      <c r="O168" s="128">
        <v>194.86140993999999</v>
      </c>
      <c r="P168" s="128">
        <v>173.40278939000001</v>
      </c>
      <c r="Q168" s="128">
        <v>13.486568770000002</v>
      </c>
      <c r="R168" s="128">
        <v>625.04132580999999</v>
      </c>
      <c r="S168" s="128">
        <v>17.315327490000001</v>
      </c>
      <c r="T168" s="128">
        <v>31.372737829999998</v>
      </c>
      <c r="U168" s="128"/>
      <c r="V168" s="128"/>
    </row>
    <row r="169" spans="1:22" hidden="1" outlineLevel="1">
      <c r="A169" s="9">
        <v>45352</v>
      </c>
      <c r="B169" s="128">
        <v>7107.0094517500002</v>
      </c>
      <c r="C169" s="128">
        <v>1808.8825989100001</v>
      </c>
      <c r="D169" s="128">
        <v>462.52514413</v>
      </c>
      <c r="E169" s="128">
        <v>1050.2061806500001</v>
      </c>
      <c r="F169" s="128">
        <v>266.08457799000001</v>
      </c>
      <c r="G169" s="128">
        <v>101.42141140000001</v>
      </c>
      <c r="H169" s="128">
        <v>176.26655376000002</v>
      </c>
      <c r="I169" s="128">
        <v>1479.8453249500001</v>
      </c>
      <c r="J169" s="128">
        <v>347.20426696000004</v>
      </c>
      <c r="K169" s="128">
        <v>18.296234070000001</v>
      </c>
      <c r="L169" s="128">
        <v>89.606065409999985</v>
      </c>
      <c r="M169" s="128">
        <v>2.4558365200000001</v>
      </c>
      <c r="N169" s="128">
        <v>255.93448951999997</v>
      </c>
      <c r="O169" s="128">
        <v>223.37228780000001</v>
      </c>
      <c r="P169" s="128">
        <v>166.96032299000001</v>
      </c>
      <c r="Q169" s="128">
        <v>13.16828046</v>
      </c>
      <c r="R169" s="128">
        <v>590.33053245999986</v>
      </c>
      <c r="S169" s="128">
        <v>15.49464358</v>
      </c>
      <c r="T169" s="128">
        <v>38.954700189999997</v>
      </c>
      <c r="U169" s="128"/>
      <c r="V169" s="128"/>
    </row>
    <row r="170" spans="1:22" hidden="1" outlineLevel="1">
      <c r="A170" s="9">
        <v>45383</v>
      </c>
      <c r="B170" s="128">
        <v>7587.68001972</v>
      </c>
      <c r="C170" s="128">
        <v>1922.4132753499998</v>
      </c>
      <c r="D170" s="128">
        <v>574.17385403999992</v>
      </c>
      <c r="E170" s="128">
        <v>1169.6006904499998</v>
      </c>
      <c r="F170" s="128">
        <v>366.35659311999996</v>
      </c>
      <c r="G170" s="128">
        <v>86.094789020000007</v>
      </c>
      <c r="H170" s="128">
        <v>242.62786502</v>
      </c>
      <c r="I170" s="128">
        <v>1562.2291428100002</v>
      </c>
      <c r="J170" s="128">
        <v>355.59036419000006</v>
      </c>
      <c r="K170" s="128">
        <v>13.951741570000001</v>
      </c>
      <c r="L170" s="128">
        <v>80.020717869999999</v>
      </c>
      <c r="M170" s="128">
        <v>1.4064339300000002</v>
      </c>
      <c r="N170" s="128">
        <v>211.47923543999997</v>
      </c>
      <c r="O170" s="128">
        <v>204.24746631999994</v>
      </c>
      <c r="P170" s="128">
        <v>160.93871289999998</v>
      </c>
      <c r="Q170" s="128">
        <v>10.879932640000002</v>
      </c>
      <c r="R170" s="128">
        <v>560.86765858000001</v>
      </c>
      <c r="S170" s="128">
        <v>17.520405629999999</v>
      </c>
      <c r="T170" s="128">
        <v>47.281140840000006</v>
      </c>
      <c r="U170" s="128"/>
      <c r="V170" s="128"/>
    </row>
    <row r="171" spans="1:22" hidden="1" outlineLevel="1">
      <c r="A171" s="9">
        <v>45413</v>
      </c>
      <c r="B171" s="128">
        <v>8019.2346310800012</v>
      </c>
      <c r="C171" s="128">
        <v>2373.6021563999998</v>
      </c>
      <c r="D171" s="128">
        <v>706.00195597999993</v>
      </c>
      <c r="E171" s="128">
        <v>1244.8903741300001</v>
      </c>
      <c r="F171" s="128">
        <v>286.70359326999994</v>
      </c>
      <c r="G171" s="128">
        <v>79.110892760000013</v>
      </c>
      <c r="H171" s="128">
        <v>225.91392207000001</v>
      </c>
      <c r="I171" s="128">
        <v>1483.5771209100001</v>
      </c>
      <c r="J171" s="128">
        <v>338.97054256000001</v>
      </c>
      <c r="K171" s="128">
        <v>19.219212239999997</v>
      </c>
      <c r="L171" s="128">
        <v>80.743605779999996</v>
      </c>
      <c r="M171" s="128">
        <v>7.8996903799999991</v>
      </c>
      <c r="N171" s="128">
        <v>203.83086469</v>
      </c>
      <c r="O171" s="128">
        <v>148.14701446000001</v>
      </c>
      <c r="P171" s="128">
        <v>159.02485772</v>
      </c>
      <c r="Q171" s="128">
        <v>9.7775884600000005</v>
      </c>
      <c r="R171" s="128">
        <v>587.89932969000006</v>
      </c>
      <c r="S171" s="128">
        <v>17.339766860000001</v>
      </c>
      <c r="T171" s="128">
        <v>46.58214272</v>
      </c>
      <c r="U171" s="128"/>
      <c r="V171" s="128"/>
    </row>
    <row r="172" spans="1:22" hidden="1" outlineLevel="1">
      <c r="A172" s="9">
        <v>45444</v>
      </c>
      <c r="B172" s="128">
        <v>8235.3437852000006</v>
      </c>
      <c r="C172" s="128">
        <v>2497.29585288</v>
      </c>
      <c r="D172" s="128">
        <v>463.96435436000002</v>
      </c>
      <c r="E172" s="128">
        <v>1388.0828300600001</v>
      </c>
      <c r="F172" s="128">
        <v>336.16948918000003</v>
      </c>
      <c r="G172" s="128">
        <v>83.794631629999998</v>
      </c>
      <c r="H172" s="128">
        <v>254.28853348000001</v>
      </c>
      <c r="I172" s="128">
        <v>1575.9948747500002</v>
      </c>
      <c r="J172" s="128">
        <v>340.83260164000001</v>
      </c>
      <c r="K172" s="128">
        <v>21.259951340000004</v>
      </c>
      <c r="L172" s="128">
        <v>81.119130170000005</v>
      </c>
      <c r="M172" s="128">
        <v>3.7597015499999999</v>
      </c>
      <c r="N172" s="128">
        <v>227.74485386999999</v>
      </c>
      <c r="O172" s="128">
        <v>154.06713332000001</v>
      </c>
      <c r="P172" s="128">
        <v>156.62383771</v>
      </c>
      <c r="Q172" s="128">
        <v>6.7692057800000001</v>
      </c>
      <c r="R172" s="128">
        <v>583.88381561999995</v>
      </c>
      <c r="S172" s="128">
        <v>17.799615160000002</v>
      </c>
      <c r="T172" s="128">
        <v>41.8933727</v>
      </c>
      <c r="U172" s="128"/>
      <c r="V172" s="128"/>
    </row>
    <row r="173" spans="1:22" hidden="1" outlineLevel="1">
      <c r="A173" s="9">
        <v>45474</v>
      </c>
      <c r="B173" s="128">
        <v>10294.445883119999</v>
      </c>
      <c r="C173" s="128">
        <v>4434.7923519300002</v>
      </c>
      <c r="D173" s="128">
        <v>717.32570801000008</v>
      </c>
      <c r="E173" s="128">
        <v>1510.4315613800002</v>
      </c>
      <c r="F173" s="128">
        <v>278.37835659999996</v>
      </c>
      <c r="G173" s="128">
        <v>60.012699150000003</v>
      </c>
      <c r="H173" s="128">
        <v>263.38541217</v>
      </c>
      <c r="I173" s="128">
        <v>1454.9316311299999</v>
      </c>
      <c r="J173" s="128">
        <v>340.86383065999996</v>
      </c>
      <c r="K173" s="128">
        <v>24.434162810000004</v>
      </c>
      <c r="L173" s="128">
        <v>82.279689429999991</v>
      </c>
      <c r="M173" s="128">
        <v>3.4323603399999993</v>
      </c>
      <c r="N173" s="128">
        <v>208.27239434999998</v>
      </c>
      <c r="O173" s="128">
        <v>159.74799939999997</v>
      </c>
      <c r="P173" s="128">
        <v>143.17686326</v>
      </c>
      <c r="Q173" s="128">
        <v>5.8485511200000007</v>
      </c>
      <c r="R173" s="128">
        <v>548.7138989</v>
      </c>
      <c r="S173" s="128">
        <v>18.289068229999998</v>
      </c>
      <c r="T173" s="128">
        <v>40.129344250000003</v>
      </c>
      <c r="U173" s="128"/>
      <c r="V173" s="128"/>
    </row>
    <row r="174" spans="1:22" hidden="1" outlineLevel="1">
      <c r="A174" s="9">
        <v>45505</v>
      </c>
      <c r="B174" s="128">
        <v>9674.5947537499997</v>
      </c>
      <c r="C174" s="128">
        <v>3923.1231723899996</v>
      </c>
      <c r="D174" s="128">
        <v>602.8289586300001</v>
      </c>
      <c r="E174" s="128">
        <v>1507.3611826199999</v>
      </c>
      <c r="F174" s="128">
        <v>288.3923655399999</v>
      </c>
      <c r="G174" s="128">
        <v>54.56401180000001</v>
      </c>
      <c r="H174" s="128">
        <v>185.49993406000002</v>
      </c>
      <c r="I174" s="128">
        <v>1421.5621260100002</v>
      </c>
      <c r="J174" s="128">
        <v>404.49102314999999</v>
      </c>
      <c r="K174" s="128">
        <v>29.520011180000001</v>
      </c>
      <c r="L174" s="128">
        <v>84.278699279999998</v>
      </c>
      <c r="M174" s="128">
        <v>5.2502774999999993</v>
      </c>
      <c r="N174" s="128">
        <v>268.41150191999998</v>
      </c>
      <c r="O174" s="128">
        <v>154.51343702999995</v>
      </c>
      <c r="P174" s="128">
        <v>141.28000788</v>
      </c>
      <c r="Q174" s="128">
        <v>11.919807559999999</v>
      </c>
      <c r="R174" s="128">
        <v>536.12485250000009</v>
      </c>
      <c r="S174" s="128">
        <v>16.714188010000001</v>
      </c>
      <c r="T174" s="128">
        <v>38.759196690000003</v>
      </c>
      <c r="U174" s="128"/>
      <c r="V174" s="128"/>
    </row>
    <row r="175" spans="1:22" hidden="1" outlineLevel="1">
      <c r="A175" s="9">
        <v>45536</v>
      </c>
      <c r="B175" s="128">
        <v>9123.2815895200001</v>
      </c>
      <c r="C175" s="128">
        <v>3258.3166338299993</v>
      </c>
      <c r="D175" s="128">
        <v>698.41108698000005</v>
      </c>
      <c r="E175" s="128">
        <v>1592.2263747399998</v>
      </c>
      <c r="F175" s="128">
        <v>187.71080669999998</v>
      </c>
      <c r="G175" s="128">
        <v>80.591819720000004</v>
      </c>
      <c r="H175" s="128">
        <v>181.93170590999998</v>
      </c>
      <c r="I175" s="128">
        <v>1473.4550847199998</v>
      </c>
      <c r="J175" s="128">
        <v>363.47071099999994</v>
      </c>
      <c r="K175" s="128">
        <v>30.048427839999999</v>
      </c>
      <c r="L175" s="128">
        <v>85.904766640000005</v>
      </c>
      <c r="M175" s="128">
        <v>8.5010630999999979</v>
      </c>
      <c r="N175" s="128">
        <v>274.59086381999998</v>
      </c>
      <c r="O175" s="128">
        <v>168.69619924000006</v>
      </c>
      <c r="P175" s="128">
        <v>137.50757953999999</v>
      </c>
      <c r="Q175" s="128">
        <v>21.700530130000001</v>
      </c>
      <c r="R175" s="128">
        <v>495.78203487999997</v>
      </c>
      <c r="S175" s="128">
        <v>16.405308470000001</v>
      </c>
      <c r="T175" s="128">
        <v>48.030592260000006</v>
      </c>
      <c r="U175" s="128"/>
      <c r="V175" s="128"/>
    </row>
    <row r="176" spans="1:22" hidden="1" outlineLevel="1">
      <c r="A176" s="9">
        <v>45566</v>
      </c>
      <c r="B176" s="128">
        <v>10726.938863179999</v>
      </c>
      <c r="C176" s="128">
        <v>3776.67331294</v>
      </c>
      <c r="D176" s="128">
        <v>803.13838267999995</v>
      </c>
      <c r="E176" s="128">
        <v>2357.5880325600001</v>
      </c>
      <c r="F176" s="128">
        <v>220.70266343</v>
      </c>
      <c r="G176" s="128">
        <v>59.181946819999993</v>
      </c>
      <c r="H176" s="128">
        <v>254.35144235999999</v>
      </c>
      <c r="I176" s="128">
        <v>1661.6189474400003</v>
      </c>
      <c r="J176" s="128">
        <v>340.80105900999996</v>
      </c>
      <c r="K176" s="128">
        <v>32.952292080000007</v>
      </c>
      <c r="L176" s="128">
        <v>91.667665639999996</v>
      </c>
      <c r="M176" s="128">
        <v>0.69946456999999995</v>
      </c>
      <c r="N176" s="128">
        <v>258.63331668000001</v>
      </c>
      <c r="O176" s="128">
        <v>164.44197955000001</v>
      </c>
      <c r="P176" s="128">
        <v>151.74147113000001</v>
      </c>
      <c r="Q176" s="128">
        <v>16.126738570000004</v>
      </c>
      <c r="R176" s="128">
        <v>477.34179936000004</v>
      </c>
      <c r="S176" s="128">
        <v>16.42229335</v>
      </c>
      <c r="T176" s="128">
        <v>42.856055010000006</v>
      </c>
      <c r="U176" s="128"/>
      <c r="V176" s="128"/>
    </row>
    <row r="177" spans="1:22">
      <c r="A177" s="9">
        <v>45597</v>
      </c>
      <c r="B177" s="128">
        <v>10867.23322559</v>
      </c>
      <c r="C177" s="128">
        <v>4186.5071409900002</v>
      </c>
      <c r="D177" s="128">
        <v>590.25264230999994</v>
      </c>
      <c r="E177" s="128">
        <v>2211.4689341000003</v>
      </c>
      <c r="F177" s="128">
        <v>410.01497789000007</v>
      </c>
      <c r="G177" s="128">
        <v>52.286340980000006</v>
      </c>
      <c r="H177" s="128">
        <v>223.80029695999997</v>
      </c>
      <c r="I177" s="128">
        <v>1472.4737444199998</v>
      </c>
      <c r="J177" s="128">
        <v>385.11555039000001</v>
      </c>
      <c r="K177" s="128">
        <v>27.653298230000001</v>
      </c>
      <c r="L177" s="128">
        <v>81.112562279999992</v>
      </c>
      <c r="M177" s="128">
        <v>0.49726336000000004</v>
      </c>
      <c r="N177" s="128">
        <v>341.64064094000003</v>
      </c>
      <c r="O177" s="128">
        <v>165.55419516000001</v>
      </c>
      <c r="P177" s="128">
        <v>142.98948950000002</v>
      </c>
      <c r="Q177" s="128">
        <v>15.807156009999998</v>
      </c>
      <c r="R177" s="128">
        <v>490.04787474</v>
      </c>
      <c r="S177" s="128">
        <v>16.86020023</v>
      </c>
      <c r="T177" s="128">
        <v>53.150917100000001</v>
      </c>
      <c r="U177" s="128"/>
      <c r="V177" s="128"/>
    </row>
    <row r="178" spans="1:22">
      <c r="A178" s="9">
        <v>45627</v>
      </c>
      <c r="B178" s="128">
        <v>11032.810695940001</v>
      </c>
      <c r="C178" s="128">
        <v>3795.3699058099992</v>
      </c>
      <c r="D178" s="128">
        <v>618.62322038000002</v>
      </c>
      <c r="E178" s="128">
        <v>2264.3588138499999</v>
      </c>
      <c r="F178" s="128">
        <v>663.72347719999982</v>
      </c>
      <c r="G178" s="128">
        <v>69.09499396999999</v>
      </c>
      <c r="H178" s="128">
        <v>375.58245478999999</v>
      </c>
      <c r="I178" s="128">
        <v>1607.2667736899998</v>
      </c>
      <c r="J178" s="128">
        <v>348.40737988999996</v>
      </c>
      <c r="K178" s="128">
        <v>28.87635345</v>
      </c>
      <c r="L178" s="128">
        <v>100.93251243</v>
      </c>
      <c r="M178" s="128">
        <v>1.3715217900000001</v>
      </c>
      <c r="N178" s="128">
        <v>326.53580021000005</v>
      </c>
      <c r="O178" s="128">
        <v>217.46640474</v>
      </c>
      <c r="P178" s="128">
        <v>142.27797183999999</v>
      </c>
      <c r="Q178" s="128">
        <v>14.19481094</v>
      </c>
      <c r="R178" s="128">
        <v>386.40480923999996</v>
      </c>
      <c r="S178" s="128">
        <v>17.930860939999999</v>
      </c>
      <c r="T178" s="128">
        <v>54.392630779999998</v>
      </c>
      <c r="U178" s="128"/>
      <c r="V178" s="128"/>
    </row>
    <row r="179" spans="1:22">
      <c r="A179" s="9">
        <v>45658</v>
      </c>
      <c r="B179" s="128">
        <v>9874.9145808799985</v>
      </c>
      <c r="C179" s="128">
        <v>4665.4630571799989</v>
      </c>
      <c r="D179" s="128">
        <v>35.83982237</v>
      </c>
      <c r="E179" s="128">
        <v>1999.53528605</v>
      </c>
      <c r="F179" s="128">
        <v>449.30940048000002</v>
      </c>
      <c r="G179" s="128">
        <v>72.323215529999999</v>
      </c>
      <c r="H179" s="128">
        <v>284.07839475000003</v>
      </c>
      <c r="I179" s="128">
        <v>949.22477944000002</v>
      </c>
      <c r="J179" s="128">
        <v>310.38496684</v>
      </c>
      <c r="K179" s="128">
        <v>25.469630110000001</v>
      </c>
      <c r="L179" s="128">
        <v>111.49509789</v>
      </c>
      <c r="M179" s="128">
        <v>1.1064523199999998</v>
      </c>
      <c r="N179" s="128">
        <v>307.34053391999998</v>
      </c>
      <c r="O179" s="128">
        <v>181.12473619000002</v>
      </c>
      <c r="P179" s="128">
        <v>128.19429804999999</v>
      </c>
      <c r="Q179" s="128">
        <v>15.035885850000001</v>
      </c>
      <c r="R179" s="128">
        <v>270.04818779000004</v>
      </c>
      <c r="S179" s="128">
        <v>18.440583030000003</v>
      </c>
      <c r="T179" s="128">
        <v>50.500253089999994</v>
      </c>
      <c r="U179" s="128"/>
      <c r="V179" s="128"/>
    </row>
    <row r="180" spans="1:22">
      <c r="A180" s="9">
        <v>45689</v>
      </c>
      <c r="B180" s="128">
        <v>10889.724030850002</v>
      </c>
      <c r="C180" s="128">
        <v>4792.907848159999</v>
      </c>
      <c r="D180" s="128">
        <v>584.33388635000006</v>
      </c>
      <c r="E180" s="128">
        <v>1636.0423203599998</v>
      </c>
      <c r="F180" s="128">
        <v>577.72133783999993</v>
      </c>
      <c r="G180" s="128">
        <v>70.566590409999989</v>
      </c>
      <c r="H180" s="128">
        <v>224.08576192000001</v>
      </c>
      <c r="I180" s="128">
        <v>1354.3957958000001</v>
      </c>
      <c r="J180" s="128">
        <v>361.21473984999994</v>
      </c>
      <c r="K180" s="128">
        <v>20.301151979999997</v>
      </c>
      <c r="L180" s="128">
        <v>109.19028187000001</v>
      </c>
      <c r="M180" s="128">
        <v>2.9222258800000001</v>
      </c>
      <c r="N180" s="128">
        <v>344.04990639999994</v>
      </c>
      <c r="O180" s="128">
        <v>169.58804497000003</v>
      </c>
      <c r="P180" s="128">
        <v>129.20149509000001</v>
      </c>
      <c r="Q180" s="128">
        <v>13.326299220000001</v>
      </c>
      <c r="R180" s="128">
        <v>438.81148133000005</v>
      </c>
      <c r="S180" s="128">
        <v>16.584152770000003</v>
      </c>
      <c r="T180" s="128">
        <v>44.480710650000006</v>
      </c>
      <c r="U180" s="128"/>
      <c r="V180" s="128"/>
    </row>
    <row r="181" spans="1:22">
      <c r="A181" s="9">
        <v>45717</v>
      </c>
      <c r="B181" s="128">
        <v>10797.29522219</v>
      </c>
      <c r="C181" s="128">
        <v>4836.4817393100002</v>
      </c>
      <c r="D181" s="128">
        <v>487.47145137000001</v>
      </c>
      <c r="E181" s="128">
        <v>1616.1224937700001</v>
      </c>
      <c r="F181" s="128">
        <v>585.65845875000002</v>
      </c>
      <c r="G181" s="128">
        <v>69.009070399999999</v>
      </c>
      <c r="H181" s="128">
        <v>204.95817522999994</v>
      </c>
      <c r="I181" s="128">
        <v>1358.8616581299998</v>
      </c>
      <c r="J181" s="128">
        <v>373.42327788</v>
      </c>
      <c r="K181" s="128">
        <v>17.400434310000001</v>
      </c>
      <c r="L181" s="128">
        <v>106.00901718000001</v>
      </c>
      <c r="M181" s="128">
        <v>19.14201697</v>
      </c>
      <c r="N181" s="128">
        <v>345.75216391000004</v>
      </c>
      <c r="O181" s="128">
        <v>165.55665668999998</v>
      </c>
      <c r="P181" s="128">
        <v>129.38840476999999</v>
      </c>
      <c r="Q181" s="128">
        <v>12.452196559999999</v>
      </c>
      <c r="R181" s="128">
        <v>408.96719236000007</v>
      </c>
      <c r="S181" s="128">
        <v>16.690139079999998</v>
      </c>
      <c r="T181" s="128">
        <v>43.95067551999999</v>
      </c>
      <c r="U181" s="128"/>
      <c r="V181" s="128"/>
    </row>
    <row r="182" spans="1:22">
      <c r="A182" s="9">
        <v>45748</v>
      </c>
      <c r="B182" s="128">
        <v>11196.050224370001</v>
      </c>
      <c r="C182" s="128">
        <v>4975.6582992700005</v>
      </c>
      <c r="D182" s="128">
        <v>517.50343476</v>
      </c>
      <c r="E182" s="128">
        <v>1708.6937538199998</v>
      </c>
      <c r="F182" s="128">
        <v>622.69342379000011</v>
      </c>
      <c r="G182" s="128">
        <v>72.932832739999995</v>
      </c>
      <c r="H182" s="128">
        <v>325.37478530999999</v>
      </c>
      <c r="I182" s="128">
        <v>1375.5626867000001</v>
      </c>
      <c r="J182" s="128">
        <v>322.83109974999996</v>
      </c>
      <c r="K182" s="128">
        <v>16.645410479999999</v>
      </c>
      <c r="L182" s="128">
        <v>115.32756634</v>
      </c>
      <c r="M182" s="128">
        <v>20.438243459999999</v>
      </c>
      <c r="N182" s="128">
        <v>325.83605311999997</v>
      </c>
      <c r="O182" s="128">
        <v>167.61240749999999</v>
      </c>
      <c r="P182" s="128">
        <v>139.32343821999996</v>
      </c>
      <c r="Q182" s="128">
        <v>12.764027110000001</v>
      </c>
      <c r="R182" s="128">
        <v>413.05895663000001</v>
      </c>
      <c r="S182" s="128">
        <v>16.014975390000004</v>
      </c>
      <c r="T182" s="128">
        <v>47.778829979999998</v>
      </c>
      <c r="U182" s="128"/>
      <c r="V182" s="128"/>
    </row>
    <row r="183" spans="1:22">
      <c r="A183" s="9">
        <v>45778</v>
      </c>
      <c r="B183" s="128">
        <v>10385.610723069998</v>
      </c>
      <c r="C183" s="128">
        <v>4467.3777311599997</v>
      </c>
      <c r="D183" s="128">
        <v>474.98994661999996</v>
      </c>
      <c r="E183" s="128">
        <v>1607.6898495</v>
      </c>
      <c r="F183" s="128">
        <v>527.46227407000015</v>
      </c>
      <c r="G183" s="128">
        <v>69.874322030000002</v>
      </c>
      <c r="H183" s="128">
        <v>253.6370958</v>
      </c>
      <c r="I183" s="128">
        <v>1389.1679946499999</v>
      </c>
      <c r="J183" s="128">
        <v>313.29616035000004</v>
      </c>
      <c r="K183" s="128">
        <v>19.635125220000003</v>
      </c>
      <c r="L183" s="128">
        <v>116.91474511</v>
      </c>
      <c r="M183" s="128">
        <v>20.61666993</v>
      </c>
      <c r="N183" s="128">
        <v>337.58188546999997</v>
      </c>
      <c r="O183" s="128">
        <v>163.14354088999997</v>
      </c>
      <c r="P183" s="128">
        <v>132.37066609000001</v>
      </c>
      <c r="Q183" s="128">
        <v>11.454100800000001</v>
      </c>
      <c r="R183" s="128">
        <v>409.91131364</v>
      </c>
      <c r="S183" s="128">
        <v>15.596871989999999</v>
      </c>
      <c r="T183" s="128">
        <v>54.890429750000003</v>
      </c>
      <c r="U183" s="128"/>
      <c r="V183" s="128"/>
    </row>
    <row r="184" spans="1:22">
      <c r="A184" s="9">
        <v>45809</v>
      </c>
      <c r="B184" s="128">
        <v>10916.227888939999</v>
      </c>
      <c r="C184" s="128">
        <v>4799.6508504599997</v>
      </c>
      <c r="D184" s="128">
        <v>494.42346180999999</v>
      </c>
      <c r="E184" s="128">
        <v>1728.1274635300001</v>
      </c>
      <c r="F184" s="128">
        <v>425.54021263999999</v>
      </c>
      <c r="G184" s="128">
        <v>66.370644810000002</v>
      </c>
      <c r="H184" s="128">
        <v>442.21887023000005</v>
      </c>
      <c r="I184" s="128">
        <v>1395.7383038200001</v>
      </c>
      <c r="J184" s="128">
        <v>300.10483003000002</v>
      </c>
      <c r="K184" s="128">
        <v>20.172858860000002</v>
      </c>
      <c r="L184" s="128">
        <v>123.07481692</v>
      </c>
      <c r="M184" s="128">
        <v>19.79457051</v>
      </c>
      <c r="N184" s="128">
        <v>345.58655585999998</v>
      </c>
      <c r="O184" s="128">
        <v>150.19908900999997</v>
      </c>
      <c r="P184" s="128">
        <v>141.78035606</v>
      </c>
      <c r="Q184" s="128">
        <v>8.9061202399999999</v>
      </c>
      <c r="R184" s="128">
        <v>388.09046035000006</v>
      </c>
      <c r="S184" s="128">
        <v>14.907842230000002</v>
      </c>
      <c r="T184" s="128">
        <v>51.540581569999993</v>
      </c>
      <c r="U184" s="128"/>
      <c r="V184" s="128"/>
    </row>
    <row r="185" spans="1:22">
      <c r="A185" s="9">
        <v>45839</v>
      </c>
      <c r="B185" s="128">
        <v>10962.42787317</v>
      </c>
      <c r="C185" s="128">
        <v>4679.1540591600005</v>
      </c>
      <c r="D185" s="128">
        <v>482.00063807999999</v>
      </c>
      <c r="E185" s="128">
        <v>1904.8926114900003</v>
      </c>
      <c r="F185" s="128">
        <v>427.92167973999995</v>
      </c>
      <c r="G185" s="128">
        <v>72.345923800000008</v>
      </c>
      <c r="H185" s="128">
        <v>329.56326416999997</v>
      </c>
      <c r="I185" s="128">
        <v>1581.9519159399999</v>
      </c>
      <c r="J185" s="128">
        <v>286.04356347999999</v>
      </c>
      <c r="K185" s="128">
        <v>21.57923697</v>
      </c>
      <c r="L185" s="128">
        <v>135.43745999999999</v>
      </c>
      <c r="M185" s="128">
        <v>14.092001269999999</v>
      </c>
      <c r="N185" s="128">
        <v>321.16688822999998</v>
      </c>
      <c r="O185" s="128">
        <v>133.26601602</v>
      </c>
      <c r="P185" s="128">
        <v>128.58960931999999</v>
      </c>
      <c r="Q185" s="128">
        <v>9.3474569199999991</v>
      </c>
      <c r="R185" s="128">
        <v>369.69497436</v>
      </c>
      <c r="S185" s="128">
        <v>14.833222740000002</v>
      </c>
      <c r="T185" s="128">
        <v>50.547351480000003</v>
      </c>
      <c r="U185" s="128"/>
      <c r="V185" s="128"/>
    </row>
    <row r="186" spans="1:22">
      <c r="A186" s="9">
        <v>45870</v>
      </c>
      <c r="B186" s="128">
        <v>9943.9187344599995</v>
      </c>
      <c r="C186" s="128">
        <v>4402.2904744699999</v>
      </c>
      <c r="D186" s="128">
        <v>31.071933739999999</v>
      </c>
      <c r="E186" s="128">
        <v>1929.7598228100001</v>
      </c>
      <c r="F186" s="128">
        <v>358.88850217000004</v>
      </c>
      <c r="G186" s="128">
        <v>73.354587449999997</v>
      </c>
      <c r="H186" s="128">
        <v>296.90801842000002</v>
      </c>
      <c r="I186" s="128">
        <v>1336.6081784800001</v>
      </c>
      <c r="J186" s="128">
        <v>328.94144953</v>
      </c>
      <c r="K186" s="128">
        <v>23.440952460000002</v>
      </c>
      <c r="L186" s="128">
        <v>133.93665572999998</v>
      </c>
      <c r="M186" s="128">
        <v>14.037372300000001</v>
      </c>
      <c r="N186" s="128">
        <v>319.32355919000003</v>
      </c>
      <c r="O186" s="128">
        <v>128.71532665999999</v>
      </c>
      <c r="P186" s="128">
        <v>133.24110989999997</v>
      </c>
      <c r="Q186" s="128">
        <v>20.175523040000002</v>
      </c>
      <c r="R186" s="128">
        <v>351.02777799999996</v>
      </c>
      <c r="S186" s="128">
        <v>14.423206349999999</v>
      </c>
      <c r="T186" s="128">
        <v>47.774283760000003</v>
      </c>
      <c r="U186" s="128"/>
      <c r="V186" s="128"/>
    </row>
    <row r="187" spans="1:22">
      <c r="A187" s="9">
        <v>45901</v>
      </c>
      <c r="B187" s="128">
        <v>9969.269369040001</v>
      </c>
      <c r="C187" s="128">
        <v>4146.2786464699993</v>
      </c>
      <c r="D187" s="128">
        <v>30.910960609999997</v>
      </c>
      <c r="E187" s="128">
        <v>2148.1098730400004</v>
      </c>
      <c r="F187" s="128">
        <v>335.05389397999994</v>
      </c>
      <c r="G187" s="128">
        <v>84.681878990000001</v>
      </c>
      <c r="H187" s="128">
        <v>276.02839487999995</v>
      </c>
      <c r="I187" s="128">
        <v>1356.8399420200001</v>
      </c>
      <c r="J187" s="128">
        <v>320.96801506000003</v>
      </c>
      <c r="K187" s="128">
        <v>22.943986779999999</v>
      </c>
      <c r="L187" s="128">
        <v>143.95705900999999</v>
      </c>
      <c r="M187" s="128">
        <v>14.092938739999997</v>
      </c>
      <c r="N187" s="128">
        <v>339.57065541000003</v>
      </c>
      <c r="O187" s="128">
        <v>155.2764822</v>
      </c>
      <c r="P187" s="128">
        <v>136.36544378000002</v>
      </c>
      <c r="Q187" s="128">
        <v>23.952800620000001</v>
      </c>
      <c r="R187" s="128">
        <v>357.16164196</v>
      </c>
      <c r="S187" s="128">
        <v>13.29474181</v>
      </c>
      <c r="T187" s="128">
        <v>63.782013679999999</v>
      </c>
      <c r="U187" s="128"/>
      <c r="V187" s="128"/>
    </row>
    <row r="188" spans="1:22">
      <c r="A188" s="9">
        <v>45931</v>
      </c>
      <c r="B188" s="128">
        <v>10204.392828579998</v>
      </c>
      <c r="C188" s="128">
        <v>4397.9806990999996</v>
      </c>
      <c r="D188" s="128">
        <v>33.119456589999999</v>
      </c>
      <c r="E188" s="128">
        <v>2341.6780287299994</v>
      </c>
      <c r="F188" s="128">
        <v>253.16753463000003</v>
      </c>
      <c r="G188" s="128">
        <v>84.726788079999992</v>
      </c>
      <c r="H188" s="128">
        <v>319.49264018999997</v>
      </c>
      <c r="I188" s="128">
        <v>1307.7553287899998</v>
      </c>
      <c r="J188" s="128">
        <v>302.93161233999996</v>
      </c>
      <c r="K188" s="128">
        <v>19.148974089999999</v>
      </c>
      <c r="L188" s="128">
        <v>144.14415868</v>
      </c>
      <c r="M188" s="128">
        <v>14.416658589999999</v>
      </c>
      <c r="N188" s="128">
        <v>289.16566481000001</v>
      </c>
      <c r="O188" s="128">
        <v>114.62851551</v>
      </c>
      <c r="P188" s="128">
        <v>129.59070506999998</v>
      </c>
      <c r="Q188" s="128">
        <v>22.889221940000002</v>
      </c>
      <c r="R188" s="128">
        <v>361.27645946999996</v>
      </c>
      <c r="S188" s="128">
        <v>11.41107405</v>
      </c>
      <c r="T188" s="128">
        <v>56.869307919999997</v>
      </c>
      <c r="U188" s="128"/>
      <c r="V188" s="128"/>
    </row>
    <row r="189" spans="1:22">
      <c r="A189" s="9">
        <v>45962</v>
      </c>
      <c r="B189" s="128">
        <v>9450.5203687799985</v>
      </c>
      <c r="C189" s="128">
        <v>3704.6841011499992</v>
      </c>
      <c r="D189" s="128">
        <v>39.613512150000005</v>
      </c>
      <c r="E189" s="128">
        <v>2238.4509154799998</v>
      </c>
      <c r="F189" s="128">
        <v>204.81340559</v>
      </c>
      <c r="G189" s="128">
        <v>83.998125009999995</v>
      </c>
      <c r="H189" s="128">
        <v>351.05426007</v>
      </c>
      <c r="I189" s="128">
        <v>1350.9235581899998</v>
      </c>
      <c r="J189" s="128">
        <v>318.48575344</v>
      </c>
      <c r="K189" s="128">
        <v>17.027825360000001</v>
      </c>
      <c r="L189" s="128">
        <v>136.01324137999998</v>
      </c>
      <c r="M189" s="128">
        <v>14.45806228</v>
      </c>
      <c r="N189" s="128">
        <v>286.44547985000003</v>
      </c>
      <c r="O189" s="128">
        <v>104.38298295</v>
      </c>
      <c r="P189" s="128">
        <v>122.36789714</v>
      </c>
      <c r="Q189" s="128">
        <v>22.542349609999999</v>
      </c>
      <c r="R189" s="128">
        <v>367.07148003999998</v>
      </c>
      <c r="S189" s="128">
        <v>12.254981450000002</v>
      </c>
      <c r="T189" s="128">
        <v>75.932437640000003</v>
      </c>
      <c r="U189" s="128"/>
      <c r="V189" s="128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31" width="6.5546875" style="147" customWidth="1"/>
    <col min="32" max="32" width="10" style="21" bestFit="1" customWidth="1"/>
    <col min="33" max="16384" width="9.109375" style="21"/>
  </cols>
  <sheetData>
    <row r="1" spans="1:31">
      <c r="A1" s="18" t="s">
        <v>129</v>
      </c>
    </row>
    <row r="2" spans="1:31" ht="5.25" customHeight="1">
      <c r="A2" s="161"/>
    </row>
    <row r="3" spans="1:31" ht="27.75" customHeight="1">
      <c r="A3" s="224" t="s">
        <v>104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31" ht="12.75" customHeight="1">
      <c r="A4" s="14" t="s">
        <v>128</v>
      </c>
    </row>
    <row r="5" spans="1:31" ht="12.75" customHeight="1">
      <c r="A5" s="15" t="s">
        <v>50</v>
      </c>
    </row>
    <row r="6" spans="1:31" s="20" customFormat="1" ht="12.75" customHeight="1">
      <c r="A6" s="201" t="s">
        <v>0</v>
      </c>
      <c r="B6" s="190" t="s">
        <v>15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8"/>
    </row>
    <row r="7" spans="1:31" s="20" customFormat="1" ht="12.75" customHeight="1">
      <c r="A7" s="202"/>
      <c r="B7" s="190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  <c r="T7" s="204" t="s">
        <v>192</v>
      </c>
      <c r="U7" s="204"/>
      <c r="V7" s="204"/>
      <c r="W7" s="234"/>
      <c r="X7" s="234"/>
      <c r="Y7" s="234"/>
      <c r="Z7" s="204" t="s">
        <v>193</v>
      </c>
      <c r="AA7" s="204"/>
      <c r="AB7" s="204"/>
      <c r="AC7" s="234"/>
      <c r="AD7" s="234"/>
      <c r="AE7" s="234"/>
    </row>
    <row r="8" spans="1:31" s="20" customFormat="1" ht="88.5" customHeight="1">
      <c r="A8" s="203"/>
      <c r="B8" s="190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  <c r="T8" s="145" t="s">
        <v>13</v>
      </c>
      <c r="U8" s="145" t="s">
        <v>66</v>
      </c>
      <c r="V8" s="145" t="s">
        <v>6</v>
      </c>
      <c r="W8" s="145" t="s">
        <v>10</v>
      </c>
      <c r="X8" s="145" t="s">
        <v>11</v>
      </c>
      <c r="Y8" s="145" t="s">
        <v>12</v>
      </c>
      <c r="Z8" s="145" t="s">
        <v>13</v>
      </c>
      <c r="AA8" s="145" t="s">
        <v>66</v>
      </c>
      <c r="AB8" s="145" t="s">
        <v>6</v>
      </c>
      <c r="AC8" s="145" t="s">
        <v>10</v>
      </c>
      <c r="AD8" s="145" t="s">
        <v>11</v>
      </c>
      <c r="AE8" s="145" t="s">
        <v>12</v>
      </c>
    </row>
    <row r="9" spans="1:31" s="20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</row>
    <row r="10" spans="1:31" s="20" customFormat="1" ht="13.8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  <c r="T10" s="144">
        <v>20</v>
      </c>
      <c r="U10" s="146">
        <v>21</v>
      </c>
      <c r="V10" s="144">
        <v>22</v>
      </c>
      <c r="W10" s="146">
        <v>23</v>
      </c>
      <c r="X10" s="144">
        <v>24</v>
      </c>
      <c r="Y10" s="146">
        <v>25</v>
      </c>
      <c r="Z10" s="144">
        <v>20</v>
      </c>
      <c r="AA10" s="146">
        <v>21</v>
      </c>
      <c r="AB10" s="144">
        <v>22</v>
      </c>
      <c r="AC10" s="146">
        <v>23</v>
      </c>
      <c r="AD10" s="144">
        <v>24</v>
      </c>
      <c r="AE10" s="146">
        <v>25</v>
      </c>
    </row>
    <row r="11" spans="1:31" ht="15" hidden="1" customHeight="1" outlineLevel="1">
      <c r="A11" s="9">
        <v>40544</v>
      </c>
      <c r="B11" s="46">
        <v>19.768599999999999</v>
      </c>
      <c r="C11" s="46">
        <v>20.558599999999998</v>
      </c>
      <c r="D11" s="46">
        <v>19.3721</v>
      </c>
      <c r="E11" s="46">
        <v>19.573899999999998</v>
      </c>
      <c r="F11" s="46">
        <v>18.886199999999999</v>
      </c>
      <c r="G11" s="46">
        <v>0</v>
      </c>
      <c r="H11" s="46">
        <v>20.240100000000002</v>
      </c>
      <c r="I11" s="46">
        <v>20.558599999999998</v>
      </c>
      <c r="J11" s="46">
        <v>20.0608</v>
      </c>
      <c r="K11" s="46">
        <v>20.5548</v>
      </c>
      <c r="L11" s="46">
        <v>19.024899999999999</v>
      </c>
      <c r="M11" s="46">
        <v>0</v>
      </c>
      <c r="N11" s="46">
        <v>13.729699999999999</v>
      </c>
      <c r="O11" s="46">
        <v>0</v>
      </c>
      <c r="P11" s="46">
        <v>13.729699999999999</v>
      </c>
      <c r="Q11" s="46">
        <v>13.832800000000001</v>
      </c>
      <c r="R11" s="46">
        <v>11.8582</v>
      </c>
      <c r="S11" s="46">
        <v>0</v>
      </c>
      <c r="T11" s="149" t="s">
        <v>185</v>
      </c>
      <c r="U11" s="149" t="s">
        <v>185</v>
      </c>
      <c r="V11" s="149" t="s">
        <v>185</v>
      </c>
      <c r="W11" s="149" t="s">
        <v>185</v>
      </c>
      <c r="X11" s="149" t="s">
        <v>185</v>
      </c>
      <c r="Y11" s="149" t="s">
        <v>185</v>
      </c>
      <c r="Z11" s="149" t="s">
        <v>185</v>
      </c>
      <c r="AA11" s="149" t="s">
        <v>185</v>
      </c>
      <c r="AB11" s="149" t="s">
        <v>185</v>
      </c>
      <c r="AC11" s="149" t="s">
        <v>185</v>
      </c>
      <c r="AD11" s="149" t="s">
        <v>185</v>
      </c>
      <c r="AE11" s="149" t="s">
        <v>185</v>
      </c>
    </row>
    <row r="12" spans="1:31" hidden="1" outlineLevel="1">
      <c r="A12" s="9">
        <v>40575</v>
      </c>
      <c r="B12" s="46">
        <v>20.523599999999998</v>
      </c>
      <c r="C12" s="46">
        <v>21.820599999999999</v>
      </c>
      <c r="D12" s="46">
        <v>20.033100000000001</v>
      </c>
      <c r="E12" s="46">
        <v>20.270600000000002</v>
      </c>
      <c r="F12" s="46">
        <v>19.5578</v>
      </c>
      <c r="G12" s="46">
        <v>0</v>
      </c>
      <c r="H12" s="46">
        <v>20.691500000000001</v>
      </c>
      <c r="I12" s="46">
        <v>21.820599999999999</v>
      </c>
      <c r="J12" s="46">
        <v>20.248999999999999</v>
      </c>
      <c r="K12" s="46">
        <v>20.270600000000002</v>
      </c>
      <c r="L12" s="46">
        <v>20.200600000000001</v>
      </c>
      <c r="M12" s="46">
        <v>0</v>
      </c>
      <c r="N12" s="46">
        <v>14.073</v>
      </c>
      <c r="O12" s="46">
        <v>0</v>
      </c>
      <c r="P12" s="46">
        <v>14.073</v>
      </c>
      <c r="Q12" s="46" t="s">
        <v>123</v>
      </c>
      <c r="R12" s="46">
        <v>14.073</v>
      </c>
      <c r="S12" s="46">
        <v>0</v>
      </c>
      <c r="T12" s="149" t="s">
        <v>185</v>
      </c>
      <c r="U12" s="149" t="s">
        <v>185</v>
      </c>
      <c r="V12" s="149" t="s">
        <v>185</v>
      </c>
      <c r="W12" s="149" t="s">
        <v>185</v>
      </c>
      <c r="X12" s="149" t="s">
        <v>185</v>
      </c>
      <c r="Y12" s="149" t="s">
        <v>185</v>
      </c>
      <c r="Z12" s="149" t="s">
        <v>185</v>
      </c>
      <c r="AA12" s="149" t="s">
        <v>185</v>
      </c>
      <c r="AB12" s="149" t="s">
        <v>185</v>
      </c>
      <c r="AC12" s="149" t="s">
        <v>185</v>
      </c>
      <c r="AD12" s="149" t="s">
        <v>185</v>
      </c>
      <c r="AE12" s="149" t="s">
        <v>185</v>
      </c>
    </row>
    <row r="13" spans="1:31" hidden="1" outlineLevel="1">
      <c r="A13" s="9">
        <v>40603</v>
      </c>
      <c r="B13" s="46">
        <v>19.565200000000001</v>
      </c>
      <c r="C13" s="46">
        <v>21.3293</v>
      </c>
      <c r="D13" s="46">
        <v>19.1921</v>
      </c>
      <c r="E13" s="46">
        <v>19.979700000000001</v>
      </c>
      <c r="F13" s="46">
        <v>17.450800000000001</v>
      </c>
      <c r="G13" s="46">
        <v>0</v>
      </c>
      <c r="H13" s="46">
        <v>19.668500000000002</v>
      </c>
      <c r="I13" s="46">
        <v>21.3293</v>
      </c>
      <c r="J13" s="46">
        <v>19.3095</v>
      </c>
      <c r="K13" s="46">
        <v>20.001799999999999</v>
      </c>
      <c r="L13" s="46">
        <v>17.678100000000001</v>
      </c>
      <c r="M13" s="46">
        <v>0</v>
      </c>
      <c r="N13" s="46">
        <v>13.8276</v>
      </c>
      <c r="O13" s="46">
        <v>0</v>
      </c>
      <c r="P13" s="46">
        <v>13.8276</v>
      </c>
      <c r="Q13" s="46">
        <v>10</v>
      </c>
      <c r="R13" s="46">
        <v>14.120100000000001</v>
      </c>
      <c r="S13" s="46">
        <v>0</v>
      </c>
      <c r="T13" s="149" t="s">
        <v>185</v>
      </c>
      <c r="U13" s="149" t="s">
        <v>185</v>
      </c>
      <c r="V13" s="149" t="s">
        <v>185</v>
      </c>
      <c r="W13" s="149" t="s">
        <v>185</v>
      </c>
      <c r="X13" s="149" t="s">
        <v>185</v>
      </c>
      <c r="Y13" s="149" t="s">
        <v>185</v>
      </c>
      <c r="Z13" s="149" t="s">
        <v>185</v>
      </c>
      <c r="AA13" s="149" t="s">
        <v>185</v>
      </c>
      <c r="AB13" s="149" t="s">
        <v>185</v>
      </c>
      <c r="AC13" s="149" t="s">
        <v>185</v>
      </c>
      <c r="AD13" s="149" t="s">
        <v>185</v>
      </c>
      <c r="AE13" s="149" t="s">
        <v>185</v>
      </c>
    </row>
    <row r="14" spans="1:31" hidden="1" outlineLevel="1">
      <c r="A14" s="9">
        <v>40634</v>
      </c>
      <c r="B14" s="46">
        <v>20.365300000000001</v>
      </c>
      <c r="C14" s="46">
        <v>21.139700000000001</v>
      </c>
      <c r="D14" s="46">
        <v>20.125800000000002</v>
      </c>
      <c r="E14" s="46">
        <v>19.431999999999999</v>
      </c>
      <c r="F14" s="46">
        <v>21.5305</v>
      </c>
      <c r="G14" s="46">
        <v>0</v>
      </c>
      <c r="H14" s="46">
        <v>20.498699999999999</v>
      </c>
      <c r="I14" s="46">
        <v>21.139700000000001</v>
      </c>
      <c r="J14" s="46">
        <v>20.291</v>
      </c>
      <c r="K14" s="46">
        <v>19.501100000000001</v>
      </c>
      <c r="L14" s="46">
        <v>22.069800000000001</v>
      </c>
      <c r="M14" s="46">
        <v>0</v>
      </c>
      <c r="N14" s="46">
        <v>16.660799999999998</v>
      </c>
      <c r="O14" s="46">
        <v>0</v>
      </c>
      <c r="P14" s="46">
        <v>16.660799999999998</v>
      </c>
      <c r="Q14" s="46">
        <v>14</v>
      </c>
      <c r="R14" s="46">
        <v>17.2639</v>
      </c>
      <c r="S14" s="46">
        <v>0</v>
      </c>
      <c r="T14" s="149" t="s">
        <v>185</v>
      </c>
      <c r="U14" s="149" t="s">
        <v>185</v>
      </c>
      <c r="V14" s="149" t="s">
        <v>185</v>
      </c>
      <c r="W14" s="149" t="s">
        <v>185</v>
      </c>
      <c r="X14" s="149" t="s">
        <v>185</v>
      </c>
      <c r="Y14" s="149" t="s">
        <v>185</v>
      </c>
      <c r="Z14" s="149" t="s">
        <v>185</v>
      </c>
      <c r="AA14" s="149" t="s">
        <v>185</v>
      </c>
      <c r="AB14" s="149" t="s">
        <v>185</v>
      </c>
      <c r="AC14" s="149" t="s">
        <v>185</v>
      </c>
      <c r="AD14" s="149" t="s">
        <v>185</v>
      </c>
      <c r="AE14" s="149" t="s">
        <v>185</v>
      </c>
    </row>
    <row r="15" spans="1:31" hidden="1" outlineLevel="1">
      <c r="A15" s="9">
        <v>40664</v>
      </c>
      <c r="B15" s="46">
        <v>20.198799999999999</v>
      </c>
      <c r="C15" s="46">
        <v>20.371600000000001</v>
      </c>
      <c r="D15" s="46">
        <v>20.1006</v>
      </c>
      <c r="E15" s="46">
        <v>20.582000000000001</v>
      </c>
      <c r="F15" s="46">
        <v>19.807200000000002</v>
      </c>
      <c r="G15" s="46">
        <v>16.5</v>
      </c>
      <c r="H15" s="46">
        <v>20.536999999999999</v>
      </c>
      <c r="I15" s="46">
        <v>20.371600000000001</v>
      </c>
      <c r="J15" s="46">
        <v>20.638500000000001</v>
      </c>
      <c r="K15" s="46">
        <v>20.736599999999999</v>
      </c>
      <c r="L15" s="46">
        <v>20.9207</v>
      </c>
      <c r="M15" s="46">
        <v>16.5</v>
      </c>
      <c r="N15" s="46">
        <v>13.4527</v>
      </c>
      <c r="O15" s="46">
        <v>0</v>
      </c>
      <c r="P15" s="46">
        <v>13.4527</v>
      </c>
      <c r="Q15" s="46">
        <v>13.9071</v>
      </c>
      <c r="R15" s="46">
        <v>13.364599999999999</v>
      </c>
      <c r="S15" s="46">
        <v>0</v>
      </c>
      <c r="T15" s="149" t="s">
        <v>185</v>
      </c>
      <c r="U15" s="149" t="s">
        <v>185</v>
      </c>
      <c r="V15" s="149" t="s">
        <v>185</v>
      </c>
      <c r="W15" s="149" t="s">
        <v>185</v>
      </c>
      <c r="X15" s="149" t="s">
        <v>185</v>
      </c>
      <c r="Y15" s="149" t="s">
        <v>185</v>
      </c>
      <c r="Z15" s="149" t="s">
        <v>185</v>
      </c>
      <c r="AA15" s="149" t="s">
        <v>185</v>
      </c>
      <c r="AB15" s="149" t="s">
        <v>185</v>
      </c>
      <c r="AC15" s="149" t="s">
        <v>185</v>
      </c>
      <c r="AD15" s="149" t="s">
        <v>185</v>
      </c>
      <c r="AE15" s="149" t="s">
        <v>185</v>
      </c>
    </row>
    <row r="16" spans="1:31" hidden="1" outlineLevel="1">
      <c r="A16" s="9">
        <v>40695</v>
      </c>
      <c r="B16" s="46">
        <v>18.378499999999999</v>
      </c>
      <c r="C16" s="46">
        <v>20.972300000000001</v>
      </c>
      <c r="D16" s="46">
        <v>17.436</v>
      </c>
      <c r="E16" s="46">
        <v>15.8973</v>
      </c>
      <c r="F16" s="46">
        <v>19.6096</v>
      </c>
      <c r="G16" s="46">
        <v>20</v>
      </c>
      <c r="H16" s="46">
        <v>18.4328</v>
      </c>
      <c r="I16" s="46">
        <v>20.972300000000001</v>
      </c>
      <c r="J16" s="46">
        <v>17.501799999999999</v>
      </c>
      <c r="K16" s="46">
        <v>15.983499999999999</v>
      </c>
      <c r="L16" s="46">
        <v>19.6356</v>
      </c>
      <c r="M16" s="46">
        <v>20</v>
      </c>
      <c r="N16" s="46">
        <v>10.101699999999999</v>
      </c>
      <c r="O16" s="46">
        <v>0</v>
      </c>
      <c r="P16" s="46">
        <v>10.101699999999999</v>
      </c>
      <c r="Q16" s="46">
        <v>8.1610999999999994</v>
      </c>
      <c r="R16" s="46">
        <v>15.241400000000001</v>
      </c>
      <c r="S16" s="46">
        <v>0</v>
      </c>
      <c r="T16" s="149" t="s">
        <v>185</v>
      </c>
      <c r="U16" s="149" t="s">
        <v>185</v>
      </c>
      <c r="V16" s="149" t="s">
        <v>185</v>
      </c>
      <c r="W16" s="149" t="s">
        <v>185</v>
      </c>
      <c r="X16" s="149" t="s">
        <v>185</v>
      </c>
      <c r="Y16" s="149" t="s">
        <v>185</v>
      </c>
      <c r="Z16" s="149" t="s">
        <v>185</v>
      </c>
      <c r="AA16" s="149" t="s">
        <v>185</v>
      </c>
      <c r="AB16" s="149" t="s">
        <v>185</v>
      </c>
      <c r="AC16" s="149" t="s">
        <v>185</v>
      </c>
      <c r="AD16" s="149" t="s">
        <v>185</v>
      </c>
      <c r="AE16" s="149" t="s">
        <v>185</v>
      </c>
    </row>
    <row r="17" spans="1:31" hidden="1" outlineLevel="1">
      <c r="A17" s="9">
        <v>40725</v>
      </c>
      <c r="B17" s="46">
        <v>19.032</v>
      </c>
      <c r="C17" s="46">
        <v>19.4373</v>
      </c>
      <c r="D17" s="46">
        <v>18.808</v>
      </c>
      <c r="E17" s="46">
        <v>18.941600000000001</v>
      </c>
      <c r="F17" s="46">
        <v>18.792899999999999</v>
      </c>
      <c r="G17" s="46">
        <v>15.2</v>
      </c>
      <c r="H17" s="46">
        <v>19.1723</v>
      </c>
      <c r="I17" s="46">
        <v>19.4373</v>
      </c>
      <c r="J17" s="46">
        <v>19.017299999999999</v>
      </c>
      <c r="K17" s="46">
        <v>19.1158</v>
      </c>
      <c r="L17" s="46">
        <v>18.761299999999999</v>
      </c>
      <c r="M17" s="46">
        <v>0</v>
      </c>
      <c r="N17" s="46">
        <v>15.219099999999999</v>
      </c>
      <c r="O17" s="46">
        <v>0</v>
      </c>
      <c r="P17" s="46">
        <v>15.219099999999999</v>
      </c>
      <c r="Q17" s="46">
        <v>8.8851999999999993</v>
      </c>
      <c r="R17" s="46">
        <v>19.2361</v>
      </c>
      <c r="S17" s="46">
        <v>15.2</v>
      </c>
      <c r="T17" s="149" t="s">
        <v>185</v>
      </c>
      <c r="U17" s="149" t="s">
        <v>185</v>
      </c>
      <c r="V17" s="149" t="s">
        <v>185</v>
      </c>
      <c r="W17" s="149" t="s">
        <v>185</v>
      </c>
      <c r="X17" s="149" t="s">
        <v>185</v>
      </c>
      <c r="Y17" s="149" t="s">
        <v>185</v>
      </c>
      <c r="Z17" s="149" t="s">
        <v>185</v>
      </c>
      <c r="AA17" s="149" t="s">
        <v>185</v>
      </c>
      <c r="AB17" s="149" t="s">
        <v>185</v>
      </c>
      <c r="AC17" s="149" t="s">
        <v>185</v>
      </c>
      <c r="AD17" s="149" t="s">
        <v>185</v>
      </c>
      <c r="AE17" s="149" t="s">
        <v>185</v>
      </c>
    </row>
    <row r="18" spans="1:31" hidden="1" outlineLevel="1">
      <c r="A18" s="9">
        <v>40756</v>
      </c>
      <c r="B18" s="46">
        <v>18.418299999999999</v>
      </c>
      <c r="C18" s="46">
        <v>18.351800000000001</v>
      </c>
      <c r="D18" s="46">
        <v>18.455200000000001</v>
      </c>
      <c r="E18" s="46">
        <v>18.325500000000002</v>
      </c>
      <c r="F18" s="46">
        <v>18.838999999999999</v>
      </c>
      <c r="G18" s="46">
        <v>20.226900000000001</v>
      </c>
      <c r="H18" s="46">
        <v>18.478100000000001</v>
      </c>
      <c r="I18" s="46">
        <v>18.351800000000001</v>
      </c>
      <c r="J18" s="46">
        <v>18.549199999999999</v>
      </c>
      <c r="K18" s="46">
        <v>18.381</v>
      </c>
      <c r="L18" s="46">
        <v>19.067399999999999</v>
      </c>
      <c r="M18" s="46">
        <v>20.226900000000001</v>
      </c>
      <c r="N18" s="46">
        <v>12.355</v>
      </c>
      <c r="O18" s="46">
        <v>0</v>
      </c>
      <c r="P18" s="46">
        <v>12.355</v>
      </c>
      <c r="Q18" s="46">
        <v>9.5</v>
      </c>
      <c r="R18" s="46">
        <v>13.627700000000001</v>
      </c>
      <c r="S18" s="46">
        <v>0</v>
      </c>
      <c r="T18" s="149" t="s">
        <v>185</v>
      </c>
      <c r="U18" s="149" t="s">
        <v>185</v>
      </c>
      <c r="V18" s="149" t="s">
        <v>185</v>
      </c>
      <c r="W18" s="149" t="s">
        <v>185</v>
      </c>
      <c r="X18" s="149" t="s">
        <v>185</v>
      </c>
      <c r="Y18" s="149" t="s">
        <v>185</v>
      </c>
      <c r="Z18" s="149" t="s">
        <v>185</v>
      </c>
      <c r="AA18" s="149" t="s">
        <v>185</v>
      </c>
      <c r="AB18" s="149" t="s">
        <v>185</v>
      </c>
      <c r="AC18" s="149" t="s">
        <v>185</v>
      </c>
      <c r="AD18" s="149" t="s">
        <v>185</v>
      </c>
      <c r="AE18" s="149" t="s">
        <v>185</v>
      </c>
    </row>
    <row r="19" spans="1:31" hidden="1" outlineLevel="1">
      <c r="A19" s="9">
        <v>40787</v>
      </c>
      <c r="B19" s="46">
        <v>17.175999999999998</v>
      </c>
      <c r="C19" s="46">
        <v>18.8718</v>
      </c>
      <c r="D19" s="46">
        <v>16.163</v>
      </c>
      <c r="E19" s="46">
        <v>16.418099999999999</v>
      </c>
      <c r="F19" s="46">
        <v>15.1046</v>
      </c>
      <c r="G19" s="46">
        <v>0</v>
      </c>
      <c r="H19" s="46">
        <v>17.716899999999999</v>
      </c>
      <c r="I19" s="46">
        <v>18.8718</v>
      </c>
      <c r="J19" s="46">
        <v>16.9665</v>
      </c>
      <c r="K19" s="46">
        <v>16.4451</v>
      </c>
      <c r="L19" s="46">
        <v>20.533799999999999</v>
      </c>
      <c r="M19" s="46">
        <v>0</v>
      </c>
      <c r="N19" s="46">
        <v>7.0164999999999997</v>
      </c>
      <c r="O19" s="46">
        <v>0</v>
      </c>
      <c r="P19" s="46">
        <v>7.0164999999999997</v>
      </c>
      <c r="Q19" s="46">
        <v>10.6335</v>
      </c>
      <c r="R19" s="46">
        <v>6.8406000000000002</v>
      </c>
      <c r="S19" s="46">
        <v>0</v>
      </c>
      <c r="T19" s="149" t="s">
        <v>185</v>
      </c>
      <c r="U19" s="149" t="s">
        <v>185</v>
      </c>
      <c r="V19" s="149" t="s">
        <v>185</v>
      </c>
      <c r="W19" s="149" t="s">
        <v>185</v>
      </c>
      <c r="X19" s="149" t="s">
        <v>185</v>
      </c>
      <c r="Y19" s="149" t="s">
        <v>185</v>
      </c>
      <c r="Z19" s="149" t="s">
        <v>185</v>
      </c>
      <c r="AA19" s="149" t="s">
        <v>185</v>
      </c>
      <c r="AB19" s="149" t="s">
        <v>185</v>
      </c>
      <c r="AC19" s="149" t="s">
        <v>185</v>
      </c>
      <c r="AD19" s="149" t="s">
        <v>185</v>
      </c>
      <c r="AE19" s="149" t="s">
        <v>185</v>
      </c>
    </row>
    <row r="20" spans="1:31" hidden="1" outlineLevel="1">
      <c r="A20" s="9">
        <v>40817</v>
      </c>
      <c r="B20" s="46">
        <v>18.5061</v>
      </c>
      <c r="C20" s="46">
        <v>18.325500000000002</v>
      </c>
      <c r="D20" s="46">
        <v>18.649799999999999</v>
      </c>
      <c r="E20" s="46">
        <v>19.130800000000001</v>
      </c>
      <c r="F20" s="46">
        <v>17.4008</v>
      </c>
      <c r="G20" s="46">
        <v>0</v>
      </c>
      <c r="H20" s="46">
        <v>18.521999999999998</v>
      </c>
      <c r="I20" s="46">
        <v>18.325500000000002</v>
      </c>
      <c r="J20" s="46">
        <v>18.678999999999998</v>
      </c>
      <c r="K20" s="46">
        <v>19.174499999999998</v>
      </c>
      <c r="L20" s="46">
        <v>17.4008</v>
      </c>
      <c r="M20" s="46">
        <v>0</v>
      </c>
      <c r="N20" s="46">
        <v>12.3695</v>
      </c>
      <c r="O20" s="46">
        <v>0</v>
      </c>
      <c r="P20" s="46">
        <v>12.3695</v>
      </c>
      <c r="Q20" s="46">
        <v>12.3695</v>
      </c>
      <c r="R20" s="46">
        <v>0</v>
      </c>
      <c r="S20" s="46">
        <v>0</v>
      </c>
      <c r="T20" s="149" t="s">
        <v>185</v>
      </c>
      <c r="U20" s="149" t="s">
        <v>185</v>
      </c>
      <c r="V20" s="149" t="s">
        <v>185</v>
      </c>
      <c r="W20" s="149" t="s">
        <v>185</v>
      </c>
      <c r="X20" s="149" t="s">
        <v>185</v>
      </c>
      <c r="Y20" s="149" t="s">
        <v>185</v>
      </c>
      <c r="Z20" s="149" t="s">
        <v>185</v>
      </c>
      <c r="AA20" s="149" t="s">
        <v>185</v>
      </c>
      <c r="AB20" s="149" t="s">
        <v>185</v>
      </c>
      <c r="AC20" s="149" t="s">
        <v>185</v>
      </c>
      <c r="AD20" s="149" t="s">
        <v>185</v>
      </c>
      <c r="AE20" s="149" t="s">
        <v>185</v>
      </c>
    </row>
    <row r="21" spans="1:31" hidden="1" outlineLevel="1">
      <c r="A21" s="9">
        <v>40848</v>
      </c>
      <c r="B21" s="46">
        <v>18.861599999999999</v>
      </c>
      <c r="C21" s="46">
        <v>17.776199999999999</v>
      </c>
      <c r="D21" s="46">
        <v>19.3</v>
      </c>
      <c r="E21" s="46">
        <v>19.180299999999999</v>
      </c>
      <c r="F21" s="46">
        <v>19.9604</v>
      </c>
      <c r="G21" s="46">
        <v>0</v>
      </c>
      <c r="H21" s="46">
        <v>19.942900000000002</v>
      </c>
      <c r="I21" s="46">
        <v>17.776199999999999</v>
      </c>
      <c r="J21" s="46">
        <v>21.014399999999998</v>
      </c>
      <c r="K21" s="46">
        <v>21.082000000000001</v>
      </c>
      <c r="L21" s="46">
        <v>20.695499999999999</v>
      </c>
      <c r="M21" s="46">
        <v>0</v>
      </c>
      <c r="N21" s="46">
        <v>11.648400000000001</v>
      </c>
      <c r="O21" s="46">
        <v>0</v>
      </c>
      <c r="P21" s="46">
        <v>11.648400000000001</v>
      </c>
      <c r="Q21" s="46">
        <v>11.7492</v>
      </c>
      <c r="R21" s="46">
        <v>10</v>
      </c>
      <c r="S21" s="46">
        <v>0</v>
      </c>
      <c r="T21" s="149" t="s">
        <v>185</v>
      </c>
      <c r="U21" s="149" t="s">
        <v>185</v>
      </c>
      <c r="V21" s="149" t="s">
        <v>185</v>
      </c>
      <c r="W21" s="149" t="s">
        <v>185</v>
      </c>
      <c r="X21" s="149" t="s">
        <v>185</v>
      </c>
      <c r="Y21" s="149" t="s">
        <v>185</v>
      </c>
      <c r="Z21" s="149" t="s">
        <v>185</v>
      </c>
      <c r="AA21" s="149" t="s">
        <v>185</v>
      </c>
      <c r="AB21" s="149" t="s">
        <v>185</v>
      </c>
      <c r="AC21" s="149" t="s">
        <v>185</v>
      </c>
      <c r="AD21" s="149" t="s">
        <v>185</v>
      </c>
      <c r="AE21" s="149" t="s">
        <v>185</v>
      </c>
    </row>
    <row r="22" spans="1:31" hidden="1" outlineLevel="1">
      <c r="A22" s="9">
        <v>40878</v>
      </c>
      <c r="B22" s="46">
        <v>18.609500000000001</v>
      </c>
      <c r="C22" s="46">
        <v>18.253699999999998</v>
      </c>
      <c r="D22" s="46">
        <v>18.7516</v>
      </c>
      <c r="E22" s="46">
        <v>18.760200000000001</v>
      </c>
      <c r="F22" s="46">
        <v>18.732399999999998</v>
      </c>
      <c r="G22" s="46">
        <v>0</v>
      </c>
      <c r="H22" s="46">
        <v>19.536999999999999</v>
      </c>
      <c r="I22" s="46">
        <v>18.253699999999998</v>
      </c>
      <c r="J22" s="46">
        <v>20.173500000000001</v>
      </c>
      <c r="K22" s="46">
        <v>19.850100000000001</v>
      </c>
      <c r="L22" s="46">
        <v>21.023700000000002</v>
      </c>
      <c r="M22" s="46">
        <v>0</v>
      </c>
      <c r="N22" s="46">
        <v>12.885899999999999</v>
      </c>
      <c r="O22" s="46">
        <v>0</v>
      </c>
      <c r="P22" s="46">
        <v>12.885899999999999</v>
      </c>
      <c r="Q22" s="46">
        <v>12.824400000000001</v>
      </c>
      <c r="R22" s="46">
        <v>12.960699999999999</v>
      </c>
      <c r="S22" s="46">
        <v>0</v>
      </c>
      <c r="T22" s="149" t="s">
        <v>185</v>
      </c>
      <c r="U22" s="149" t="s">
        <v>185</v>
      </c>
      <c r="V22" s="149" t="s">
        <v>185</v>
      </c>
      <c r="W22" s="149" t="s">
        <v>185</v>
      </c>
      <c r="X22" s="149" t="s">
        <v>185</v>
      </c>
      <c r="Y22" s="149" t="s">
        <v>185</v>
      </c>
      <c r="Z22" s="149" t="s">
        <v>185</v>
      </c>
      <c r="AA22" s="149" t="s">
        <v>185</v>
      </c>
      <c r="AB22" s="149" t="s">
        <v>185</v>
      </c>
      <c r="AC22" s="149" t="s">
        <v>185</v>
      </c>
      <c r="AD22" s="149" t="s">
        <v>185</v>
      </c>
      <c r="AE22" s="149" t="s">
        <v>185</v>
      </c>
    </row>
    <row r="23" spans="1:31" hidden="1" outlineLevel="1">
      <c r="A23" s="9">
        <v>40909</v>
      </c>
      <c r="B23" s="46">
        <v>18.851700000000001</v>
      </c>
      <c r="C23" s="46">
        <v>18.2669</v>
      </c>
      <c r="D23" s="46">
        <v>19.196300000000001</v>
      </c>
      <c r="E23" s="46">
        <v>19.4679</v>
      </c>
      <c r="F23" s="46">
        <v>18.2668</v>
      </c>
      <c r="G23" s="46">
        <v>0</v>
      </c>
      <c r="H23" s="46">
        <v>18.9452</v>
      </c>
      <c r="I23" s="46">
        <v>18.2669</v>
      </c>
      <c r="J23" s="46">
        <v>19.351600000000001</v>
      </c>
      <c r="K23" s="46">
        <v>19.6721</v>
      </c>
      <c r="L23" s="46">
        <v>18.276599999999998</v>
      </c>
      <c r="M23" s="46">
        <v>0</v>
      </c>
      <c r="N23" s="46">
        <v>9.9263999999999992</v>
      </c>
      <c r="O23" s="46">
        <v>0</v>
      </c>
      <c r="P23" s="46">
        <v>9.9263999999999992</v>
      </c>
      <c r="Q23" s="46">
        <v>9.94</v>
      </c>
      <c r="R23" s="46">
        <v>9</v>
      </c>
      <c r="S23" s="46">
        <v>0</v>
      </c>
      <c r="T23" s="149" t="s">
        <v>185</v>
      </c>
      <c r="U23" s="149" t="s">
        <v>185</v>
      </c>
      <c r="V23" s="149" t="s">
        <v>185</v>
      </c>
      <c r="W23" s="149" t="s">
        <v>185</v>
      </c>
      <c r="X23" s="149" t="s">
        <v>185</v>
      </c>
      <c r="Y23" s="149" t="s">
        <v>185</v>
      </c>
      <c r="Z23" s="149" t="s">
        <v>185</v>
      </c>
      <c r="AA23" s="149" t="s">
        <v>185</v>
      </c>
      <c r="AB23" s="149" t="s">
        <v>185</v>
      </c>
      <c r="AC23" s="149" t="s">
        <v>185</v>
      </c>
      <c r="AD23" s="149" t="s">
        <v>185</v>
      </c>
      <c r="AE23" s="149" t="s">
        <v>185</v>
      </c>
    </row>
    <row r="24" spans="1:31" hidden="1" outlineLevel="1">
      <c r="A24" s="9">
        <v>40940</v>
      </c>
      <c r="B24" s="46">
        <v>19.1081</v>
      </c>
      <c r="C24" s="46">
        <v>18.2669</v>
      </c>
      <c r="D24" s="46">
        <v>19.196300000000001</v>
      </c>
      <c r="E24" s="46">
        <v>19.4679</v>
      </c>
      <c r="F24" s="46">
        <v>18.2668</v>
      </c>
      <c r="G24" s="46">
        <v>0</v>
      </c>
      <c r="H24" s="46">
        <v>18.9452</v>
      </c>
      <c r="I24" s="46">
        <v>18.2669</v>
      </c>
      <c r="J24" s="46">
        <v>19.351600000000001</v>
      </c>
      <c r="K24" s="46">
        <v>19.6721</v>
      </c>
      <c r="L24" s="46">
        <v>18.276599999999998</v>
      </c>
      <c r="M24" s="46">
        <v>0</v>
      </c>
      <c r="N24" s="46">
        <v>9.9263999999999992</v>
      </c>
      <c r="O24" s="46">
        <v>0</v>
      </c>
      <c r="P24" s="46">
        <v>9.9263999999999992</v>
      </c>
      <c r="Q24" s="46">
        <v>9.94</v>
      </c>
      <c r="R24" s="46">
        <v>9</v>
      </c>
      <c r="S24" s="46">
        <v>0</v>
      </c>
      <c r="T24" s="149" t="s">
        <v>185</v>
      </c>
      <c r="U24" s="149" t="s">
        <v>185</v>
      </c>
      <c r="V24" s="149" t="s">
        <v>185</v>
      </c>
      <c r="W24" s="149" t="s">
        <v>185</v>
      </c>
      <c r="X24" s="149" t="s">
        <v>185</v>
      </c>
      <c r="Y24" s="149" t="s">
        <v>185</v>
      </c>
      <c r="Z24" s="149" t="s">
        <v>185</v>
      </c>
      <c r="AA24" s="149" t="s">
        <v>185</v>
      </c>
      <c r="AB24" s="149" t="s">
        <v>185</v>
      </c>
      <c r="AC24" s="149" t="s">
        <v>185</v>
      </c>
      <c r="AD24" s="149" t="s">
        <v>185</v>
      </c>
      <c r="AE24" s="149" t="s">
        <v>185</v>
      </c>
    </row>
    <row r="25" spans="1:31" hidden="1" outlineLevel="1">
      <c r="A25" s="9">
        <v>40969</v>
      </c>
      <c r="B25" s="46">
        <v>19.263999999999999</v>
      </c>
      <c r="C25" s="46">
        <v>19.112400000000001</v>
      </c>
      <c r="D25" s="46">
        <v>19.395600000000002</v>
      </c>
      <c r="E25" s="46">
        <v>19.413599999999999</v>
      </c>
      <c r="F25" s="46">
        <v>19.3504</v>
      </c>
      <c r="G25" s="46">
        <v>0</v>
      </c>
      <c r="H25" s="46">
        <v>19.760999999999999</v>
      </c>
      <c r="I25" s="46">
        <v>19.112400000000001</v>
      </c>
      <c r="J25" s="46">
        <v>20.4072</v>
      </c>
      <c r="K25" s="46">
        <v>20.857099999999999</v>
      </c>
      <c r="L25" s="46">
        <v>19.458500000000001</v>
      </c>
      <c r="M25" s="46">
        <v>0</v>
      </c>
      <c r="N25" s="46">
        <v>12.5509</v>
      </c>
      <c r="O25" s="46">
        <v>0</v>
      </c>
      <c r="P25" s="46">
        <v>12.5509</v>
      </c>
      <c r="Q25" s="46">
        <v>12.554</v>
      </c>
      <c r="R25" s="46">
        <v>12.461399999999999</v>
      </c>
      <c r="S25" s="46">
        <v>0</v>
      </c>
      <c r="T25" s="149" t="s">
        <v>185</v>
      </c>
      <c r="U25" s="149" t="s">
        <v>185</v>
      </c>
      <c r="V25" s="149" t="s">
        <v>185</v>
      </c>
      <c r="W25" s="149" t="s">
        <v>185</v>
      </c>
      <c r="X25" s="149" t="s">
        <v>185</v>
      </c>
      <c r="Y25" s="149" t="s">
        <v>185</v>
      </c>
      <c r="Z25" s="149" t="s">
        <v>185</v>
      </c>
      <c r="AA25" s="149" t="s">
        <v>185</v>
      </c>
      <c r="AB25" s="149" t="s">
        <v>185</v>
      </c>
      <c r="AC25" s="149" t="s">
        <v>185</v>
      </c>
      <c r="AD25" s="149" t="s">
        <v>185</v>
      </c>
      <c r="AE25" s="149" t="s">
        <v>185</v>
      </c>
    </row>
    <row r="26" spans="1:31" hidden="1" outlineLevel="1">
      <c r="A26" s="9">
        <v>41000</v>
      </c>
      <c r="B26" s="46">
        <v>18.783100000000001</v>
      </c>
      <c r="C26" s="46">
        <v>18.718699999999998</v>
      </c>
      <c r="D26" s="46">
        <v>18.8126</v>
      </c>
      <c r="E26" s="46">
        <v>18.480899999999998</v>
      </c>
      <c r="F26" s="46">
        <v>20.131399999999999</v>
      </c>
      <c r="G26" s="46">
        <v>17.597300000000001</v>
      </c>
      <c r="H26" s="46">
        <v>19.730899999999998</v>
      </c>
      <c r="I26" s="46">
        <v>18.718699999999998</v>
      </c>
      <c r="J26" s="46">
        <v>20.295200000000001</v>
      </c>
      <c r="K26" s="46">
        <v>20.356999999999999</v>
      </c>
      <c r="L26" s="46">
        <v>20.138000000000002</v>
      </c>
      <c r="M26" s="46">
        <v>19.3125</v>
      </c>
      <c r="N26" s="46">
        <v>11.9983</v>
      </c>
      <c r="O26" s="46">
        <v>0</v>
      </c>
      <c r="P26" s="46">
        <v>11.9983</v>
      </c>
      <c r="Q26" s="46">
        <v>11.432399999999999</v>
      </c>
      <c r="R26" s="46">
        <v>9</v>
      </c>
      <c r="S26" s="46">
        <v>17.2</v>
      </c>
      <c r="T26" s="149" t="s">
        <v>185</v>
      </c>
      <c r="U26" s="149" t="s">
        <v>185</v>
      </c>
      <c r="V26" s="149" t="s">
        <v>185</v>
      </c>
      <c r="W26" s="149" t="s">
        <v>185</v>
      </c>
      <c r="X26" s="149" t="s">
        <v>185</v>
      </c>
      <c r="Y26" s="149" t="s">
        <v>185</v>
      </c>
      <c r="Z26" s="149" t="s">
        <v>185</v>
      </c>
      <c r="AA26" s="149" t="s">
        <v>185</v>
      </c>
      <c r="AB26" s="149" t="s">
        <v>185</v>
      </c>
      <c r="AC26" s="149" t="s">
        <v>185</v>
      </c>
      <c r="AD26" s="149" t="s">
        <v>185</v>
      </c>
      <c r="AE26" s="149" t="s">
        <v>185</v>
      </c>
    </row>
    <row r="27" spans="1:31" hidden="1" outlineLevel="1">
      <c r="A27" s="9">
        <v>41030</v>
      </c>
      <c r="B27" s="46">
        <v>18.888500000000001</v>
      </c>
      <c r="C27" s="46">
        <v>20.110800000000001</v>
      </c>
      <c r="D27" s="46">
        <v>18.182700000000001</v>
      </c>
      <c r="E27" s="46">
        <v>18.6372</v>
      </c>
      <c r="F27" s="46">
        <v>17.214300000000001</v>
      </c>
      <c r="G27" s="46">
        <v>15.3508</v>
      </c>
      <c r="H27" s="46">
        <v>20.483599999999999</v>
      </c>
      <c r="I27" s="46">
        <v>20.110800000000001</v>
      </c>
      <c r="J27" s="46">
        <v>20.7805</v>
      </c>
      <c r="K27" s="46">
        <v>20.036300000000001</v>
      </c>
      <c r="L27" s="46">
        <v>24.117000000000001</v>
      </c>
      <c r="M27" s="46">
        <v>19.3125</v>
      </c>
      <c r="N27" s="46">
        <v>11.3284</v>
      </c>
      <c r="O27" s="46">
        <v>0</v>
      </c>
      <c r="P27" s="46">
        <v>11.3284</v>
      </c>
      <c r="Q27" s="46">
        <v>11.267899999999999</v>
      </c>
      <c r="R27" s="46">
        <v>11.0946</v>
      </c>
      <c r="S27" s="46">
        <v>14.5</v>
      </c>
      <c r="T27" s="149" t="s">
        <v>185</v>
      </c>
      <c r="U27" s="149" t="s">
        <v>185</v>
      </c>
      <c r="V27" s="149" t="s">
        <v>185</v>
      </c>
      <c r="W27" s="149" t="s">
        <v>185</v>
      </c>
      <c r="X27" s="149" t="s">
        <v>185</v>
      </c>
      <c r="Y27" s="149" t="s">
        <v>185</v>
      </c>
      <c r="Z27" s="149" t="s">
        <v>185</v>
      </c>
      <c r="AA27" s="149" t="s">
        <v>185</v>
      </c>
      <c r="AB27" s="149" t="s">
        <v>185</v>
      </c>
      <c r="AC27" s="149" t="s">
        <v>185</v>
      </c>
      <c r="AD27" s="149" t="s">
        <v>185</v>
      </c>
      <c r="AE27" s="149" t="s">
        <v>185</v>
      </c>
    </row>
    <row r="28" spans="1:31" hidden="1" outlineLevel="1">
      <c r="A28" s="9">
        <v>41061</v>
      </c>
      <c r="B28" s="46">
        <v>20.341000000000001</v>
      </c>
      <c r="C28" s="46">
        <v>19.6433</v>
      </c>
      <c r="D28" s="46">
        <v>20.67</v>
      </c>
      <c r="E28" s="46">
        <v>20.8933</v>
      </c>
      <c r="F28" s="46">
        <v>19.7501</v>
      </c>
      <c r="G28" s="46">
        <v>23</v>
      </c>
      <c r="H28" s="46">
        <v>20.601600000000001</v>
      </c>
      <c r="I28" s="46">
        <v>19.6433</v>
      </c>
      <c r="J28" s="46">
        <v>21.072900000000001</v>
      </c>
      <c r="K28" s="46">
        <v>21.0076</v>
      </c>
      <c r="L28" s="46">
        <v>21.376200000000001</v>
      </c>
      <c r="M28" s="46">
        <v>23</v>
      </c>
      <c r="N28" s="46">
        <v>11.259600000000001</v>
      </c>
      <c r="O28" s="46">
        <v>0</v>
      </c>
      <c r="P28" s="46">
        <v>11.259600000000001</v>
      </c>
      <c r="Q28" s="46">
        <v>13.6479</v>
      </c>
      <c r="R28" s="46">
        <v>10.2172</v>
      </c>
      <c r="S28" s="46">
        <v>0</v>
      </c>
      <c r="T28" s="149" t="s">
        <v>185</v>
      </c>
      <c r="U28" s="149" t="s">
        <v>185</v>
      </c>
      <c r="V28" s="149" t="s">
        <v>185</v>
      </c>
      <c r="W28" s="149" t="s">
        <v>185</v>
      </c>
      <c r="X28" s="149" t="s">
        <v>185</v>
      </c>
      <c r="Y28" s="149" t="s">
        <v>185</v>
      </c>
      <c r="Z28" s="149" t="s">
        <v>185</v>
      </c>
      <c r="AA28" s="149" t="s">
        <v>185</v>
      </c>
      <c r="AB28" s="149" t="s">
        <v>185</v>
      </c>
      <c r="AC28" s="149" t="s">
        <v>185</v>
      </c>
      <c r="AD28" s="149" t="s">
        <v>185</v>
      </c>
      <c r="AE28" s="149" t="s">
        <v>185</v>
      </c>
    </row>
    <row r="29" spans="1:31" hidden="1" outlineLevel="1">
      <c r="A29" s="9">
        <v>41091</v>
      </c>
      <c r="B29" s="46">
        <v>18.896699999999999</v>
      </c>
      <c r="C29" s="46">
        <v>19.791</v>
      </c>
      <c r="D29" s="46">
        <v>18.356000000000002</v>
      </c>
      <c r="E29" s="46">
        <v>18.444500000000001</v>
      </c>
      <c r="F29" s="46">
        <v>17.8504</v>
      </c>
      <c r="G29" s="46">
        <v>20.2958</v>
      </c>
      <c r="H29" s="46">
        <v>19.661100000000001</v>
      </c>
      <c r="I29" s="46">
        <v>19.791</v>
      </c>
      <c r="J29" s="46">
        <v>19.567</v>
      </c>
      <c r="K29" s="46">
        <v>19.988399999999999</v>
      </c>
      <c r="L29" s="46">
        <v>18.052800000000001</v>
      </c>
      <c r="M29" s="46">
        <v>20.2958</v>
      </c>
      <c r="N29" s="46">
        <v>12.230700000000001</v>
      </c>
      <c r="O29" s="46">
        <v>0</v>
      </c>
      <c r="P29" s="46">
        <v>12.230700000000001</v>
      </c>
      <c r="Q29" s="46">
        <v>12.2235</v>
      </c>
      <c r="R29" s="46">
        <v>12.3977</v>
      </c>
      <c r="S29" s="46">
        <v>0</v>
      </c>
      <c r="T29" s="149" t="s">
        <v>185</v>
      </c>
      <c r="U29" s="149" t="s">
        <v>185</v>
      </c>
      <c r="V29" s="149" t="s">
        <v>185</v>
      </c>
      <c r="W29" s="149" t="s">
        <v>185</v>
      </c>
      <c r="X29" s="149" t="s">
        <v>185</v>
      </c>
      <c r="Y29" s="149" t="s">
        <v>185</v>
      </c>
      <c r="Z29" s="149" t="s">
        <v>185</v>
      </c>
      <c r="AA29" s="149" t="s">
        <v>185</v>
      </c>
      <c r="AB29" s="149" t="s">
        <v>185</v>
      </c>
      <c r="AC29" s="149" t="s">
        <v>185</v>
      </c>
      <c r="AD29" s="149" t="s">
        <v>185</v>
      </c>
      <c r="AE29" s="149" t="s">
        <v>185</v>
      </c>
    </row>
    <row r="30" spans="1:31" hidden="1" outlineLevel="1">
      <c r="A30" s="9">
        <v>41122</v>
      </c>
      <c r="B30" s="46">
        <v>19.8644</v>
      </c>
      <c r="C30" s="46">
        <v>19.959299999999999</v>
      </c>
      <c r="D30" s="46">
        <v>19.7958</v>
      </c>
      <c r="E30" s="46">
        <v>20.459299999999999</v>
      </c>
      <c r="F30" s="46">
        <v>19.177199999999999</v>
      </c>
      <c r="G30" s="46">
        <v>23</v>
      </c>
      <c r="H30" s="46">
        <v>20.748200000000001</v>
      </c>
      <c r="I30" s="46">
        <v>19.959299999999999</v>
      </c>
      <c r="J30" s="46">
        <v>21.439499999999999</v>
      </c>
      <c r="K30" s="46">
        <v>22.3047</v>
      </c>
      <c r="L30" s="46">
        <v>20.597300000000001</v>
      </c>
      <c r="M30" s="46">
        <v>23</v>
      </c>
      <c r="N30" s="46">
        <v>12.0547</v>
      </c>
      <c r="O30" s="46">
        <v>0</v>
      </c>
      <c r="P30" s="46">
        <v>12.0547</v>
      </c>
      <c r="Q30" s="46">
        <v>10.2536</v>
      </c>
      <c r="R30" s="46">
        <v>13.3474</v>
      </c>
      <c r="S30" s="46">
        <v>0</v>
      </c>
      <c r="T30" s="149" t="s">
        <v>185</v>
      </c>
      <c r="U30" s="149" t="s">
        <v>185</v>
      </c>
      <c r="V30" s="149" t="s">
        <v>185</v>
      </c>
      <c r="W30" s="149" t="s">
        <v>185</v>
      </c>
      <c r="X30" s="149" t="s">
        <v>185</v>
      </c>
      <c r="Y30" s="149" t="s">
        <v>185</v>
      </c>
      <c r="Z30" s="149" t="s">
        <v>185</v>
      </c>
      <c r="AA30" s="149" t="s">
        <v>185</v>
      </c>
      <c r="AB30" s="149" t="s">
        <v>185</v>
      </c>
      <c r="AC30" s="149" t="s">
        <v>185</v>
      </c>
      <c r="AD30" s="149" t="s">
        <v>185</v>
      </c>
      <c r="AE30" s="149" t="s">
        <v>185</v>
      </c>
    </row>
    <row r="31" spans="1:31" hidden="1" outlineLevel="1">
      <c r="A31" s="9">
        <v>41153</v>
      </c>
      <c r="B31" s="46">
        <v>17.541699999999999</v>
      </c>
      <c r="C31" s="46">
        <v>20.482600000000001</v>
      </c>
      <c r="D31" s="46">
        <v>16.496400000000001</v>
      </c>
      <c r="E31" s="46">
        <v>16.828600000000002</v>
      </c>
      <c r="F31" s="46">
        <v>15.4838</v>
      </c>
      <c r="G31" s="46">
        <v>0</v>
      </c>
      <c r="H31" s="46">
        <v>19.5686</v>
      </c>
      <c r="I31" s="46">
        <v>20.482600000000001</v>
      </c>
      <c r="J31" s="46">
        <v>19.0518</v>
      </c>
      <c r="K31" s="46">
        <v>20.4526</v>
      </c>
      <c r="L31" s="46">
        <v>16.349599999999999</v>
      </c>
      <c r="M31" s="46">
        <v>0</v>
      </c>
      <c r="N31" s="46">
        <v>12.170999999999999</v>
      </c>
      <c r="O31" s="46">
        <v>0</v>
      </c>
      <c r="P31" s="46">
        <v>12.170999999999999</v>
      </c>
      <c r="Q31" s="46">
        <v>12.4025</v>
      </c>
      <c r="R31" s="46">
        <v>9.7483000000000004</v>
      </c>
      <c r="S31" s="46">
        <v>0</v>
      </c>
      <c r="T31" s="149" t="s">
        <v>185</v>
      </c>
      <c r="U31" s="149" t="s">
        <v>185</v>
      </c>
      <c r="V31" s="149" t="s">
        <v>185</v>
      </c>
      <c r="W31" s="149" t="s">
        <v>185</v>
      </c>
      <c r="X31" s="149" t="s">
        <v>185</v>
      </c>
      <c r="Y31" s="149" t="s">
        <v>185</v>
      </c>
      <c r="Z31" s="149" t="s">
        <v>185</v>
      </c>
      <c r="AA31" s="149" t="s">
        <v>185</v>
      </c>
      <c r="AB31" s="149" t="s">
        <v>185</v>
      </c>
      <c r="AC31" s="149" t="s">
        <v>185</v>
      </c>
      <c r="AD31" s="149" t="s">
        <v>185</v>
      </c>
      <c r="AE31" s="149" t="s">
        <v>185</v>
      </c>
    </row>
    <row r="32" spans="1:31" hidden="1" outlineLevel="1">
      <c r="A32" s="9">
        <v>41183</v>
      </c>
      <c r="B32" s="46">
        <v>18.419799999999999</v>
      </c>
      <c r="C32" s="46">
        <v>21.403099999999998</v>
      </c>
      <c r="D32" s="46">
        <v>17.176600000000001</v>
      </c>
      <c r="E32" s="46">
        <v>18.1267</v>
      </c>
      <c r="F32" s="46">
        <v>13.2706</v>
      </c>
      <c r="G32" s="46">
        <v>18.36</v>
      </c>
      <c r="H32" s="46">
        <v>20.706800000000001</v>
      </c>
      <c r="I32" s="46">
        <v>21.403099999999998</v>
      </c>
      <c r="J32" s="46">
        <v>20.263500000000001</v>
      </c>
      <c r="K32" s="46">
        <v>21.333500000000001</v>
      </c>
      <c r="L32" s="46">
        <v>15.5328</v>
      </c>
      <c r="M32" s="46">
        <v>18.36</v>
      </c>
      <c r="N32" s="46">
        <v>11.3245</v>
      </c>
      <c r="O32" s="46">
        <v>0</v>
      </c>
      <c r="P32" s="46">
        <v>11.3245</v>
      </c>
      <c r="Q32" s="46">
        <v>11.785399999999999</v>
      </c>
      <c r="R32" s="46">
        <v>9.6824999999999992</v>
      </c>
      <c r="S32" s="46">
        <v>0</v>
      </c>
      <c r="T32" s="149" t="s">
        <v>185</v>
      </c>
      <c r="U32" s="149" t="s">
        <v>185</v>
      </c>
      <c r="V32" s="149" t="s">
        <v>185</v>
      </c>
      <c r="W32" s="149" t="s">
        <v>185</v>
      </c>
      <c r="X32" s="149" t="s">
        <v>185</v>
      </c>
      <c r="Y32" s="149" t="s">
        <v>185</v>
      </c>
      <c r="Z32" s="149" t="s">
        <v>185</v>
      </c>
      <c r="AA32" s="149" t="s">
        <v>185</v>
      </c>
      <c r="AB32" s="149" t="s">
        <v>185</v>
      </c>
      <c r="AC32" s="149" t="s">
        <v>185</v>
      </c>
      <c r="AD32" s="149" t="s">
        <v>185</v>
      </c>
      <c r="AE32" s="149" t="s">
        <v>185</v>
      </c>
    </row>
    <row r="33" spans="1:31" hidden="1" outlineLevel="1">
      <c r="A33" s="9">
        <v>41214</v>
      </c>
      <c r="B33" s="46">
        <v>20.345400000000001</v>
      </c>
      <c r="C33" s="46">
        <v>20.872599999999998</v>
      </c>
      <c r="D33" s="46">
        <v>20.1204</v>
      </c>
      <c r="E33" s="46">
        <v>21.400500000000001</v>
      </c>
      <c r="F33" s="46">
        <v>18.655799999999999</v>
      </c>
      <c r="G33" s="46">
        <v>0</v>
      </c>
      <c r="H33" s="46">
        <v>20.839500000000001</v>
      </c>
      <c r="I33" s="46">
        <v>20.872599999999998</v>
      </c>
      <c r="J33" s="46">
        <v>20.823599999999999</v>
      </c>
      <c r="K33" s="46">
        <v>22.378699999999998</v>
      </c>
      <c r="L33" s="46">
        <v>19.122900000000001</v>
      </c>
      <c r="M33" s="46">
        <v>0</v>
      </c>
      <c r="N33" s="46">
        <v>14.747299999999999</v>
      </c>
      <c r="O33" s="46">
        <v>0</v>
      </c>
      <c r="P33" s="46">
        <v>14.747299999999999</v>
      </c>
      <c r="Q33" s="46">
        <v>15.0992</v>
      </c>
      <c r="R33" s="46">
        <v>14.1739</v>
      </c>
      <c r="S33" s="46">
        <v>0</v>
      </c>
      <c r="T33" s="149" t="s">
        <v>185</v>
      </c>
      <c r="U33" s="149" t="s">
        <v>185</v>
      </c>
      <c r="V33" s="149" t="s">
        <v>185</v>
      </c>
      <c r="W33" s="149" t="s">
        <v>185</v>
      </c>
      <c r="X33" s="149" t="s">
        <v>185</v>
      </c>
      <c r="Y33" s="149" t="s">
        <v>185</v>
      </c>
      <c r="Z33" s="149" t="s">
        <v>185</v>
      </c>
      <c r="AA33" s="149" t="s">
        <v>185</v>
      </c>
      <c r="AB33" s="149" t="s">
        <v>185</v>
      </c>
      <c r="AC33" s="149" t="s">
        <v>185</v>
      </c>
      <c r="AD33" s="149" t="s">
        <v>185</v>
      </c>
      <c r="AE33" s="149" t="s">
        <v>185</v>
      </c>
    </row>
    <row r="34" spans="1:31" hidden="1" outlineLevel="1">
      <c r="A34" s="9">
        <v>41244</v>
      </c>
      <c r="B34" s="46">
        <v>19.701699999999999</v>
      </c>
      <c r="C34" s="46">
        <v>21.486999999999998</v>
      </c>
      <c r="D34" s="46">
        <v>19.1496</v>
      </c>
      <c r="E34" s="46">
        <v>19.731999999999999</v>
      </c>
      <c r="F34" s="46">
        <v>18.5017</v>
      </c>
      <c r="G34" s="46">
        <v>0</v>
      </c>
      <c r="H34" s="46">
        <v>20.4801</v>
      </c>
      <c r="I34" s="46">
        <v>21.486999999999998</v>
      </c>
      <c r="J34" s="46">
        <v>20.112100000000002</v>
      </c>
      <c r="K34" s="46">
        <v>20.566299999999998</v>
      </c>
      <c r="L34" s="46">
        <v>19.5411</v>
      </c>
      <c r="M34" s="46">
        <v>0</v>
      </c>
      <c r="N34" s="46">
        <v>13.854900000000001</v>
      </c>
      <c r="O34" s="46">
        <v>0</v>
      </c>
      <c r="P34" s="46">
        <v>13.854900000000001</v>
      </c>
      <c r="Q34" s="46">
        <v>12.6311</v>
      </c>
      <c r="R34" s="46">
        <v>14.543200000000001</v>
      </c>
      <c r="S34" s="46" t="s">
        <v>123</v>
      </c>
      <c r="T34" s="149" t="s">
        <v>185</v>
      </c>
      <c r="U34" s="149" t="s">
        <v>185</v>
      </c>
      <c r="V34" s="149" t="s">
        <v>185</v>
      </c>
      <c r="W34" s="149" t="s">
        <v>185</v>
      </c>
      <c r="X34" s="149" t="s">
        <v>185</v>
      </c>
      <c r="Y34" s="149" t="s">
        <v>185</v>
      </c>
      <c r="Z34" s="149" t="s">
        <v>185</v>
      </c>
      <c r="AA34" s="149" t="s">
        <v>185</v>
      </c>
      <c r="AB34" s="149" t="s">
        <v>185</v>
      </c>
      <c r="AC34" s="149" t="s">
        <v>185</v>
      </c>
      <c r="AD34" s="149" t="s">
        <v>185</v>
      </c>
      <c r="AE34" s="149" t="s">
        <v>185</v>
      </c>
    </row>
    <row r="35" spans="1:31" ht="13.8" hidden="1" outlineLevel="1">
      <c r="A35" s="9">
        <v>41275</v>
      </c>
      <c r="B35" s="46">
        <v>20.651900000000001</v>
      </c>
      <c r="C35" s="46">
        <v>20.404299999999999</v>
      </c>
      <c r="D35" s="46">
        <v>20.806999999999999</v>
      </c>
      <c r="E35" s="46">
        <v>21.667100000000001</v>
      </c>
      <c r="F35" s="46">
        <v>18.614000000000001</v>
      </c>
      <c r="G35" s="46">
        <v>0</v>
      </c>
      <c r="H35" s="46">
        <v>21.2866</v>
      </c>
      <c r="I35" s="46">
        <v>20.404299999999999</v>
      </c>
      <c r="J35" s="46">
        <v>21.915900000000001</v>
      </c>
      <c r="K35" s="46">
        <v>23.381699999999999</v>
      </c>
      <c r="L35" s="46">
        <v>18.726099999999999</v>
      </c>
      <c r="M35" s="46">
        <v>0</v>
      </c>
      <c r="N35" s="46">
        <v>12.853400000000001</v>
      </c>
      <c r="O35" s="46">
        <v>0</v>
      </c>
      <c r="P35" s="46">
        <v>12.853400000000001</v>
      </c>
      <c r="Q35" s="46">
        <v>12.8514</v>
      </c>
      <c r="R35" s="46">
        <v>12.8977</v>
      </c>
      <c r="S35" s="46">
        <v>0</v>
      </c>
      <c r="T35" s="46">
        <v>13.3154</v>
      </c>
      <c r="U35" s="46">
        <v>0</v>
      </c>
      <c r="V35" s="46">
        <v>13.3154</v>
      </c>
      <c r="W35" s="46">
        <v>0</v>
      </c>
      <c r="X35" s="46">
        <v>13.3154</v>
      </c>
      <c r="Y35" s="46">
        <v>0</v>
      </c>
      <c r="Z35" s="46">
        <v>8.2890999999999995</v>
      </c>
      <c r="AA35" s="46">
        <v>0</v>
      </c>
      <c r="AB35" s="46">
        <v>8.2890999999999995</v>
      </c>
      <c r="AC35" s="46">
        <v>10</v>
      </c>
      <c r="AD35" s="46">
        <v>0</v>
      </c>
      <c r="AE35" s="46">
        <v>5.3281000000000001</v>
      </c>
    </row>
    <row r="36" spans="1:31" ht="13.8" hidden="1" outlineLevel="1">
      <c r="A36" s="9">
        <v>41306</v>
      </c>
      <c r="B36" s="46">
        <v>18.738700000000001</v>
      </c>
      <c r="C36" s="46">
        <v>21.0016</v>
      </c>
      <c r="D36" s="46">
        <v>18.124500000000001</v>
      </c>
      <c r="E36" s="46">
        <v>18.6358</v>
      </c>
      <c r="F36" s="46">
        <v>17.7256</v>
      </c>
      <c r="G36" s="46">
        <v>0</v>
      </c>
      <c r="H36" s="46">
        <v>19.483499999999999</v>
      </c>
      <c r="I36" s="46">
        <v>21.0016</v>
      </c>
      <c r="J36" s="46">
        <v>19.0106</v>
      </c>
      <c r="K36" s="46">
        <v>20.207699999999999</v>
      </c>
      <c r="L36" s="46">
        <v>18.181899999999999</v>
      </c>
      <c r="M36" s="46">
        <v>0</v>
      </c>
      <c r="N36" s="46">
        <v>12.1249</v>
      </c>
      <c r="O36" s="46">
        <v>0</v>
      </c>
      <c r="P36" s="46">
        <v>12.1249</v>
      </c>
      <c r="Q36" s="46">
        <v>11.785299999999999</v>
      </c>
      <c r="R36" s="46">
        <v>12.7172</v>
      </c>
      <c r="S36" s="46">
        <v>0</v>
      </c>
      <c r="T36" s="46">
        <v>10.063000000000001</v>
      </c>
      <c r="U36" s="46">
        <v>0</v>
      </c>
      <c r="V36" s="46">
        <v>10.063000000000001</v>
      </c>
      <c r="W36" s="46">
        <v>10.063000000000001</v>
      </c>
      <c r="X36" s="46">
        <v>0</v>
      </c>
      <c r="Y36" s="46">
        <v>0</v>
      </c>
      <c r="Z36" s="46">
        <v>10.2719</v>
      </c>
      <c r="AA36" s="46">
        <v>0</v>
      </c>
      <c r="AB36" s="46">
        <v>10.2719</v>
      </c>
      <c r="AC36" s="46">
        <v>10.2719</v>
      </c>
      <c r="AD36" s="46">
        <v>0</v>
      </c>
      <c r="AE36" s="46">
        <v>0</v>
      </c>
    </row>
    <row r="37" spans="1:31" ht="13.8" hidden="1" outlineLevel="1">
      <c r="A37" s="9">
        <v>41334</v>
      </c>
      <c r="B37" s="46">
        <v>19.838999999999999</v>
      </c>
      <c r="C37" s="46">
        <v>20.9985</v>
      </c>
      <c r="D37" s="46">
        <v>19.5</v>
      </c>
      <c r="E37" s="46">
        <v>20.440300000000001</v>
      </c>
      <c r="F37" s="46">
        <v>18.421099999999999</v>
      </c>
      <c r="G37" s="46">
        <v>0</v>
      </c>
      <c r="H37" s="46">
        <v>20.8048</v>
      </c>
      <c r="I37" s="46">
        <v>20.9985</v>
      </c>
      <c r="J37" s="46">
        <v>20.739100000000001</v>
      </c>
      <c r="K37" s="46">
        <v>22.091999999999999</v>
      </c>
      <c r="L37" s="46">
        <v>19.326799999999999</v>
      </c>
      <c r="M37" s="46">
        <v>0</v>
      </c>
      <c r="N37" s="46">
        <v>11.7989</v>
      </c>
      <c r="O37" s="46">
        <v>0</v>
      </c>
      <c r="P37" s="46">
        <v>11.7989</v>
      </c>
      <c r="Q37" s="46">
        <v>12.740500000000001</v>
      </c>
      <c r="R37" s="46">
        <v>9.7897999999999996</v>
      </c>
      <c r="S37" s="46" t="s">
        <v>123</v>
      </c>
      <c r="T37" s="46">
        <v>8.6696000000000009</v>
      </c>
      <c r="U37" s="46">
        <v>0</v>
      </c>
      <c r="V37" s="46">
        <v>8.6696000000000009</v>
      </c>
      <c r="W37" s="46">
        <v>8.4785000000000004</v>
      </c>
      <c r="X37" s="46">
        <v>14.5</v>
      </c>
      <c r="Y37" s="46">
        <v>0</v>
      </c>
      <c r="Z37" s="46">
        <v>9.0806000000000004</v>
      </c>
      <c r="AA37" s="46">
        <v>0</v>
      </c>
      <c r="AB37" s="46">
        <v>9.0806000000000004</v>
      </c>
      <c r="AC37" s="46">
        <v>11.002599999999999</v>
      </c>
      <c r="AD37" s="46">
        <v>8.8963999999999999</v>
      </c>
      <c r="AE37" s="46">
        <v>0</v>
      </c>
    </row>
    <row r="38" spans="1:31" ht="13.8" hidden="1" outlineLevel="1">
      <c r="A38" s="9">
        <v>41365</v>
      </c>
      <c r="B38" s="46">
        <v>19.4679</v>
      </c>
      <c r="C38" s="46">
        <v>21.039400000000001</v>
      </c>
      <c r="D38" s="46">
        <v>19.051200000000001</v>
      </c>
      <c r="E38" s="46">
        <v>19.421399999999998</v>
      </c>
      <c r="F38" s="46">
        <v>18.521599999999999</v>
      </c>
      <c r="G38" s="46">
        <v>0</v>
      </c>
      <c r="H38" s="46">
        <v>19.935300000000002</v>
      </c>
      <c r="I38" s="46">
        <v>21.039400000000001</v>
      </c>
      <c r="J38" s="46">
        <v>19.614599999999999</v>
      </c>
      <c r="K38" s="46">
        <v>20.183800000000002</v>
      </c>
      <c r="L38" s="46">
        <v>18.802600000000002</v>
      </c>
      <c r="M38" s="46">
        <v>0</v>
      </c>
      <c r="N38" s="46">
        <v>13.1478</v>
      </c>
      <c r="O38" s="46">
        <v>0</v>
      </c>
      <c r="P38" s="46">
        <v>13.1478</v>
      </c>
      <c r="Q38" s="46">
        <v>11.5375</v>
      </c>
      <c r="R38" s="46">
        <v>15.5205</v>
      </c>
      <c r="S38" s="46" t="s">
        <v>123</v>
      </c>
      <c r="T38" s="46">
        <v>10.916700000000001</v>
      </c>
      <c r="U38" s="46">
        <v>0</v>
      </c>
      <c r="V38" s="46">
        <v>10.916700000000001</v>
      </c>
      <c r="W38" s="46">
        <v>10.8597</v>
      </c>
      <c r="X38" s="46">
        <v>14.5</v>
      </c>
      <c r="Y38" s="46">
        <v>0</v>
      </c>
      <c r="Z38" s="46">
        <v>9.9230999999999998</v>
      </c>
      <c r="AA38" s="46">
        <v>0</v>
      </c>
      <c r="AB38" s="46">
        <v>9.9230999999999998</v>
      </c>
      <c r="AC38" s="46">
        <v>10.0382</v>
      </c>
      <c r="AD38" s="46">
        <v>9.3046000000000006</v>
      </c>
      <c r="AE38" s="46">
        <v>0</v>
      </c>
    </row>
    <row r="39" spans="1:31" ht="13.8" hidden="1" outlineLevel="1">
      <c r="A39" s="9">
        <v>41395</v>
      </c>
      <c r="B39" s="46">
        <v>18.541599999999999</v>
      </c>
      <c r="C39" s="46">
        <v>21.3535</v>
      </c>
      <c r="D39" s="46">
        <v>17.847999999999999</v>
      </c>
      <c r="E39" s="46">
        <v>18.738299999999999</v>
      </c>
      <c r="F39" s="46">
        <v>15.5671</v>
      </c>
      <c r="G39" s="46">
        <v>19.36</v>
      </c>
      <c r="H39" s="46">
        <v>19.0381</v>
      </c>
      <c r="I39" s="46">
        <v>21.3535</v>
      </c>
      <c r="J39" s="46">
        <v>18.417000000000002</v>
      </c>
      <c r="K39" s="46">
        <v>18.824300000000001</v>
      </c>
      <c r="L39" s="46">
        <v>17.006</v>
      </c>
      <c r="M39" s="46">
        <v>19.36</v>
      </c>
      <c r="N39" s="46">
        <v>11.352499999999999</v>
      </c>
      <c r="O39" s="46">
        <v>0</v>
      </c>
      <c r="P39" s="46">
        <v>11.352499999999999</v>
      </c>
      <c r="Q39" s="46">
        <v>10.769299999999999</v>
      </c>
      <c r="R39" s="46">
        <v>11.412100000000001</v>
      </c>
      <c r="S39" s="46" t="s">
        <v>123</v>
      </c>
      <c r="T39" s="46">
        <v>10.1805</v>
      </c>
      <c r="U39" s="46">
        <v>0</v>
      </c>
      <c r="V39" s="46">
        <v>10.1805</v>
      </c>
      <c r="W39" s="46">
        <v>11.081799999999999</v>
      </c>
      <c r="X39" s="46">
        <v>8.68</v>
      </c>
      <c r="Y39" s="46">
        <v>0</v>
      </c>
      <c r="Z39" s="46">
        <v>9.9778000000000002</v>
      </c>
      <c r="AA39" s="46">
        <v>0</v>
      </c>
      <c r="AB39" s="46">
        <v>9.9778000000000002</v>
      </c>
      <c r="AC39" s="46">
        <v>10.2172</v>
      </c>
      <c r="AD39" s="46">
        <v>8.0751000000000008</v>
      </c>
      <c r="AE39" s="46">
        <v>0</v>
      </c>
    </row>
    <row r="40" spans="1:31" ht="13.8" hidden="1" outlineLevel="1">
      <c r="A40" s="9">
        <v>41426</v>
      </c>
      <c r="B40" s="46">
        <v>19.6752</v>
      </c>
      <c r="C40" s="46">
        <v>21.086400000000001</v>
      </c>
      <c r="D40" s="46">
        <v>19.2148</v>
      </c>
      <c r="E40" s="46">
        <v>19.9344</v>
      </c>
      <c r="F40" s="46">
        <v>17.648599999999998</v>
      </c>
      <c r="G40" s="46">
        <v>12.5</v>
      </c>
      <c r="H40" s="46">
        <v>19.994199999999999</v>
      </c>
      <c r="I40" s="46">
        <v>21.086400000000001</v>
      </c>
      <c r="J40" s="46">
        <v>19.612100000000002</v>
      </c>
      <c r="K40" s="46">
        <v>20.134399999999999</v>
      </c>
      <c r="L40" s="46">
        <v>18.1587</v>
      </c>
      <c r="M40" s="46">
        <v>0</v>
      </c>
      <c r="N40" s="46">
        <v>13.724399999999999</v>
      </c>
      <c r="O40" s="46">
        <v>0</v>
      </c>
      <c r="P40" s="46">
        <v>13.724399999999999</v>
      </c>
      <c r="Q40" s="46">
        <v>12.4625</v>
      </c>
      <c r="R40" s="46">
        <v>14.5519</v>
      </c>
      <c r="S40" s="46">
        <v>12.5</v>
      </c>
      <c r="T40" s="46">
        <v>11.1477</v>
      </c>
      <c r="U40" s="46">
        <v>0</v>
      </c>
      <c r="V40" s="46">
        <v>11.1477</v>
      </c>
      <c r="W40" s="46">
        <v>11.1477</v>
      </c>
      <c r="X40" s="46">
        <v>0</v>
      </c>
      <c r="Y40" s="46">
        <v>0</v>
      </c>
      <c r="Z40" s="46">
        <v>7.1163999999999996</v>
      </c>
      <c r="AA40" s="46">
        <v>0</v>
      </c>
      <c r="AB40" s="46">
        <v>7.1163999999999996</v>
      </c>
      <c r="AC40" s="46">
        <v>7.0841000000000003</v>
      </c>
      <c r="AD40" s="46">
        <v>8.0751000000000008</v>
      </c>
      <c r="AE40" s="46">
        <v>0</v>
      </c>
    </row>
    <row r="41" spans="1:31" ht="13.8" hidden="1" outlineLevel="1">
      <c r="A41" s="9">
        <v>41456</v>
      </c>
      <c r="B41" s="46">
        <v>19.108000000000001</v>
      </c>
      <c r="C41" s="46">
        <v>21.042100000000001</v>
      </c>
      <c r="D41" s="46">
        <v>18.401399999999999</v>
      </c>
      <c r="E41" s="46">
        <v>18.881</v>
      </c>
      <c r="F41" s="46">
        <v>17.780999999999999</v>
      </c>
      <c r="G41" s="46">
        <v>0</v>
      </c>
      <c r="H41" s="46">
        <v>19.5105</v>
      </c>
      <c r="I41" s="46">
        <v>21.042100000000001</v>
      </c>
      <c r="J41" s="46">
        <v>18.900700000000001</v>
      </c>
      <c r="K41" s="46">
        <v>19.136700000000001</v>
      </c>
      <c r="L41" s="46">
        <v>18.555800000000001</v>
      </c>
      <c r="M41" s="46">
        <v>0</v>
      </c>
      <c r="N41" s="46">
        <v>12.836600000000001</v>
      </c>
      <c r="O41" s="46">
        <v>0</v>
      </c>
      <c r="P41" s="46">
        <v>12.836600000000001</v>
      </c>
      <c r="Q41" s="46">
        <v>11.622400000000001</v>
      </c>
      <c r="R41" s="46">
        <v>13.2057</v>
      </c>
      <c r="S41" s="46" t="s">
        <v>123</v>
      </c>
      <c r="T41" s="46">
        <v>11.668900000000001</v>
      </c>
      <c r="U41" s="46">
        <v>0</v>
      </c>
      <c r="V41" s="46">
        <v>11.668900000000001</v>
      </c>
      <c r="W41" s="46">
        <v>11.044</v>
      </c>
      <c r="X41" s="46">
        <v>11.75</v>
      </c>
      <c r="Y41" s="46">
        <v>0</v>
      </c>
      <c r="Z41" s="46">
        <v>5.0393999999999997</v>
      </c>
      <c r="AA41" s="46">
        <v>0</v>
      </c>
      <c r="AB41" s="46">
        <v>5.0393999999999997</v>
      </c>
      <c r="AC41" s="46">
        <v>9.3777000000000008</v>
      </c>
      <c r="AD41" s="46">
        <v>8.0751000000000008</v>
      </c>
      <c r="AE41" s="46">
        <v>0</v>
      </c>
    </row>
    <row r="42" spans="1:31" ht="13.8" hidden="1" outlineLevel="1">
      <c r="A42" s="9">
        <v>41487</v>
      </c>
      <c r="B42" s="46">
        <v>19.1492</v>
      </c>
      <c r="C42" s="46">
        <v>20.5427</v>
      </c>
      <c r="D42" s="46">
        <v>18.545100000000001</v>
      </c>
      <c r="E42" s="46">
        <v>18.5337</v>
      </c>
      <c r="F42" s="46">
        <v>18.563700000000001</v>
      </c>
      <c r="G42" s="46">
        <v>0</v>
      </c>
      <c r="H42" s="46">
        <v>19.510999999999999</v>
      </c>
      <c r="I42" s="46">
        <v>20.5427</v>
      </c>
      <c r="J42" s="46">
        <v>19.0336</v>
      </c>
      <c r="K42" s="46">
        <v>18.887799999999999</v>
      </c>
      <c r="L42" s="46">
        <v>19.2835</v>
      </c>
      <c r="M42" s="46">
        <v>0</v>
      </c>
      <c r="N42" s="46">
        <v>11.2807</v>
      </c>
      <c r="O42" s="46">
        <v>0</v>
      </c>
      <c r="P42" s="46">
        <v>11.2807</v>
      </c>
      <c r="Q42" s="46">
        <v>11.5792</v>
      </c>
      <c r="R42" s="46">
        <v>11.007099999999999</v>
      </c>
      <c r="S42" s="46" t="s">
        <v>123</v>
      </c>
      <c r="T42" s="46">
        <v>11.1083</v>
      </c>
      <c r="U42" s="46">
        <v>0</v>
      </c>
      <c r="V42" s="46">
        <v>11.1083</v>
      </c>
      <c r="W42" s="46">
        <v>11.1083</v>
      </c>
      <c r="X42" s="46">
        <v>0</v>
      </c>
      <c r="Y42" s="46">
        <v>0</v>
      </c>
      <c r="Z42" s="46">
        <v>9.7543000000000006</v>
      </c>
      <c r="AA42" s="46">
        <v>0</v>
      </c>
      <c r="AB42" s="46">
        <v>9.7543000000000006</v>
      </c>
      <c r="AC42" s="46">
        <v>9.4727999999999994</v>
      </c>
      <c r="AD42" s="46">
        <v>10.176</v>
      </c>
      <c r="AE42" s="46">
        <v>0</v>
      </c>
    </row>
    <row r="43" spans="1:31" ht="13.8" hidden="1" outlineLevel="1">
      <c r="A43" s="9">
        <v>41518</v>
      </c>
      <c r="B43" s="46">
        <v>19.276900000000001</v>
      </c>
      <c r="C43" s="46">
        <v>20.767600000000002</v>
      </c>
      <c r="D43" s="46">
        <v>18.634699999999999</v>
      </c>
      <c r="E43" s="46">
        <v>18.839099999999998</v>
      </c>
      <c r="F43" s="46">
        <v>18.408799999999999</v>
      </c>
      <c r="G43" s="46">
        <v>0</v>
      </c>
      <c r="H43" s="46">
        <v>19.512599999999999</v>
      </c>
      <c r="I43" s="46">
        <v>20.767600000000002</v>
      </c>
      <c r="J43" s="46">
        <v>18.945399999999999</v>
      </c>
      <c r="K43" s="46">
        <v>19.145600000000002</v>
      </c>
      <c r="L43" s="46">
        <v>18.720300000000002</v>
      </c>
      <c r="M43" s="46">
        <v>0</v>
      </c>
      <c r="N43" s="46">
        <v>12.3012</v>
      </c>
      <c r="O43" s="46">
        <v>0</v>
      </c>
      <c r="P43" s="46">
        <v>12.3012</v>
      </c>
      <c r="Q43" s="46">
        <v>11.2745</v>
      </c>
      <c r="R43" s="46">
        <v>13.0983</v>
      </c>
      <c r="S43" s="46" t="s">
        <v>123</v>
      </c>
      <c r="T43" s="46">
        <v>10.161799999999999</v>
      </c>
      <c r="U43" s="46">
        <v>0</v>
      </c>
      <c r="V43" s="46">
        <v>10.161799999999999</v>
      </c>
      <c r="W43" s="46">
        <v>10.161799999999999</v>
      </c>
      <c r="X43" s="46">
        <v>0</v>
      </c>
      <c r="Y43" s="46">
        <v>0</v>
      </c>
      <c r="Z43" s="46">
        <v>9.9223999999999997</v>
      </c>
      <c r="AA43" s="46">
        <v>0</v>
      </c>
      <c r="AB43" s="46">
        <v>9.9223999999999997</v>
      </c>
      <c r="AC43" s="46">
        <v>10</v>
      </c>
      <c r="AD43" s="46">
        <v>9.5902999999999992</v>
      </c>
      <c r="AE43" s="46">
        <v>0</v>
      </c>
    </row>
    <row r="44" spans="1:31" ht="13.8" hidden="1" outlineLevel="1">
      <c r="A44" s="9">
        <v>41548</v>
      </c>
      <c r="B44" s="46">
        <v>17.972000000000001</v>
      </c>
      <c r="C44" s="46">
        <v>20.386700000000001</v>
      </c>
      <c r="D44" s="46">
        <v>16.600999999999999</v>
      </c>
      <c r="E44" s="46">
        <v>16.1692</v>
      </c>
      <c r="F44" s="46">
        <v>17.7547</v>
      </c>
      <c r="G44" s="46">
        <v>0</v>
      </c>
      <c r="H44" s="46">
        <v>18.378799999999998</v>
      </c>
      <c r="I44" s="46">
        <v>20.386700000000001</v>
      </c>
      <c r="J44" s="46">
        <v>17.114699999999999</v>
      </c>
      <c r="K44" s="46">
        <v>16.773700000000002</v>
      </c>
      <c r="L44" s="46">
        <v>17.948899999999998</v>
      </c>
      <c r="M44" s="46">
        <v>0</v>
      </c>
      <c r="N44" s="46">
        <v>11.88</v>
      </c>
      <c r="O44" s="46">
        <v>0</v>
      </c>
      <c r="P44" s="46">
        <v>11.88</v>
      </c>
      <c r="Q44" s="46">
        <v>11.7433</v>
      </c>
      <c r="R44" s="46">
        <v>12.999000000000001</v>
      </c>
      <c r="S44" s="46" t="s">
        <v>123</v>
      </c>
      <c r="T44" s="46">
        <v>11.0799</v>
      </c>
      <c r="U44" s="46">
        <v>0</v>
      </c>
      <c r="V44" s="46">
        <v>11.0799</v>
      </c>
      <c r="W44" s="46">
        <v>11.1066</v>
      </c>
      <c r="X44" s="46">
        <v>11</v>
      </c>
      <c r="Y44" s="46">
        <v>0</v>
      </c>
      <c r="Z44" s="46">
        <v>9.9636999999999993</v>
      </c>
      <c r="AA44" s="46">
        <v>0</v>
      </c>
      <c r="AB44" s="46">
        <v>9.9636999999999993</v>
      </c>
      <c r="AC44" s="46">
        <v>9.9998000000000005</v>
      </c>
      <c r="AD44" s="46">
        <v>8.2329000000000008</v>
      </c>
      <c r="AE44" s="46">
        <v>0</v>
      </c>
    </row>
    <row r="45" spans="1:31" ht="13.8" hidden="1" outlineLevel="1">
      <c r="A45" s="9">
        <v>41579</v>
      </c>
      <c r="B45" s="46">
        <v>18.8032</v>
      </c>
      <c r="C45" s="46">
        <v>20.500800000000002</v>
      </c>
      <c r="D45" s="46">
        <v>18.134899999999998</v>
      </c>
      <c r="E45" s="46">
        <v>17.190200000000001</v>
      </c>
      <c r="F45" s="46">
        <v>20.400099999999998</v>
      </c>
      <c r="G45" s="46">
        <v>0</v>
      </c>
      <c r="H45" s="46">
        <v>18.9191</v>
      </c>
      <c r="I45" s="46">
        <v>20.500800000000002</v>
      </c>
      <c r="J45" s="46">
        <v>18.283300000000001</v>
      </c>
      <c r="K45" s="46">
        <v>17.334</v>
      </c>
      <c r="L45" s="46">
        <v>20.561900000000001</v>
      </c>
      <c r="M45" s="46">
        <v>0</v>
      </c>
      <c r="N45" s="46">
        <v>11.0944</v>
      </c>
      <c r="O45" s="46">
        <v>0</v>
      </c>
      <c r="P45" s="46">
        <v>11.0944</v>
      </c>
      <c r="Q45" s="46">
        <v>10.2392</v>
      </c>
      <c r="R45" s="46">
        <v>13.0299</v>
      </c>
      <c r="S45" s="46">
        <v>0</v>
      </c>
      <c r="T45" s="46">
        <v>10.1812</v>
      </c>
      <c r="U45" s="46">
        <v>0</v>
      </c>
      <c r="V45" s="46">
        <v>10.1812</v>
      </c>
      <c r="W45" s="46">
        <v>8.9794999999999998</v>
      </c>
      <c r="X45" s="46">
        <v>11.4625</v>
      </c>
      <c r="Y45" s="46">
        <v>0</v>
      </c>
      <c r="Z45" s="46">
        <v>8.9224999999999994</v>
      </c>
      <c r="AA45" s="46">
        <v>0</v>
      </c>
      <c r="AB45" s="46">
        <v>8.9224999999999994</v>
      </c>
      <c r="AC45" s="46">
        <v>9.0324000000000009</v>
      </c>
      <c r="AD45" s="46">
        <v>8.2329000000000008</v>
      </c>
      <c r="AE45" s="46">
        <v>0</v>
      </c>
    </row>
    <row r="46" spans="1:31" ht="13.8" hidden="1" outlineLevel="1">
      <c r="A46" s="9">
        <v>41609</v>
      </c>
      <c r="B46" s="46">
        <v>19.064299999999999</v>
      </c>
      <c r="C46" s="46">
        <v>19.476700000000001</v>
      </c>
      <c r="D46" s="46">
        <v>18.843299999999999</v>
      </c>
      <c r="E46" s="46">
        <v>18.938400000000001</v>
      </c>
      <c r="F46" s="46">
        <v>18.688400000000001</v>
      </c>
      <c r="G46" s="46">
        <v>0</v>
      </c>
      <c r="H46" s="46">
        <v>19.3276</v>
      </c>
      <c r="I46" s="46">
        <v>19.476700000000001</v>
      </c>
      <c r="J46" s="46">
        <v>19.242999999999999</v>
      </c>
      <c r="K46" s="46">
        <v>19.3672</v>
      </c>
      <c r="L46" s="46">
        <v>19.041399999999999</v>
      </c>
      <c r="M46" s="46">
        <v>0</v>
      </c>
      <c r="N46" s="46">
        <v>12.0406</v>
      </c>
      <c r="O46" s="46">
        <v>0</v>
      </c>
      <c r="P46" s="46">
        <v>12.0406</v>
      </c>
      <c r="Q46" s="46">
        <v>11.8171</v>
      </c>
      <c r="R46" s="46">
        <v>12.4278</v>
      </c>
      <c r="S46" s="46">
        <v>0</v>
      </c>
      <c r="T46" s="46">
        <v>10.709199999999999</v>
      </c>
      <c r="U46" s="46">
        <v>0</v>
      </c>
      <c r="V46" s="46">
        <v>10.709199999999999</v>
      </c>
      <c r="W46" s="46">
        <v>10.203099999999999</v>
      </c>
      <c r="X46" s="46">
        <v>11.5</v>
      </c>
      <c r="Y46" s="46">
        <v>0</v>
      </c>
      <c r="Z46" s="46">
        <v>10.193099999999999</v>
      </c>
      <c r="AA46" s="46">
        <v>0</v>
      </c>
      <c r="AB46" s="46">
        <v>10.193099999999999</v>
      </c>
      <c r="AC46" s="46">
        <v>10.193099999999999</v>
      </c>
      <c r="AD46" s="46">
        <v>0</v>
      </c>
      <c r="AE46" s="46">
        <v>0</v>
      </c>
    </row>
    <row r="47" spans="1:31" ht="13.8" hidden="1" outlineLevel="1">
      <c r="A47" s="9">
        <v>41640</v>
      </c>
      <c r="B47" s="46">
        <v>19.203800000000001</v>
      </c>
      <c r="C47" s="46">
        <v>19.844799999999999</v>
      </c>
      <c r="D47" s="46">
        <v>18.932300000000001</v>
      </c>
      <c r="E47" s="46">
        <v>18.688099999999999</v>
      </c>
      <c r="F47" s="46">
        <v>20.081499999999998</v>
      </c>
      <c r="G47" s="46">
        <v>0</v>
      </c>
      <c r="H47" s="46">
        <v>19.331900000000001</v>
      </c>
      <c r="I47" s="46">
        <v>19.844799999999999</v>
      </c>
      <c r="J47" s="46">
        <v>19.1052</v>
      </c>
      <c r="K47" s="46">
        <v>18.8062</v>
      </c>
      <c r="L47" s="46">
        <v>20.5472</v>
      </c>
      <c r="M47" s="46">
        <v>0</v>
      </c>
      <c r="N47" s="46">
        <v>15.001799999999999</v>
      </c>
      <c r="O47" s="46">
        <v>0</v>
      </c>
      <c r="P47" s="46">
        <v>15.001799999999999</v>
      </c>
      <c r="Q47" s="46">
        <v>15.6997</v>
      </c>
      <c r="R47" s="46">
        <v>12.9703</v>
      </c>
      <c r="S47" s="46" t="s">
        <v>123</v>
      </c>
      <c r="T47" s="46">
        <v>10.5448</v>
      </c>
      <c r="U47" s="46">
        <v>0</v>
      </c>
      <c r="V47" s="46">
        <v>10.5448</v>
      </c>
      <c r="W47" s="46">
        <v>11.027100000000001</v>
      </c>
      <c r="X47" s="46">
        <v>9.0510999999999999</v>
      </c>
      <c r="Y47" s="46">
        <v>0</v>
      </c>
      <c r="Z47" s="46">
        <v>8.4830000000000005</v>
      </c>
      <c r="AA47" s="46">
        <v>0</v>
      </c>
      <c r="AB47" s="46">
        <v>8.4830000000000005</v>
      </c>
      <c r="AC47" s="46">
        <v>10.026400000000001</v>
      </c>
      <c r="AD47" s="46">
        <v>7.2549000000000001</v>
      </c>
      <c r="AE47" s="46">
        <v>0</v>
      </c>
    </row>
    <row r="48" spans="1:31" ht="13.8" hidden="1" outlineLevel="1">
      <c r="A48" s="9">
        <v>41671</v>
      </c>
      <c r="B48" s="46">
        <v>19.7944</v>
      </c>
      <c r="C48" s="46">
        <v>20.653500000000001</v>
      </c>
      <c r="D48" s="46">
        <v>19.598600000000001</v>
      </c>
      <c r="E48" s="46">
        <v>19.787700000000001</v>
      </c>
      <c r="F48" s="46">
        <v>19.206600000000002</v>
      </c>
      <c r="G48" s="46">
        <v>0</v>
      </c>
      <c r="H48" s="46">
        <v>20.0944</v>
      </c>
      <c r="I48" s="46">
        <v>20.653500000000001</v>
      </c>
      <c r="J48" s="46">
        <v>19.9573</v>
      </c>
      <c r="K48" s="46">
        <v>20.269500000000001</v>
      </c>
      <c r="L48" s="46">
        <v>19.3551</v>
      </c>
      <c r="M48" s="46">
        <v>0</v>
      </c>
      <c r="N48" s="46">
        <v>14.8757</v>
      </c>
      <c r="O48" s="46">
        <v>0</v>
      </c>
      <c r="P48" s="46">
        <v>14.8757</v>
      </c>
      <c r="Q48" s="46">
        <v>15.059100000000001</v>
      </c>
      <c r="R48" s="46">
        <v>13.4871</v>
      </c>
      <c r="S48" s="46">
        <v>0</v>
      </c>
      <c r="T48" s="46">
        <v>15.041499999999999</v>
      </c>
      <c r="U48" s="46">
        <v>0</v>
      </c>
      <c r="V48" s="46">
        <v>15.041499999999999</v>
      </c>
      <c r="W48" s="46">
        <v>10.6371</v>
      </c>
      <c r="X48" s="46">
        <v>23.622699999999998</v>
      </c>
      <c r="Y48" s="46">
        <v>0</v>
      </c>
      <c r="Z48" s="46">
        <v>7.0101000000000004</v>
      </c>
      <c r="AA48" s="46">
        <v>0</v>
      </c>
      <c r="AB48" s="46">
        <v>7.0101000000000004</v>
      </c>
      <c r="AC48" s="46">
        <v>7.0101000000000004</v>
      </c>
      <c r="AD48" s="46">
        <v>0</v>
      </c>
      <c r="AE48" s="46">
        <v>0</v>
      </c>
    </row>
    <row r="49" spans="1:31" ht="13.8" hidden="1" outlineLevel="1">
      <c r="A49" s="9">
        <v>41699</v>
      </c>
      <c r="B49" s="46">
        <v>18.843399999999999</v>
      </c>
      <c r="C49" s="46">
        <v>19.4437</v>
      </c>
      <c r="D49" s="46">
        <v>18.3157</v>
      </c>
      <c r="E49" s="46">
        <v>18.502300000000002</v>
      </c>
      <c r="F49" s="46">
        <v>18.1295</v>
      </c>
      <c r="G49" s="46">
        <v>0</v>
      </c>
      <c r="H49" s="46">
        <v>19.1356</v>
      </c>
      <c r="I49" s="46">
        <v>19.4437</v>
      </c>
      <c r="J49" s="46">
        <v>18.831900000000001</v>
      </c>
      <c r="K49" s="46">
        <v>18.518599999999999</v>
      </c>
      <c r="L49" s="46">
        <v>19.229299999999999</v>
      </c>
      <c r="M49" s="46">
        <v>0</v>
      </c>
      <c r="N49" s="46">
        <v>14.084</v>
      </c>
      <c r="O49" s="46">
        <v>0</v>
      </c>
      <c r="P49" s="46">
        <v>14.084</v>
      </c>
      <c r="Q49" s="46">
        <v>10.932700000000001</v>
      </c>
      <c r="R49" s="46">
        <v>14.115500000000001</v>
      </c>
      <c r="S49" s="46">
        <v>0</v>
      </c>
      <c r="T49" s="46">
        <v>24.632100000000001</v>
      </c>
      <c r="U49" s="46">
        <v>0</v>
      </c>
      <c r="V49" s="46">
        <v>24.632100000000001</v>
      </c>
      <c r="W49" s="46">
        <v>0</v>
      </c>
      <c r="X49" s="46">
        <v>24.632100000000001</v>
      </c>
      <c r="Y49" s="46">
        <v>0</v>
      </c>
      <c r="Z49" s="46">
        <v>9.4718999999999998</v>
      </c>
      <c r="AA49" s="46">
        <v>0</v>
      </c>
      <c r="AB49" s="46">
        <v>9.4718999999999998</v>
      </c>
      <c r="AC49" s="46">
        <v>9.4718999999999998</v>
      </c>
      <c r="AD49" s="46">
        <v>0</v>
      </c>
      <c r="AE49" s="46">
        <v>0</v>
      </c>
    </row>
    <row r="50" spans="1:31" ht="13.8" hidden="1" outlineLevel="1">
      <c r="A50" s="9">
        <v>41730</v>
      </c>
      <c r="B50" s="46">
        <v>19.655000000000001</v>
      </c>
      <c r="C50" s="46">
        <v>19.293500000000002</v>
      </c>
      <c r="D50" s="46">
        <v>19.8552</v>
      </c>
      <c r="E50" s="46">
        <v>20.1877</v>
      </c>
      <c r="F50" s="46">
        <v>18.792400000000001</v>
      </c>
      <c r="G50" s="46">
        <v>0</v>
      </c>
      <c r="H50" s="46">
        <v>20.1205</v>
      </c>
      <c r="I50" s="46">
        <v>19.293500000000002</v>
      </c>
      <c r="J50" s="46">
        <v>20.629899999999999</v>
      </c>
      <c r="K50" s="46">
        <v>20.661300000000001</v>
      </c>
      <c r="L50" s="46">
        <v>20.5031</v>
      </c>
      <c r="M50" s="46">
        <v>0</v>
      </c>
      <c r="N50" s="46">
        <v>12.934200000000001</v>
      </c>
      <c r="O50" s="46">
        <v>0</v>
      </c>
      <c r="P50" s="46">
        <v>12.934200000000001</v>
      </c>
      <c r="Q50" s="46">
        <v>11.9061</v>
      </c>
      <c r="R50" s="46">
        <v>13.6469</v>
      </c>
      <c r="S50" s="46" t="s">
        <v>123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9.8036999999999992</v>
      </c>
      <c r="AA50" s="46">
        <v>0</v>
      </c>
      <c r="AB50" s="46">
        <v>9.8036999999999992</v>
      </c>
      <c r="AC50" s="46">
        <v>9.8036999999999992</v>
      </c>
      <c r="AD50" s="46">
        <v>0</v>
      </c>
      <c r="AE50" s="46">
        <v>0</v>
      </c>
    </row>
    <row r="51" spans="1:31" ht="13.8" hidden="1" outlineLevel="1">
      <c r="A51" s="9">
        <v>41760</v>
      </c>
      <c r="B51" s="46">
        <v>20.193300000000001</v>
      </c>
      <c r="C51" s="46">
        <v>19.746400000000001</v>
      </c>
      <c r="D51" s="46">
        <v>20.6829</v>
      </c>
      <c r="E51" s="46">
        <v>21.091999999999999</v>
      </c>
      <c r="F51" s="46">
        <v>19.371400000000001</v>
      </c>
      <c r="G51" s="46">
        <v>0</v>
      </c>
      <c r="H51" s="46">
        <v>20.3429</v>
      </c>
      <c r="I51" s="46">
        <v>19.746400000000001</v>
      </c>
      <c r="J51" s="46">
        <v>21.036899999999999</v>
      </c>
      <c r="K51" s="46">
        <v>21.226800000000001</v>
      </c>
      <c r="L51" s="46">
        <v>20.299700000000001</v>
      </c>
      <c r="M51" s="46">
        <v>0</v>
      </c>
      <c r="N51" s="46">
        <v>14.952299999999999</v>
      </c>
      <c r="O51" s="46">
        <v>0</v>
      </c>
      <c r="P51" s="46">
        <v>14.952299999999999</v>
      </c>
      <c r="Q51" s="46">
        <v>13.5183</v>
      </c>
      <c r="R51" s="46">
        <v>15.3787</v>
      </c>
      <c r="S51" s="46" t="s">
        <v>123</v>
      </c>
      <c r="T51" s="46">
        <v>10.8498</v>
      </c>
      <c r="U51" s="46">
        <v>0</v>
      </c>
      <c r="V51" s="46">
        <v>10.8498</v>
      </c>
      <c r="W51" s="46">
        <v>0</v>
      </c>
      <c r="X51" s="46">
        <v>10.8498</v>
      </c>
      <c r="Y51" s="46">
        <v>0</v>
      </c>
      <c r="Z51" s="46">
        <v>9.4124999999999996</v>
      </c>
      <c r="AA51" s="46">
        <v>0</v>
      </c>
      <c r="AB51" s="46">
        <v>9.4124999999999996</v>
      </c>
      <c r="AC51" s="46">
        <v>10.0786</v>
      </c>
      <c r="AD51" s="46">
        <v>8.2329000000000008</v>
      </c>
      <c r="AE51" s="46">
        <v>0</v>
      </c>
    </row>
    <row r="52" spans="1:31" ht="13.8" hidden="1" outlineLevel="1">
      <c r="A52" s="9">
        <v>41791</v>
      </c>
      <c r="B52" s="46">
        <v>19.810099999999998</v>
      </c>
      <c r="C52" s="46">
        <v>19.7485</v>
      </c>
      <c r="D52" s="46">
        <v>19.865400000000001</v>
      </c>
      <c r="E52" s="46">
        <v>20.654499999999999</v>
      </c>
      <c r="F52" s="46">
        <v>18.4741</v>
      </c>
      <c r="G52" s="46">
        <v>0</v>
      </c>
      <c r="H52" s="46">
        <v>20.332999999999998</v>
      </c>
      <c r="I52" s="46">
        <v>19.7485</v>
      </c>
      <c r="J52" s="46">
        <v>20.924399999999999</v>
      </c>
      <c r="K52" s="46">
        <v>20.803799999999999</v>
      </c>
      <c r="L52" s="46">
        <v>21.2118</v>
      </c>
      <c r="M52" s="46">
        <v>0</v>
      </c>
      <c r="N52" s="46">
        <v>11.607699999999999</v>
      </c>
      <c r="O52" s="46">
        <v>0</v>
      </c>
      <c r="P52" s="46">
        <v>11.607699999999999</v>
      </c>
      <c r="Q52" s="46">
        <v>13.880699999999999</v>
      </c>
      <c r="R52" s="46">
        <v>11.2944</v>
      </c>
      <c r="S52" s="46" t="s">
        <v>123</v>
      </c>
      <c r="T52" s="46">
        <v>9.68</v>
      </c>
      <c r="U52" s="46">
        <v>0</v>
      </c>
      <c r="V52" s="46">
        <v>9.68</v>
      </c>
      <c r="W52" s="46">
        <v>9.68</v>
      </c>
      <c r="X52" s="46">
        <v>0</v>
      </c>
      <c r="Y52" s="46">
        <v>0</v>
      </c>
      <c r="Z52" s="46">
        <v>10.0786</v>
      </c>
      <c r="AA52" s="46">
        <v>0</v>
      </c>
      <c r="AB52" s="46">
        <v>10.0786</v>
      </c>
      <c r="AC52" s="46">
        <v>10.0786</v>
      </c>
      <c r="AD52" s="46">
        <v>0</v>
      </c>
      <c r="AE52" s="46">
        <v>0</v>
      </c>
    </row>
    <row r="53" spans="1:31" ht="13.8" hidden="1" outlineLevel="1">
      <c r="A53" s="9">
        <v>41821</v>
      </c>
      <c r="B53" s="46">
        <v>20.4009</v>
      </c>
      <c r="C53" s="46">
        <v>20.0137</v>
      </c>
      <c r="D53" s="46">
        <v>20.654399999999999</v>
      </c>
      <c r="E53" s="46">
        <v>20.541499999999999</v>
      </c>
      <c r="F53" s="46">
        <v>21.405100000000001</v>
      </c>
      <c r="G53" s="46">
        <v>0</v>
      </c>
      <c r="H53" s="46">
        <v>20.515699999999999</v>
      </c>
      <c r="I53" s="46">
        <v>20.0137</v>
      </c>
      <c r="J53" s="46">
        <v>20.851800000000001</v>
      </c>
      <c r="K53" s="46">
        <v>20.749400000000001</v>
      </c>
      <c r="L53" s="46">
        <v>21.5258</v>
      </c>
      <c r="M53" s="46">
        <v>0</v>
      </c>
      <c r="N53" s="46">
        <v>11.9178</v>
      </c>
      <c r="O53" s="46">
        <v>0</v>
      </c>
      <c r="P53" s="46">
        <v>11.9178</v>
      </c>
      <c r="Q53" s="46">
        <v>11.9086</v>
      </c>
      <c r="R53" s="46">
        <v>12.0319</v>
      </c>
      <c r="S53" s="46" t="s">
        <v>123</v>
      </c>
      <c r="T53" s="46">
        <v>13.496</v>
      </c>
      <c r="U53" s="46">
        <v>0</v>
      </c>
      <c r="V53" s="46">
        <v>13.496</v>
      </c>
      <c r="W53" s="46">
        <v>13.496</v>
      </c>
      <c r="X53" s="46">
        <v>0</v>
      </c>
      <c r="Y53" s="46">
        <v>0</v>
      </c>
      <c r="Z53" s="46">
        <v>10.0786</v>
      </c>
      <c r="AA53" s="46">
        <v>0</v>
      </c>
      <c r="AB53" s="46">
        <v>10.0786</v>
      </c>
      <c r="AC53" s="46">
        <v>10.0786</v>
      </c>
      <c r="AD53" s="46">
        <v>0</v>
      </c>
      <c r="AE53" s="46">
        <v>0</v>
      </c>
    </row>
    <row r="54" spans="1:31" ht="13.8" hidden="1" outlineLevel="1">
      <c r="A54" s="9">
        <v>41852</v>
      </c>
      <c r="B54" s="46">
        <v>20.032399999999999</v>
      </c>
      <c r="C54" s="46">
        <v>19.471900000000002</v>
      </c>
      <c r="D54" s="46">
        <v>20.453199999999999</v>
      </c>
      <c r="E54" s="46">
        <v>20.713000000000001</v>
      </c>
      <c r="F54" s="46">
        <v>19.829799999999999</v>
      </c>
      <c r="G54" s="46">
        <v>0</v>
      </c>
      <c r="H54" s="46">
        <v>20.316400000000002</v>
      </c>
      <c r="I54" s="46">
        <v>19.471900000000002</v>
      </c>
      <c r="J54" s="46">
        <v>20.9924</v>
      </c>
      <c r="K54" s="46">
        <v>21.007999999999999</v>
      </c>
      <c r="L54" s="46">
        <v>20.950900000000001</v>
      </c>
      <c r="M54" s="46">
        <v>0</v>
      </c>
      <c r="N54" s="46">
        <v>12.329700000000001</v>
      </c>
      <c r="O54" s="46">
        <v>0</v>
      </c>
      <c r="P54" s="46">
        <v>12.329700000000001</v>
      </c>
      <c r="Q54" s="46">
        <v>11.896699999999999</v>
      </c>
      <c r="R54" s="46">
        <v>12.5807</v>
      </c>
      <c r="S54" s="46" t="s">
        <v>123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9.9099000000000004</v>
      </c>
      <c r="AA54" s="46">
        <v>0</v>
      </c>
      <c r="AB54" s="46">
        <v>9.9099000000000004</v>
      </c>
      <c r="AC54" s="46">
        <v>10.2707</v>
      </c>
      <c r="AD54" s="46">
        <v>8.0677000000000003</v>
      </c>
      <c r="AE54" s="46">
        <v>0</v>
      </c>
    </row>
    <row r="55" spans="1:31" ht="13.8" hidden="1" outlineLevel="1" collapsed="1">
      <c r="A55" s="9">
        <v>41883</v>
      </c>
      <c r="B55" s="46">
        <v>19.9757</v>
      </c>
      <c r="C55" s="46">
        <v>19.817900000000002</v>
      </c>
      <c r="D55" s="46">
        <v>20.0776</v>
      </c>
      <c r="E55" s="46">
        <v>20.2959</v>
      </c>
      <c r="F55" s="46">
        <v>18.894600000000001</v>
      </c>
      <c r="G55" s="46">
        <v>0</v>
      </c>
      <c r="H55" s="46">
        <v>20.021899999999999</v>
      </c>
      <c r="I55" s="46">
        <v>19.817900000000002</v>
      </c>
      <c r="J55" s="46">
        <v>20.155100000000001</v>
      </c>
      <c r="K55" s="46">
        <v>20.2959</v>
      </c>
      <c r="L55" s="46">
        <v>19.341200000000001</v>
      </c>
      <c r="M55" s="46">
        <v>0</v>
      </c>
      <c r="N55" s="46">
        <v>12.200200000000001</v>
      </c>
      <c r="O55" s="46">
        <v>36.017099999999999</v>
      </c>
      <c r="P55" s="46">
        <v>12.2</v>
      </c>
      <c r="Q55" s="46" t="s">
        <v>123</v>
      </c>
      <c r="R55" s="46">
        <v>12.2</v>
      </c>
      <c r="S55" s="46">
        <v>0</v>
      </c>
      <c r="T55" s="46">
        <v>9.9405000000000001</v>
      </c>
      <c r="U55" s="46">
        <v>0</v>
      </c>
      <c r="V55" s="46">
        <v>9.9405000000000001</v>
      </c>
      <c r="W55" s="46">
        <v>9.9405000000000001</v>
      </c>
      <c r="X55" s="46">
        <v>0</v>
      </c>
      <c r="Y55" s="46">
        <v>0</v>
      </c>
      <c r="Z55" s="46">
        <v>9.8742000000000001</v>
      </c>
      <c r="AA55" s="46">
        <v>0</v>
      </c>
      <c r="AB55" s="46">
        <v>9.8742000000000001</v>
      </c>
      <c r="AC55" s="46">
        <v>9.8742000000000001</v>
      </c>
      <c r="AD55" s="46">
        <v>0</v>
      </c>
      <c r="AE55" s="46">
        <v>0</v>
      </c>
    </row>
    <row r="56" spans="1:31" ht="13.8" hidden="1" outlineLevel="1" collapsed="1">
      <c r="A56" s="9">
        <v>41913</v>
      </c>
      <c r="B56" s="46">
        <v>20.511299999999999</v>
      </c>
      <c r="C56" s="46">
        <v>19.328800000000001</v>
      </c>
      <c r="D56" s="46">
        <v>21.399000000000001</v>
      </c>
      <c r="E56" s="46">
        <v>21.851700000000001</v>
      </c>
      <c r="F56" s="46">
        <v>20.145600000000002</v>
      </c>
      <c r="G56" s="46">
        <v>0</v>
      </c>
      <c r="H56" s="46">
        <v>20.567299999999999</v>
      </c>
      <c r="I56" s="46">
        <v>19.328800000000001</v>
      </c>
      <c r="J56" s="46">
        <v>21.5077</v>
      </c>
      <c r="K56" s="46">
        <v>22.007300000000001</v>
      </c>
      <c r="L56" s="46">
        <v>20.145600000000002</v>
      </c>
      <c r="M56" s="46">
        <v>0</v>
      </c>
      <c r="N56" s="46">
        <v>11.879899999999999</v>
      </c>
      <c r="O56" s="46">
        <v>36</v>
      </c>
      <c r="P56" s="46">
        <v>11.879899999999999</v>
      </c>
      <c r="Q56" s="46">
        <v>11.879899999999999</v>
      </c>
      <c r="R56" s="46" t="s">
        <v>123</v>
      </c>
      <c r="S56" s="46" t="s">
        <v>123</v>
      </c>
      <c r="T56" s="46">
        <v>10</v>
      </c>
      <c r="U56" s="46">
        <v>0</v>
      </c>
      <c r="V56" s="46">
        <v>10</v>
      </c>
      <c r="W56" s="46">
        <v>10</v>
      </c>
      <c r="X56" s="46">
        <v>0</v>
      </c>
      <c r="Y56" s="46">
        <v>0</v>
      </c>
      <c r="Z56" s="46">
        <v>9.9687000000000001</v>
      </c>
      <c r="AA56" s="46">
        <v>0</v>
      </c>
      <c r="AB56" s="46">
        <v>9.9687000000000001</v>
      </c>
      <c r="AC56" s="46">
        <v>9.8269000000000002</v>
      </c>
      <c r="AD56" s="46">
        <v>10.5</v>
      </c>
      <c r="AE56" s="46">
        <v>0</v>
      </c>
    </row>
    <row r="57" spans="1:31" ht="13.8" hidden="1" outlineLevel="1" collapsed="1">
      <c r="A57" s="9">
        <v>41944</v>
      </c>
      <c r="B57" s="46">
        <v>20.3551</v>
      </c>
      <c r="C57" s="46">
        <v>19.5152</v>
      </c>
      <c r="D57" s="46">
        <v>21.066199999999998</v>
      </c>
      <c r="E57" s="46">
        <v>21.180199999999999</v>
      </c>
      <c r="F57" s="46">
        <v>20.331900000000001</v>
      </c>
      <c r="G57" s="46">
        <v>0</v>
      </c>
      <c r="H57" s="46">
        <v>20.403199999999998</v>
      </c>
      <c r="I57" s="46">
        <v>19.5152</v>
      </c>
      <c r="J57" s="46">
        <v>21.1663</v>
      </c>
      <c r="K57" s="46">
        <v>21.298200000000001</v>
      </c>
      <c r="L57" s="46">
        <v>20.331900000000001</v>
      </c>
      <c r="M57" s="46">
        <v>0</v>
      </c>
      <c r="N57" s="46">
        <v>14.3924</v>
      </c>
      <c r="O57" s="46">
        <v>36</v>
      </c>
      <c r="P57" s="46">
        <v>14.3924</v>
      </c>
      <c r="Q57" s="46">
        <v>14.3924</v>
      </c>
      <c r="R57" s="46" t="s">
        <v>123</v>
      </c>
      <c r="S57" s="46">
        <v>0</v>
      </c>
      <c r="T57" s="46">
        <v>10.305099999999999</v>
      </c>
      <c r="U57" s="46">
        <v>0</v>
      </c>
      <c r="V57" s="46">
        <v>10.305099999999999</v>
      </c>
      <c r="W57" s="46">
        <v>10.305099999999999</v>
      </c>
      <c r="X57" s="46">
        <v>0</v>
      </c>
      <c r="Y57" s="46">
        <v>0</v>
      </c>
      <c r="Z57" s="46">
        <v>9.9952000000000005</v>
      </c>
      <c r="AA57" s="46">
        <v>0</v>
      </c>
      <c r="AB57" s="46">
        <v>9.9952000000000005</v>
      </c>
      <c r="AC57" s="46">
        <v>9.9952000000000005</v>
      </c>
      <c r="AD57" s="46">
        <v>0</v>
      </c>
      <c r="AE57" s="46">
        <v>0</v>
      </c>
    </row>
    <row r="58" spans="1:31" ht="13.8" hidden="1" outlineLevel="1" collapsed="1">
      <c r="A58" s="9">
        <v>41974</v>
      </c>
      <c r="B58" s="46">
        <v>20.392499999999998</v>
      </c>
      <c r="C58" s="46">
        <v>19.490300000000001</v>
      </c>
      <c r="D58" s="46">
        <v>21.0534</v>
      </c>
      <c r="E58" s="46">
        <v>21.231200000000001</v>
      </c>
      <c r="F58" s="46">
        <v>20.626200000000001</v>
      </c>
      <c r="G58" s="46">
        <v>0</v>
      </c>
      <c r="H58" s="46">
        <v>20.392499999999998</v>
      </c>
      <c r="I58" s="46">
        <v>19.490300000000001</v>
      </c>
      <c r="J58" s="46">
        <v>21.0534</v>
      </c>
      <c r="K58" s="46">
        <v>21.231200000000001</v>
      </c>
      <c r="L58" s="46">
        <v>20.626200000000001</v>
      </c>
      <c r="M58" s="46">
        <v>0</v>
      </c>
      <c r="N58" s="46">
        <v>36</v>
      </c>
      <c r="O58" s="46">
        <v>36</v>
      </c>
      <c r="P58" s="46">
        <v>0</v>
      </c>
      <c r="Q58" s="46" t="s">
        <v>123</v>
      </c>
      <c r="R58" s="46" t="s">
        <v>123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10.970700000000001</v>
      </c>
      <c r="AA58" s="46">
        <v>0</v>
      </c>
      <c r="AB58" s="46">
        <v>10.970700000000001</v>
      </c>
      <c r="AC58" s="46">
        <v>0</v>
      </c>
      <c r="AD58" s="46">
        <v>10.970700000000001</v>
      </c>
      <c r="AE58" s="46">
        <v>0</v>
      </c>
    </row>
    <row r="59" spans="1:31" ht="13.8" hidden="1" outlineLevel="1" collapsed="1">
      <c r="A59" s="9">
        <v>42005</v>
      </c>
      <c r="B59" s="46">
        <v>21.108899999999998</v>
      </c>
      <c r="C59" s="46">
        <v>19.642900000000001</v>
      </c>
      <c r="D59" s="46">
        <v>22.366800000000001</v>
      </c>
      <c r="E59" s="46">
        <v>22.688700000000001</v>
      </c>
      <c r="F59" s="46">
        <v>21.1053</v>
      </c>
      <c r="G59" s="46">
        <v>0</v>
      </c>
      <c r="H59" s="46">
        <v>21.122199999999999</v>
      </c>
      <c r="I59" s="46">
        <v>19.642900000000001</v>
      </c>
      <c r="J59" s="46">
        <v>22.395099999999999</v>
      </c>
      <c r="K59" s="46">
        <v>22.709099999999999</v>
      </c>
      <c r="L59" s="46">
        <v>21.159500000000001</v>
      </c>
      <c r="M59" s="46">
        <v>0</v>
      </c>
      <c r="N59" s="46">
        <v>12.154500000000001</v>
      </c>
      <c r="O59" s="46">
        <v>36</v>
      </c>
      <c r="P59" s="46">
        <v>12.154500000000001</v>
      </c>
      <c r="Q59" s="46">
        <v>11.8606</v>
      </c>
      <c r="R59" s="46">
        <v>12.5</v>
      </c>
      <c r="S59" s="46">
        <v>0</v>
      </c>
      <c r="T59" s="46">
        <v>11</v>
      </c>
      <c r="U59" s="46">
        <v>0</v>
      </c>
      <c r="V59" s="46">
        <v>11</v>
      </c>
      <c r="W59" s="46">
        <v>0</v>
      </c>
      <c r="X59" s="46">
        <v>11</v>
      </c>
      <c r="Y59" s="46">
        <v>0</v>
      </c>
      <c r="Z59" s="46">
        <v>10.5</v>
      </c>
      <c r="AA59" s="46">
        <v>0</v>
      </c>
      <c r="AB59" s="46">
        <v>10.5</v>
      </c>
      <c r="AC59" s="46">
        <v>0</v>
      </c>
      <c r="AD59" s="46">
        <v>10.5</v>
      </c>
      <c r="AE59" s="46">
        <v>0</v>
      </c>
    </row>
    <row r="60" spans="1:31" ht="13.8" hidden="1" outlineLevel="1" collapsed="1">
      <c r="A60" s="9">
        <v>42036</v>
      </c>
      <c r="B60" s="46">
        <v>20.562999999999999</v>
      </c>
      <c r="C60" s="46">
        <v>20.1462</v>
      </c>
      <c r="D60" s="46">
        <v>20.9009</v>
      </c>
      <c r="E60" s="46">
        <v>20.727499999999999</v>
      </c>
      <c r="F60" s="46">
        <v>21.672899999999998</v>
      </c>
      <c r="G60" s="46">
        <v>0</v>
      </c>
      <c r="H60" s="46">
        <v>20.722200000000001</v>
      </c>
      <c r="I60" s="46">
        <v>20.1462</v>
      </c>
      <c r="J60" s="46">
        <v>21.209</v>
      </c>
      <c r="K60" s="46">
        <v>20.857099999999999</v>
      </c>
      <c r="L60" s="46">
        <v>22.9588</v>
      </c>
      <c r="M60" s="46">
        <v>0</v>
      </c>
      <c r="N60" s="46">
        <v>13.6814</v>
      </c>
      <c r="O60" s="46">
        <v>36</v>
      </c>
      <c r="P60" s="46">
        <v>13.6814</v>
      </c>
      <c r="Q60" s="46">
        <v>15</v>
      </c>
      <c r="R60" s="46">
        <v>12.6395</v>
      </c>
      <c r="S60" s="46">
        <v>0</v>
      </c>
      <c r="T60" s="46">
        <v>6.2496999999999998</v>
      </c>
      <c r="U60" s="46">
        <v>0</v>
      </c>
      <c r="V60" s="46">
        <v>6.2496999999999998</v>
      </c>
      <c r="W60" s="46">
        <v>0</v>
      </c>
      <c r="X60" s="46">
        <v>6.2496999999999998</v>
      </c>
      <c r="Y60" s="46">
        <v>0</v>
      </c>
      <c r="Z60" s="46">
        <v>10.0786</v>
      </c>
      <c r="AA60" s="46">
        <v>0</v>
      </c>
      <c r="AB60" s="46">
        <v>10.0786</v>
      </c>
      <c r="AC60" s="46">
        <v>10.0786</v>
      </c>
      <c r="AD60" s="46">
        <v>0</v>
      </c>
      <c r="AE60" s="46">
        <v>0</v>
      </c>
    </row>
    <row r="61" spans="1:31" ht="13.8" hidden="1" outlineLevel="1" collapsed="1">
      <c r="A61" s="9">
        <v>42064</v>
      </c>
      <c r="B61" s="46">
        <v>21.593</v>
      </c>
      <c r="C61" s="46">
        <v>21.893899999999999</v>
      </c>
      <c r="D61" s="46">
        <v>21.227</v>
      </c>
      <c r="E61" s="46">
        <v>21.993300000000001</v>
      </c>
      <c r="F61" s="46">
        <v>19.177099999999999</v>
      </c>
      <c r="G61" s="46">
        <v>0</v>
      </c>
      <c r="H61" s="46">
        <v>21.651700000000002</v>
      </c>
      <c r="I61" s="46">
        <v>21.893899999999999</v>
      </c>
      <c r="J61" s="46">
        <v>21.352799999999998</v>
      </c>
      <c r="K61" s="46">
        <v>21.993300000000001</v>
      </c>
      <c r="L61" s="46">
        <v>19.5456</v>
      </c>
      <c r="M61" s="46">
        <v>0</v>
      </c>
      <c r="N61" s="46">
        <v>12.4482</v>
      </c>
      <c r="O61" s="46">
        <v>36</v>
      </c>
      <c r="P61" s="46">
        <v>12.4482</v>
      </c>
      <c r="Q61" s="46" t="s">
        <v>123</v>
      </c>
      <c r="R61" s="46">
        <v>12.4482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</row>
    <row r="62" spans="1:31" ht="13.8" hidden="1" outlineLevel="1" collapsed="1">
      <c r="A62" s="9">
        <v>42095</v>
      </c>
      <c r="B62" s="46">
        <v>23.4633</v>
      </c>
      <c r="C62" s="46">
        <v>23.3156</v>
      </c>
      <c r="D62" s="46">
        <v>23.590800000000002</v>
      </c>
      <c r="E62" s="46">
        <v>23.410299999999999</v>
      </c>
      <c r="F62" s="46">
        <v>24.7791</v>
      </c>
      <c r="G62" s="46">
        <v>0</v>
      </c>
      <c r="H62" s="46">
        <v>23.607700000000001</v>
      </c>
      <c r="I62" s="46">
        <v>23.3156</v>
      </c>
      <c r="J62" s="46">
        <v>23.866199999999999</v>
      </c>
      <c r="K62" s="46">
        <v>23.652000000000001</v>
      </c>
      <c r="L62" s="46">
        <v>25.306000000000001</v>
      </c>
      <c r="M62" s="46">
        <v>0</v>
      </c>
      <c r="N62" s="46">
        <v>12.0657</v>
      </c>
      <c r="O62" s="46">
        <v>36</v>
      </c>
      <c r="P62" s="46">
        <v>12.0657</v>
      </c>
      <c r="Q62" s="46">
        <v>11.934100000000001</v>
      </c>
      <c r="R62" s="46">
        <v>12.5</v>
      </c>
      <c r="S62" s="46" t="s">
        <v>123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10.38</v>
      </c>
      <c r="AA62" s="46">
        <v>0</v>
      </c>
      <c r="AB62" s="46">
        <v>10.38</v>
      </c>
      <c r="AC62" s="46">
        <v>10.38</v>
      </c>
      <c r="AD62" s="46">
        <v>0</v>
      </c>
      <c r="AE62" s="46">
        <v>0</v>
      </c>
    </row>
    <row r="63" spans="1:31" ht="13.8" hidden="1" outlineLevel="1" collapsed="1">
      <c r="A63" s="9">
        <v>42125</v>
      </c>
      <c r="B63" s="46">
        <v>22.3429</v>
      </c>
      <c r="C63" s="46">
        <v>22.2258</v>
      </c>
      <c r="D63" s="46">
        <v>22.474900000000002</v>
      </c>
      <c r="E63" s="46">
        <v>22.4986</v>
      </c>
      <c r="F63" s="46">
        <v>22.2714</v>
      </c>
      <c r="G63" s="46">
        <v>0</v>
      </c>
      <c r="H63" s="46">
        <v>22.569099999999999</v>
      </c>
      <c r="I63" s="46">
        <v>22.2258</v>
      </c>
      <c r="J63" s="46">
        <v>22.9693</v>
      </c>
      <c r="K63" s="46">
        <v>23.036999999999999</v>
      </c>
      <c r="L63" s="46">
        <v>22.401399999999999</v>
      </c>
      <c r="M63" s="46">
        <v>0</v>
      </c>
      <c r="N63" s="46">
        <v>7.9843999999999999</v>
      </c>
      <c r="O63" s="46">
        <v>36</v>
      </c>
      <c r="P63" s="46">
        <v>7.9843999999999999</v>
      </c>
      <c r="Q63" s="46">
        <v>7.7885</v>
      </c>
      <c r="R63" s="46">
        <v>12.5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10.08</v>
      </c>
      <c r="AA63" s="46">
        <v>0</v>
      </c>
      <c r="AB63" s="46">
        <v>10.08</v>
      </c>
      <c r="AC63" s="46">
        <v>10.08</v>
      </c>
      <c r="AD63" s="46">
        <v>0</v>
      </c>
      <c r="AE63" s="46">
        <v>0</v>
      </c>
    </row>
    <row r="64" spans="1:31" ht="13.8" hidden="1" outlineLevel="1" collapsed="1">
      <c r="A64" s="9">
        <v>42156</v>
      </c>
      <c r="B64" s="46">
        <v>23.345600000000001</v>
      </c>
      <c r="C64" s="46">
        <v>23.780799999999999</v>
      </c>
      <c r="D64" s="46">
        <v>22.9163</v>
      </c>
      <c r="E64" s="46">
        <v>23.322399999999998</v>
      </c>
      <c r="F64" s="46">
        <v>20.796099999999999</v>
      </c>
      <c r="G64" s="46">
        <v>0</v>
      </c>
      <c r="H64" s="46">
        <v>23.517399999999999</v>
      </c>
      <c r="I64" s="46">
        <v>23.780799999999999</v>
      </c>
      <c r="J64" s="46">
        <v>23.2498</v>
      </c>
      <c r="K64" s="46">
        <v>23.590499999999999</v>
      </c>
      <c r="L64" s="46">
        <v>21.404900000000001</v>
      </c>
      <c r="M64" s="46">
        <v>0</v>
      </c>
      <c r="N64" s="46">
        <v>11.723000000000001</v>
      </c>
      <c r="O64" s="46">
        <v>36</v>
      </c>
      <c r="P64" s="46">
        <v>11.723000000000001</v>
      </c>
      <c r="Q64" s="46">
        <v>12.071300000000001</v>
      </c>
      <c r="R64" s="46">
        <v>11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10.1721</v>
      </c>
      <c r="AA64" s="46">
        <v>0</v>
      </c>
      <c r="AB64" s="46">
        <v>10.1721</v>
      </c>
      <c r="AC64" s="46">
        <v>10.1721</v>
      </c>
      <c r="AD64" s="46">
        <v>0</v>
      </c>
      <c r="AE64" s="46">
        <v>0</v>
      </c>
    </row>
    <row r="65" spans="1:31" ht="13.8" hidden="1" outlineLevel="1" collapsed="1">
      <c r="A65" s="9">
        <v>42186</v>
      </c>
      <c r="B65" s="46">
        <v>24.604500000000002</v>
      </c>
      <c r="C65" s="46">
        <v>24.770800000000001</v>
      </c>
      <c r="D65" s="46">
        <v>24.3948</v>
      </c>
      <c r="E65" s="46">
        <v>24.3386</v>
      </c>
      <c r="F65" s="46">
        <v>24.59</v>
      </c>
      <c r="G65" s="46">
        <v>0</v>
      </c>
      <c r="H65" s="46">
        <v>24.6557</v>
      </c>
      <c r="I65" s="46">
        <v>24.770800000000001</v>
      </c>
      <c r="J65" s="46">
        <v>24.5093</v>
      </c>
      <c r="K65" s="46">
        <v>24.416899999999998</v>
      </c>
      <c r="L65" s="46">
        <v>24.834299999999999</v>
      </c>
      <c r="M65" s="46">
        <v>0</v>
      </c>
      <c r="N65" s="46">
        <v>11.327500000000001</v>
      </c>
      <c r="O65" s="46">
        <v>36</v>
      </c>
      <c r="P65" s="46">
        <v>11.327500000000001</v>
      </c>
      <c r="Q65" s="46">
        <v>11.6</v>
      </c>
      <c r="R65" s="46">
        <v>11</v>
      </c>
      <c r="S65" s="46" t="s">
        <v>123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10.193199999999999</v>
      </c>
      <c r="AA65" s="46">
        <v>0</v>
      </c>
      <c r="AB65" s="46">
        <v>10.193199999999999</v>
      </c>
      <c r="AC65" s="46">
        <v>10.193199999999999</v>
      </c>
      <c r="AD65" s="46">
        <v>0</v>
      </c>
      <c r="AE65" s="46">
        <v>0</v>
      </c>
    </row>
    <row r="66" spans="1:31" ht="13.8" hidden="1" outlineLevel="1" collapsed="1">
      <c r="A66" s="9">
        <v>42217</v>
      </c>
      <c r="B66" s="46">
        <v>23.501899999999999</v>
      </c>
      <c r="C66" s="46">
        <v>24.6328</v>
      </c>
      <c r="D66" s="46">
        <v>22.6325</v>
      </c>
      <c r="E66" s="46">
        <v>23.903500000000001</v>
      </c>
      <c r="F66" s="46">
        <v>19.248200000000001</v>
      </c>
      <c r="G66" s="46">
        <v>0</v>
      </c>
      <c r="H66" s="46">
        <v>24.464600000000001</v>
      </c>
      <c r="I66" s="46">
        <v>24.6328</v>
      </c>
      <c r="J66" s="46">
        <v>24.3142</v>
      </c>
      <c r="K66" s="46">
        <v>24.149799999999999</v>
      </c>
      <c r="L66" s="46">
        <v>25.115500000000001</v>
      </c>
      <c r="M66" s="46">
        <v>0</v>
      </c>
      <c r="N66" s="46">
        <v>12.2781</v>
      </c>
      <c r="O66" s="46">
        <v>36</v>
      </c>
      <c r="P66" s="46">
        <v>12.2781</v>
      </c>
      <c r="Q66" s="46">
        <v>10.5252</v>
      </c>
      <c r="R66" s="46">
        <v>12.460100000000001</v>
      </c>
      <c r="S66" s="46" t="s">
        <v>123</v>
      </c>
      <c r="T66" s="46">
        <v>15.172000000000001</v>
      </c>
      <c r="U66" s="46">
        <v>0</v>
      </c>
      <c r="V66" s="46">
        <v>15.172000000000001</v>
      </c>
      <c r="W66" s="46">
        <v>15.172000000000001</v>
      </c>
      <c r="X66" s="46">
        <v>0</v>
      </c>
      <c r="Y66" s="46">
        <v>0</v>
      </c>
      <c r="Z66" s="46">
        <v>10.293900000000001</v>
      </c>
      <c r="AA66" s="46">
        <v>0</v>
      </c>
      <c r="AB66" s="46">
        <v>10.293900000000001</v>
      </c>
      <c r="AC66" s="46">
        <v>10.293900000000001</v>
      </c>
      <c r="AD66" s="46">
        <v>0</v>
      </c>
      <c r="AE66" s="46">
        <v>0</v>
      </c>
    </row>
    <row r="67" spans="1:31" ht="13.8" hidden="1" outlineLevel="1" collapsed="1">
      <c r="A67" s="9">
        <v>42248</v>
      </c>
      <c r="B67" s="46">
        <v>23.1465</v>
      </c>
      <c r="C67" s="46">
        <v>24.453099999999999</v>
      </c>
      <c r="D67" s="46">
        <v>22.334599999999998</v>
      </c>
      <c r="E67" s="46">
        <v>22.491099999999999</v>
      </c>
      <c r="F67" s="46">
        <v>21.598700000000001</v>
      </c>
      <c r="G67" s="46">
        <v>0</v>
      </c>
      <c r="H67" s="46">
        <v>23.221</v>
      </c>
      <c r="I67" s="46">
        <v>24.453099999999999</v>
      </c>
      <c r="J67" s="46">
        <v>22.4467</v>
      </c>
      <c r="K67" s="46">
        <v>22.605399999999999</v>
      </c>
      <c r="L67" s="46">
        <v>21.700500000000002</v>
      </c>
      <c r="M67" s="46">
        <v>0</v>
      </c>
      <c r="N67" s="46">
        <v>12.536099999999999</v>
      </c>
      <c r="O67" s="46">
        <v>36</v>
      </c>
      <c r="P67" s="46">
        <v>12.536099999999999</v>
      </c>
      <c r="Q67" s="46">
        <v>12.5465</v>
      </c>
      <c r="R67" s="46">
        <v>12.485900000000001</v>
      </c>
      <c r="S67" s="46" t="s">
        <v>123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10.08</v>
      </c>
      <c r="AA67" s="46">
        <v>0</v>
      </c>
      <c r="AB67" s="46">
        <v>10.08</v>
      </c>
      <c r="AC67" s="46">
        <v>10.08</v>
      </c>
      <c r="AD67" s="46">
        <v>0</v>
      </c>
      <c r="AE67" s="46">
        <v>0</v>
      </c>
    </row>
    <row r="68" spans="1:31" ht="13.8" hidden="1" outlineLevel="1" collapsed="1">
      <c r="A68" s="9">
        <v>42278</v>
      </c>
      <c r="B68" s="46">
        <v>23.902000000000001</v>
      </c>
      <c r="C68" s="46">
        <v>24.522600000000001</v>
      </c>
      <c r="D68" s="46">
        <v>23.366499999999998</v>
      </c>
      <c r="E68" s="46">
        <v>23.356000000000002</v>
      </c>
      <c r="F68" s="46">
        <v>23.502700000000001</v>
      </c>
      <c r="G68" s="46">
        <v>22</v>
      </c>
      <c r="H68" s="46">
        <v>24.0002</v>
      </c>
      <c r="I68" s="46">
        <v>24.522600000000001</v>
      </c>
      <c r="J68" s="46">
        <v>23.5425</v>
      </c>
      <c r="K68" s="46">
        <v>23.505800000000001</v>
      </c>
      <c r="L68" s="46">
        <v>23.774000000000001</v>
      </c>
      <c r="M68" s="46">
        <v>22</v>
      </c>
      <c r="N68" s="46">
        <v>12.29</v>
      </c>
      <c r="O68" s="46">
        <v>36</v>
      </c>
      <c r="P68" s="46">
        <v>12.29</v>
      </c>
      <c r="Q68" s="46">
        <v>12.6281</v>
      </c>
      <c r="R68" s="46">
        <v>11.668200000000001</v>
      </c>
      <c r="S68" s="46" t="s">
        <v>123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10.263500000000001</v>
      </c>
      <c r="AA68" s="46">
        <v>0</v>
      </c>
      <c r="AB68" s="46">
        <v>10.263500000000001</v>
      </c>
      <c r="AC68" s="46">
        <v>10.263500000000001</v>
      </c>
      <c r="AD68" s="46">
        <v>0</v>
      </c>
      <c r="AE68" s="46">
        <v>0</v>
      </c>
    </row>
    <row r="69" spans="1:31" ht="13.8" hidden="1" outlineLevel="1" collapsed="1">
      <c r="A69" s="9">
        <v>42309</v>
      </c>
      <c r="B69" s="46">
        <v>23.145399999999999</v>
      </c>
      <c r="C69" s="46">
        <v>24.426200000000001</v>
      </c>
      <c r="D69" s="46">
        <v>22.004799999999999</v>
      </c>
      <c r="E69" s="46">
        <v>22.2317</v>
      </c>
      <c r="F69" s="46">
        <v>20.914400000000001</v>
      </c>
      <c r="G69" s="46">
        <v>0</v>
      </c>
      <c r="H69" s="46">
        <v>23.2606</v>
      </c>
      <c r="I69" s="46">
        <v>24.426200000000001</v>
      </c>
      <c r="J69" s="46">
        <v>22.204999999999998</v>
      </c>
      <c r="K69" s="46">
        <v>22.315300000000001</v>
      </c>
      <c r="L69" s="46">
        <v>21.639700000000001</v>
      </c>
      <c r="M69" s="46">
        <v>0</v>
      </c>
      <c r="N69" s="46">
        <v>10.1302</v>
      </c>
      <c r="O69" s="46">
        <v>36</v>
      </c>
      <c r="P69" s="46">
        <v>10.129899999999999</v>
      </c>
      <c r="Q69" s="46">
        <v>8.0190999999999999</v>
      </c>
      <c r="R69" s="46">
        <v>11</v>
      </c>
      <c r="S69" s="46">
        <v>0</v>
      </c>
      <c r="T69" s="46">
        <v>11.48</v>
      </c>
      <c r="U69" s="46">
        <v>0</v>
      </c>
      <c r="V69" s="46">
        <v>11.48</v>
      </c>
      <c r="W69" s="46">
        <v>11.48</v>
      </c>
      <c r="X69" s="46">
        <v>0</v>
      </c>
      <c r="Y69" s="46">
        <v>0</v>
      </c>
      <c r="Z69" s="46">
        <v>10.152900000000001</v>
      </c>
      <c r="AA69" s="46">
        <v>0</v>
      </c>
      <c r="AB69" s="46">
        <v>10.152900000000001</v>
      </c>
      <c r="AC69" s="46">
        <v>10.152900000000001</v>
      </c>
      <c r="AD69" s="46">
        <v>0</v>
      </c>
      <c r="AE69" s="46">
        <v>0</v>
      </c>
    </row>
    <row r="70" spans="1:31" ht="13.8" hidden="1" outlineLevel="1" collapsed="1">
      <c r="A70" s="9">
        <v>42339</v>
      </c>
      <c r="B70" s="46">
        <v>23.135300000000001</v>
      </c>
      <c r="C70" s="46">
        <v>25.462800000000001</v>
      </c>
      <c r="D70" s="46">
        <v>21.3917</v>
      </c>
      <c r="E70" s="46">
        <v>21.715800000000002</v>
      </c>
      <c r="F70" s="46">
        <v>20.235900000000001</v>
      </c>
      <c r="G70" s="46">
        <v>0</v>
      </c>
      <c r="H70" s="46">
        <v>23.289000000000001</v>
      </c>
      <c r="I70" s="46">
        <v>25.462800000000001</v>
      </c>
      <c r="J70" s="46">
        <v>21.623699999999999</v>
      </c>
      <c r="K70" s="46">
        <v>21.715800000000002</v>
      </c>
      <c r="L70" s="46">
        <v>21.258099999999999</v>
      </c>
      <c r="M70" s="46">
        <v>0</v>
      </c>
      <c r="N70" s="46">
        <v>11.164999999999999</v>
      </c>
      <c r="O70" s="46">
        <v>36</v>
      </c>
      <c r="P70" s="46">
        <v>11.164999999999999</v>
      </c>
      <c r="Q70" s="46" t="s">
        <v>123</v>
      </c>
      <c r="R70" s="46">
        <v>11.164999999999999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10.209199999999999</v>
      </c>
      <c r="AA70" s="46">
        <v>0</v>
      </c>
      <c r="AB70" s="46">
        <v>10.209199999999999</v>
      </c>
      <c r="AC70" s="46">
        <v>10.209199999999999</v>
      </c>
      <c r="AD70" s="46">
        <v>0</v>
      </c>
      <c r="AE70" s="46">
        <v>0</v>
      </c>
    </row>
    <row r="71" spans="1:31" ht="13.8" hidden="1" outlineLevel="1" collapsed="1">
      <c r="A71" s="9">
        <v>42370</v>
      </c>
      <c r="B71" s="46">
        <v>23.872499999999999</v>
      </c>
      <c r="C71" s="46">
        <v>27.006900000000002</v>
      </c>
      <c r="D71" s="46">
        <v>21.289200000000001</v>
      </c>
      <c r="E71" s="46">
        <v>21.190799999999999</v>
      </c>
      <c r="F71" s="46">
        <v>21.444099999999999</v>
      </c>
      <c r="G71" s="46">
        <v>21.5</v>
      </c>
      <c r="H71" s="46">
        <v>23.961400000000001</v>
      </c>
      <c r="I71" s="46">
        <v>27.006900000000002</v>
      </c>
      <c r="J71" s="46">
        <v>21.414100000000001</v>
      </c>
      <c r="K71" s="46">
        <v>21.297599999999999</v>
      </c>
      <c r="L71" s="46">
        <v>21.604900000000001</v>
      </c>
      <c r="M71" s="46">
        <v>21.5</v>
      </c>
      <c r="N71" s="46">
        <v>12.914300000000001</v>
      </c>
      <c r="O71" s="46">
        <v>36</v>
      </c>
      <c r="P71" s="46">
        <v>12.914300000000001</v>
      </c>
      <c r="Q71" s="46">
        <v>13</v>
      </c>
      <c r="R71" s="46">
        <v>12.814299999999999</v>
      </c>
      <c r="S71" s="46" t="s">
        <v>123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10.38</v>
      </c>
      <c r="AA71" s="46">
        <v>0</v>
      </c>
      <c r="AB71" s="46">
        <v>10.38</v>
      </c>
      <c r="AC71" s="46">
        <v>10.38</v>
      </c>
      <c r="AD71" s="46">
        <v>0</v>
      </c>
      <c r="AE71" s="46">
        <v>0</v>
      </c>
    </row>
    <row r="72" spans="1:31" ht="13.8" hidden="1" outlineLevel="1" collapsed="1">
      <c r="A72" s="9">
        <v>42401</v>
      </c>
      <c r="B72" s="46">
        <v>23.871500000000001</v>
      </c>
      <c r="C72" s="46">
        <v>26.401800000000001</v>
      </c>
      <c r="D72" s="46">
        <v>22.195399999999999</v>
      </c>
      <c r="E72" s="46">
        <v>22.209900000000001</v>
      </c>
      <c r="F72" s="46">
        <v>22.158300000000001</v>
      </c>
      <c r="G72" s="46">
        <v>0</v>
      </c>
      <c r="H72" s="46">
        <v>24.114599999999999</v>
      </c>
      <c r="I72" s="46">
        <v>26.401800000000001</v>
      </c>
      <c r="J72" s="46">
        <v>22.5505</v>
      </c>
      <c r="K72" s="46">
        <v>22.5122</v>
      </c>
      <c r="L72" s="46">
        <v>22.65</v>
      </c>
      <c r="M72" s="46">
        <v>0</v>
      </c>
      <c r="N72" s="46">
        <v>11.243600000000001</v>
      </c>
      <c r="O72" s="46">
        <v>0</v>
      </c>
      <c r="P72" s="46">
        <v>11.243600000000001</v>
      </c>
      <c r="Q72" s="46">
        <v>10.9573</v>
      </c>
      <c r="R72" s="46">
        <v>11.671099999999999</v>
      </c>
      <c r="S72" s="46" t="s">
        <v>123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10.38</v>
      </c>
      <c r="AA72" s="46">
        <v>0</v>
      </c>
      <c r="AB72" s="46">
        <v>10.38</v>
      </c>
      <c r="AC72" s="46">
        <v>10.38</v>
      </c>
      <c r="AD72" s="46">
        <v>0</v>
      </c>
      <c r="AE72" s="46">
        <v>0</v>
      </c>
    </row>
    <row r="73" spans="1:31" ht="13.8" hidden="1" outlineLevel="1" collapsed="1">
      <c r="A73" s="9">
        <v>42430</v>
      </c>
      <c r="B73" s="46">
        <v>23.605399999999999</v>
      </c>
      <c r="C73" s="46">
        <v>26.287800000000001</v>
      </c>
      <c r="D73" s="46">
        <v>21.6661</v>
      </c>
      <c r="E73" s="46">
        <v>21.5108</v>
      </c>
      <c r="F73" s="46">
        <v>21.9117</v>
      </c>
      <c r="G73" s="46">
        <v>0</v>
      </c>
      <c r="H73" s="46">
        <v>23.953099999999999</v>
      </c>
      <c r="I73" s="46">
        <v>26.287800000000001</v>
      </c>
      <c r="J73" s="46">
        <v>22.177900000000001</v>
      </c>
      <c r="K73" s="46">
        <v>21.623899999999999</v>
      </c>
      <c r="L73" s="46">
        <v>23.1553</v>
      </c>
      <c r="M73" s="46">
        <v>0</v>
      </c>
      <c r="N73" s="46">
        <v>11.7689</v>
      </c>
      <c r="O73" s="46">
        <v>0</v>
      </c>
      <c r="P73" s="46">
        <v>11.7689</v>
      </c>
      <c r="Q73" s="46">
        <v>9.7447999999999997</v>
      </c>
      <c r="R73" s="46">
        <v>12.0413</v>
      </c>
      <c r="S73" s="46" t="s">
        <v>123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8.5648999999999997</v>
      </c>
      <c r="AA73" s="46">
        <v>0</v>
      </c>
      <c r="AB73" s="46">
        <v>8.5648999999999997</v>
      </c>
      <c r="AC73" s="46">
        <v>8.5648999999999997</v>
      </c>
      <c r="AD73" s="46">
        <v>0</v>
      </c>
      <c r="AE73" s="46">
        <v>0</v>
      </c>
    </row>
    <row r="74" spans="1:31" ht="13.8" hidden="1" outlineLevel="1" collapsed="1">
      <c r="A74" s="9">
        <v>42461</v>
      </c>
      <c r="B74" s="46">
        <v>24.1296</v>
      </c>
      <c r="C74" s="46">
        <v>26.284400000000002</v>
      </c>
      <c r="D74" s="46">
        <v>22.444299999999998</v>
      </c>
      <c r="E74" s="46">
        <v>22.473800000000001</v>
      </c>
      <c r="F74" s="46">
        <v>22.3721</v>
      </c>
      <c r="G74" s="46">
        <v>0</v>
      </c>
      <c r="H74" s="46">
        <v>24.135999999999999</v>
      </c>
      <c r="I74" s="46">
        <v>26.284400000000002</v>
      </c>
      <c r="J74" s="46">
        <v>22.4542</v>
      </c>
      <c r="K74" s="46">
        <v>22.481300000000001</v>
      </c>
      <c r="L74" s="46">
        <v>22.387499999999999</v>
      </c>
      <c r="M74" s="46">
        <v>0</v>
      </c>
      <c r="N74" s="46">
        <v>12.2971</v>
      </c>
      <c r="O74" s="46">
        <v>0</v>
      </c>
      <c r="P74" s="46">
        <v>12.2971</v>
      </c>
      <c r="Q74" s="46">
        <v>13.1792</v>
      </c>
      <c r="R74" s="46">
        <v>11</v>
      </c>
      <c r="S74" s="46" t="s">
        <v>123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8.5648999999999997</v>
      </c>
      <c r="AA74" s="46">
        <v>0</v>
      </c>
      <c r="AB74" s="46">
        <v>8.5648999999999997</v>
      </c>
      <c r="AC74" s="46">
        <v>8.5648999999999997</v>
      </c>
      <c r="AD74" s="46">
        <v>0</v>
      </c>
      <c r="AE74" s="46">
        <v>0</v>
      </c>
    </row>
    <row r="75" spans="1:31" ht="13.8" hidden="1" outlineLevel="1" collapsed="1">
      <c r="A75" s="9">
        <v>42491</v>
      </c>
      <c r="B75" s="46">
        <v>22.662800000000001</v>
      </c>
      <c r="C75" s="46">
        <v>25.344899999999999</v>
      </c>
      <c r="D75" s="46">
        <v>20.712800000000001</v>
      </c>
      <c r="E75" s="46">
        <v>21.533100000000001</v>
      </c>
      <c r="F75" s="46">
        <v>18.677099999999999</v>
      </c>
      <c r="G75" s="46">
        <v>0</v>
      </c>
      <c r="H75" s="46">
        <v>23.117100000000001</v>
      </c>
      <c r="I75" s="46">
        <v>25.344899999999999</v>
      </c>
      <c r="J75" s="46">
        <v>21.384499999999999</v>
      </c>
      <c r="K75" s="46">
        <v>21.640699999999999</v>
      </c>
      <c r="L75" s="46">
        <v>20.589700000000001</v>
      </c>
      <c r="M75" s="46">
        <v>0</v>
      </c>
      <c r="N75" s="46">
        <v>11.0657</v>
      </c>
      <c r="O75" s="46">
        <v>0</v>
      </c>
      <c r="P75" s="46">
        <v>11.0657</v>
      </c>
      <c r="Q75" s="46">
        <v>8.3511000000000006</v>
      </c>
      <c r="R75" s="46">
        <v>11.329800000000001</v>
      </c>
      <c r="S75" s="46" t="s">
        <v>123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8.5683000000000007</v>
      </c>
      <c r="AA75" s="46">
        <v>0</v>
      </c>
      <c r="AB75" s="46">
        <v>8.5683000000000007</v>
      </c>
      <c r="AC75" s="46">
        <v>8.5683000000000007</v>
      </c>
      <c r="AD75" s="46">
        <v>0</v>
      </c>
      <c r="AE75" s="46">
        <v>0</v>
      </c>
    </row>
    <row r="76" spans="1:31" ht="13.8" hidden="1" outlineLevel="1" collapsed="1">
      <c r="A76" s="9">
        <v>42522</v>
      </c>
      <c r="B76" s="46">
        <v>22.286799999999999</v>
      </c>
      <c r="C76" s="46">
        <v>25.564499999999999</v>
      </c>
      <c r="D76" s="46">
        <v>20.521899999999999</v>
      </c>
      <c r="E76" s="46">
        <v>20.779699999999998</v>
      </c>
      <c r="F76" s="46">
        <v>19.0151</v>
      </c>
      <c r="G76" s="46">
        <v>0</v>
      </c>
      <c r="H76" s="46">
        <v>22.552399999999999</v>
      </c>
      <c r="I76" s="46">
        <v>25.564499999999999</v>
      </c>
      <c r="J76" s="46">
        <v>20.871099999999998</v>
      </c>
      <c r="K76" s="46">
        <v>21.049299999999999</v>
      </c>
      <c r="L76" s="46">
        <v>19.724799999999998</v>
      </c>
      <c r="M76" s="46">
        <v>0</v>
      </c>
      <c r="N76" s="46">
        <v>10.979900000000001</v>
      </c>
      <c r="O76" s="46">
        <v>0</v>
      </c>
      <c r="P76" s="46">
        <v>10.979900000000001</v>
      </c>
      <c r="Q76" s="46">
        <v>8.9194999999999993</v>
      </c>
      <c r="R76" s="46">
        <v>13.3743</v>
      </c>
      <c r="S76" s="46" t="s">
        <v>123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8.5748999999999995</v>
      </c>
      <c r="AA76" s="46">
        <v>0</v>
      </c>
      <c r="AB76" s="46">
        <v>8.5748999999999995</v>
      </c>
      <c r="AC76" s="46">
        <v>8.5748999999999995</v>
      </c>
      <c r="AD76" s="46">
        <v>0</v>
      </c>
      <c r="AE76" s="46">
        <v>0</v>
      </c>
    </row>
    <row r="77" spans="1:31" ht="13.8" hidden="1" outlineLevel="1" collapsed="1">
      <c r="A77" s="9">
        <v>42552</v>
      </c>
      <c r="B77" s="46">
        <v>22.5716</v>
      </c>
      <c r="C77" s="46">
        <v>25.730399999999999</v>
      </c>
      <c r="D77" s="46">
        <v>20.729700000000001</v>
      </c>
      <c r="E77" s="46">
        <v>20.757899999999999</v>
      </c>
      <c r="F77" s="46">
        <v>20.619399999999999</v>
      </c>
      <c r="G77" s="46">
        <v>0</v>
      </c>
      <c r="H77" s="46">
        <v>23.059100000000001</v>
      </c>
      <c r="I77" s="46">
        <v>25.730399999999999</v>
      </c>
      <c r="J77" s="46">
        <v>21.396100000000001</v>
      </c>
      <c r="K77" s="46">
        <v>21.463799999999999</v>
      </c>
      <c r="L77" s="46">
        <v>21.135400000000001</v>
      </c>
      <c r="M77" s="46">
        <v>0</v>
      </c>
      <c r="N77" s="46">
        <v>10.8773</v>
      </c>
      <c r="O77" s="46">
        <v>0</v>
      </c>
      <c r="P77" s="46">
        <v>10.8773</v>
      </c>
      <c r="Q77" s="46">
        <v>10.853300000000001</v>
      </c>
      <c r="R77" s="46">
        <v>11</v>
      </c>
      <c r="S77" s="46" t="s">
        <v>123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8.5655000000000001</v>
      </c>
      <c r="AA77" s="46">
        <v>0</v>
      </c>
      <c r="AB77" s="46">
        <v>8.5655000000000001</v>
      </c>
      <c r="AC77" s="46">
        <v>8.5655000000000001</v>
      </c>
      <c r="AD77" s="46">
        <v>0</v>
      </c>
      <c r="AE77" s="46">
        <v>0</v>
      </c>
    </row>
    <row r="78" spans="1:31" ht="13.8" hidden="1" outlineLevel="1" collapsed="1">
      <c r="A78" s="9">
        <v>42583</v>
      </c>
      <c r="B78" s="46">
        <v>21.386099999999999</v>
      </c>
      <c r="C78" s="46">
        <v>23.712900000000001</v>
      </c>
      <c r="D78" s="46">
        <v>19.9755</v>
      </c>
      <c r="E78" s="46">
        <v>20.123699999999999</v>
      </c>
      <c r="F78" s="46">
        <v>19.424299999999999</v>
      </c>
      <c r="G78" s="46">
        <v>0</v>
      </c>
      <c r="H78" s="46">
        <v>22.119199999999999</v>
      </c>
      <c r="I78" s="46">
        <v>23.712900000000001</v>
      </c>
      <c r="J78" s="46">
        <v>21.042400000000001</v>
      </c>
      <c r="K78" s="46">
        <v>21.338799999999999</v>
      </c>
      <c r="L78" s="46">
        <v>20.000599999999999</v>
      </c>
      <c r="M78" s="46">
        <v>0</v>
      </c>
      <c r="N78" s="46">
        <v>10.652100000000001</v>
      </c>
      <c r="O78" s="46">
        <v>0</v>
      </c>
      <c r="P78" s="46">
        <v>10.652100000000001</v>
      </c>
      <c r="Q78" s="46">
        <v>10.6408</v>
      </c>
      <c r="R78" s="46">
        <v>10.7293</v>
      </c>
      <c r="S78" s="46" t="s">
        <v>123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8.5716000000000001</v>
      </c>
      <c r="AA78" s="46">
        <v>0</v>
      </c>
      <c r="AB78" s="46">
        <v>8.5716000000000001</v>
      </c>
      <c r="AC78" s="46">
        <v>8.5716000000000001</v>
      </c>
      <c r="AD78" s="46">
        <v>0</v>
      </c>
      <c r="AE78" s="46">
        <v>0</v>
      </c>
    </row>
    <row r="79" spans="1:31" ht="13.8" hidden="1" outlineLevel="1" collapsed="1">
      <c r="A79" s="9">
        <v>42614</v>
      </c>
      <c r="B79" s="46">
        <v>21.372499999999999</v>
      </c>
      <c r="C79" s="46">
        <v>23.509399999999999</v>
      </c>
      <c r="D79" s="46">
        <v>19.437200000000001</v>
      </c>
      <c r="E79" s="46">
        <v>19.764500000000002</v>
      </c>
      <c r="F79" s="46">
        <v>18.212</v>
      </c>
      <c r="G79" s="46">
        <v>23.2</v>
      </c>
      <c r="H79" s="46">
        <v>21.908300000000001</v>
      </c>
      <c r="I79" s="46">
        <v>23.509399999999999</v>
      </c>
      <c r="J79" s="46">
        <v>20.3034</v>
      </c>
      <c r="K79" s="46">
        <v>20.261900000000001</v>
      </c>
      <c r="L79" s="46">
        <v>20.3523</v>
      </c>
      <c r="M79" s="46">
        <v>23.2</v>
      </c>
      <c r="N79" s="46">
        <v>11.3302</v>
      </c>
      <c r="O79" s="46">
        <v>0</v>
      </c>
      <c r="P79" s="46">
        <v>11.3302</v>
      </c>
      <c r="Q79" s="46">
        <v>10.882199999999999</v>
      </c>
      <c r="R79" s="46">
        <v>11.654999999999999</v>
      </c>
      <c r="S79" s="46" t="s">
        <v>123</v>
      </c>
      <c r="T79" s="46">
        <v>0</v>
      </c>
      <c r="U79" s="46">
        <v>0</v>
      </c>
      <c r="V79" s="46">
        <v>0</v>
      </c>
      <c r="W79" s="46">
        <v>0</v>
      </c>
      <c r="X79" s="46">
        <v>0</v>
      </c>
      <c r="Y79" s="46">
        <v>0</v>
      </c>
      <c r="Z79" s="46">
        <v>8.8109000000000002</v>
      </c>
      <c r="AA79" s="46">
        <v>0</v>
      </c>
      <c r="AB79" s="46">
        <v>8.8109000000000002</v>
      </c>
      <c r="AC79" s="46">
        <v>8.8109000000000002</v>
      </c>
      <c r="AD79" s="46">
        <v>0</v>
      </c>
      <c r="AE79" s="46">
        <v>0</v>
      </c>
    </row>
    <row r="80" spans="1:31" ht="13.8" hidden="1" outlineLevel="1" collapsed="1">
      <c r="A80" s="9">
        <v>42644</v>
      </c>
      <c r="B80" s="46">
        <v>21.596399999999999</v>
      </c>
      <c r="C80" s="46">
        <v>23.487100000000002</v>
      </c>
      <c r="D80" s="46">
        <v>19.929200000000002</v>
      </c>
      <c r="E80" s="46">
        <v>20.553699999999999</v>
      </c>
      <c r="F80" s="46">
        <v>18.3325</v>
      </c>
      <c r="G80" s="46">
        <v>0</v>
      </c>
      <c r="H80" s="46">
        <v>21.941800000000001</v>
      </c>
      <c r="I80" s="46">
        <v>23.487100000000002</v>
      </c>
      <c r="J80" s="46">
        <v>20.506699999999999</v>
      </c>
      <c r="K80" s="46">
        <v>20.6983</v>
      </c>
      <c r="L80" s="46">
        <v>19.942599999999999</v>
      </c>
      <c r="M80" s="46">
        <v>0</v>
      </c>
      <c r="N80" s="46">
        <v>9.0597999999999992</v>
      </c>
      <c r="O80" s="46">
        <v>0</v>
      </c>
      <c r="P80" s="46">
        <v>9.0597999999999992</v>
      </c>
      <c r="Q80" s="46">
        <v>10.265000000000001</v>
      </c>
      <c r="R80" s="46">
        <v>8.7634000000000007</v>
      </c>
      <c r="S80" s="46" t="s">
        <v>123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8.9816000000000003</v>
      </c>
      <c r="AA80" s="46">
        <v>0</v>
      </c>
      <c r="AB80" s="46">
        <v>8.9816000000000003</v>
      </c>
      <c r="AC80" s="46">
        <v>8.9816000000000003</v>
      </c>
      <c r="AD80" s="46">
        <v>0</v>
      </c>
      <c r="AE80" s="46">
        <v>0</v>
      </c>
    </row>
    <row r="81" spans="1:31" ht="13.8" hidden="1" outlineLevel="1" collapsed="1">
      <c r="A81" s="9">
        <v>42675</v>
      </c>
      <c r="B81" s="46">
        <v>21.576499999999999</v>
      </c>
      <c r="C81" s="46">
        <v>23.411999999999999</v>
      </c>
      <c r="D81" s="46">
        <v>19.932700000000001</v>
      </c>
      <c r="E81" s="46">
        <v>20.104299999999999</v>
      </c>
      <c r="F81" s="46">
        <v>19.477</v>
      </c>
      <c r="G81" s="46">
        <v>0</v>
      </c>
      <c r="H81" s="46">
        <v>21.7148</v>
      </c>
      <c r="I81" s="46">
        <v>23.411999999999999</v>
      </c>
      <c r="J81" s="46">
        <v>20.157499999999999</v>
      </c>
      <c r="K81" s="46">
        <v>20.258500000000002</v>
      </c>
      <c r="L81" s="46">
        <v>19.8809</v>
      </c>
      <c r="M81" s="46">
        <v>0</v>
      </c>
      <c r="N81" s="46">
        <v>10.7576</v>
      </c>
      <c r="O81" s="46">
        <v>0</v>
      </c>
      <c r="P81" s="46">
        <v>10.7576</v>
      </c>
      <c r="Q81" s="46">
        <v>10.494999999999999</v>
      </c>
      <c r="R81" s="46">
        <v>11</v>
      </c>
      <c r="S81" s="46" t="s">
        <v>123</v>
      </c>
      <c r="T81" s="46">
        <v>8.6999999999999993</v>
      </c>
      <c r="U81" s="46">
        <v>0</v>
      </c>
      <c r="V81" s="46">
        <v>8.6999999999999993</v>
      </c>
      <c r="W81" s="46">
        <v>8.6999999999999993</v>
      </c>
      <c r="X81" s="46">
        <v>0</v>
      </c>
      <c r="Y81" s="46">
        <v>0</v>
      </c>
      <c r="Z81" s="46">
        <v>8.3020999999999994</v>
      </c>
      <c r="AA81" s="46">
        <v>0</v>
      </c>
      <c r="AB81" s="46">
        <v>8.3020999999999994</v>
      </c>
      <c r="AC81" s="46">
        <v>8.3020999999999994</v>
      </c>
      <c r="AD81" s="46">
        <v>0</v>
      </c>
      <c r="AE81" s="46">
        <v>0</v>
      </c>
    </row>
    <row r="82" spans="1:31" ht="13.8" hidden="1" outlineLevel="1" collapsed="1">
      <c r="A82" s="9">
        <v>42705</v>
      </c>
      <c r="B82" s="46">
        <v>20.901199999999999</v>
      </c>
      <c r="C82" s="46">
        <v>22.219100000000001</v>
      </c>
      <c r="D82" s="46">
        <v>19.919</v>
      </c>
      <c r="E82" s="46">
        <v>19.861899999999999</v>
      </c>
      <c r="F82" s="46">
        <v>20.168900000000001</v>
      </c>
      <c r="G82" s="46">
        <v>0</v>
      </c>
      <c r="H82" s="46">
        <v>20.9725</v>
      </c>
      <c r="I82" s="46">
        <v>22.219100000000001</v>
      </c>
      <c r="J82" s="46">
        <v>20.032</v>
      </c>
      <c r="K82" s="46">
        <v>19.9727</v>
      </c>
      <c r="L82" s="46">
        <v>20.292100000000001</v>
      </c>
      <c r="M82" s="46">
        <v>0</v>
      </c>
      <c r="N82" s="46">
        <v>10.7186</v>
      </c>
      <c r="O82" s="46">
        <v>0</v>
      </c>
      <c r="P82" s="46">
        <v>10.7186</v>
      </c>
      <c r="Q82" s="46">
        <v>10.646800000000001</v>
      </c>
      <c r="R82" s="46">
        <v>11</v>
      </c>
      <c r="S82" s="46" t="s">
        <v>123</v>
      </c>
      <c r="T82" s="46">
        <v>8.6999999999999993</v>
      </c>
      <c r="U82" s="46">
        <v>0</v>
      </c>
      <c r="V82" s="46">
        <v>8.6999999999999993</v>
      </c>
      <c r="W82" s="46">
        <v>8.6999999999999993</v>
      </c>
      <c r="X82" s="46">
        <v>0</v>
      </c>
      <c r="Y82" s="46">
        <v>0</v>
      </c>
      <c r="Z82" s="46">
        <v>8.3569999999999993</v>
      </c>
      <c r="AA82" s="46">
        <v>0</v>
      </c>
      <c r="AB82" s="46">
        <v>8.3569999999999993</v>
      </c>
      <c r="AC82" s="46">
        <v>8.3569999999999993</v>
      </c>
      <c r="AD82" s="46">
        <v>0</v>
      </c>
      <c r="AE82" s="46">
        <v>0</v>
      </c>
    </row>
    <row r="83" spans="1:31" ht="13.8" hidden="1" outlineLevel="1" collapsed="1">
      <c r="A83" s="9">
        <v>42736</v>
      </c>
      <c r="B83" s="46">
        <v>21.035799999999998</v>
      </c>
      <c r="C83" s="46">
        <v>22.076699999999999</v>
      </c>
      <c r="D83" s="46">
        <v>20.0428</v>
      </c>
      <c r="E83" s="46">
        <v>20.428799999999999</v>
      </c>
      <c r="F83" s="46">
        <v>18.255600000000001</v>
      </c>
      <c r="G83" s="46">
        <v>0</v>
      </c>
      <c r="H83" s="46">
        <v>21.1785</v>
      </c>
      <c r="I83" s="46">
        <v>22.076699999999999</v>
      </c>
      <c r="J83" s="46">
        <v>20.299800000000001</v>
      </c>
      <c r="K83" s="46">
        <v>20.440200000000001</v>
      </c>
      <c r="L83" s="46">
        <v>19.5518</v>
      </c>
      <c r="M83" s="46">
        <v>0</v>
      </c>
      <c r="N83" s="46">
        <v>9.9603000000000002</v>
      </c>
      <c r="O83" s="46">
        <v>0</v>
      </c>
      <c r="P83" s="46">
        <v>9.9603000000000002</v>
      </c>
      <c r="Q83" s="46">
        <v>13</v>
      </c>
      <c r="R83" s="46">
        <v>9.7992000000000008</v>
      </c>
      <c r="S83" s="46" t="s">
        <v>123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7.4366000000000003</v>
      </c>
      <c r="AA83" s="46">
        <v>0</v>
      </c>
      <c r="AB83" s="46">
        <v>7.4366000000000003</v>
      </c>
      <c r="AC83" s="46">
        <v>7.4366000000000003</v>
      </c>
      <c r="AD83" s="46">
        <v>0</v>
      </c>
      <c r="AE83" s="46">
        <v>0</v>
      </c>
    </row>
    <row r="84" spans="1:31" ht="13.8" hidden="1" outlineLevel="1" collapsed="1">
      <c r="A84" s="9">
        <v>42767</v>
      </c>
      <c r="B84" s="46">
        <v>20.930700000000002</v>
      </c>
      <c r="C84" s="46">
        <v>22.602599999999999</v>
      </c>
      <c r="D84" s="46">
        <v>19.365300000000001</v>
      </c>
      <c r="E84" s="46">
        <v>19.369800000000001</v>
      </c>
      <c r="F84" s="46">
        <v>19.348400000000002</v>
      </c>
      <c r="G84" s="46">
        <v>0</v>
      </c>
      <c r="H84" s="46">
        <v>21.075700000000001</v>
      </c>
      <c r="I84" s="46">
        <v>22.602599999999999</v>
      </c>
      <c r="J84" s="46">
        <v>19.623799999999999</v>
      </c>
      <c r="K84" s="46">
        <v>19.681999999999999</v>
      </c>
      <c r="L84" s="46">
        <v>19.4069</v>
      </c>
      <c r="M84" s="46">
        <v>0</v>
      </c>
      <c r="N84" s="46">
        <v>2.7587999999999999</v>
      </c>
      <c r="O84" s="46">
        <v>0</v>
      </c>
      <c r="P84" s="46">
        <v>2.7587999999999999</v>
      </c>
      <c r="Q84" s="46">
        <v>2.3972000000000002</v>
      </c>
      <c r="R84" s="46">
        <v>7.6936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6.8349000000000002</v>
      </c>
      <c r="AA84" s="46">
        <v>0</v>
      </c>
      <c r="AB84" s="46">
        <v>6.8349000000000002</v>
      </c>
      <c r="AC84" s="46">
        <v>6.8349000000000002</v>
      </c>
      <c r="AD84" s="46">
        <v>0</v>
      </c>
      <c r="AE84" s="46">
        <v>0</v>
      </c>
    </row>
    <row r="85" spans="1:31" ht="13.8" hidden="1" outlineLevel="1" collapsed="1">
      <c r="A85" s="9">
        <v>42795</v>
      </c>
      <c r="B85" s="46">
        <v>19.7409</v>
      </c>
      <c r="C85" s="46">
        <v>22.369900000000001</v>
      </c>
      <c r="D85" s="46">
        <v>18.4618</v>
      </c>
      <c r="E85" s="46">
        <v>19.313500000000001</v>
      </c>
      <c r="F85" s="46">
        <v>16.814900000000002</v>
      </c>
      <c r="G85" s="46">
        <v>0</v>
      </c>
      <c r="H85" s="46">
        <v>19.997699999999998</v>
      </c>
      <c r="I85" s="46">
        <v>22.369900000000001</v>
      </c>
      <c r="J85" s="46">
        <v>18.812100000000001</v>
      </c>
      <c r="K85" s="46">
        <v>19.549800000000001</v>
      </c>
      <c r="L85" s="46">
        <v>17.3462</v>
      </c>
      <c r="M85" s="46">
        <v>0</v>
      </c>
      <c r="N85" s="46">
        <v>5.5984999999999996</v>
      </c>
      <c r="O85" s="46">
        <v>0</v>
      </c>
      <c r="P85" s="46">
        <v>5.5984999999999996</v>
      </c>
      <c r="Q85" s="46">
        <v>6.0145999999999997</v>
      </c>
      <c r="R85" s="46">
        <v>5.2794999999999996</v>
      </c>
      <c r="S85" s="46" t="s">
        <v>123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6.6567999999999996</v>
      </c>
      <c r="AA85" s="46">
        <v>0</v>
      </c>
      <c r="AB85" s="46">
        <v>6.6567999999999996</v>
      </c>
      <c r="AC85" s="46">
        <v>6.6567999999999996</v>
      </c>
      <c r="AD85" s="46">
        <v>0</v>
      </c>
      <c r="AE85" s="46">
        <v>0</v>
      </c>
    </row>
    <row r="86" spans="1:31" ht="13.8" hidden="1" outlineLevel="1" collapsed="1">
      <c r="A86" s="9">
        <v>42826</v>
      </c>
      <c r="B86" s="46">
        <v>19.6096</v>
      </c>
      <c r="C86" s="46">
        <v>21.857500000000002</v>
      </c>
      <c r="D86" s="46">
        <v>18.3323</v>
      </c>
      <c r="E86" s="46">
        <v>18.309999999999999</v>
      </c>
      <c r="F86" s="46">
        <v>18.3933</v>
      </c>
      <c r="G86" s="46">
        <v>0</v>
      </c>
      <c r="H86" s="46">
        <v>19.842700000000001</v>
      </c>
      <c r="I86" s="46">
        <v>21.857500000000002</v>
      </c>
      <c r="J86" s="46">
        <v>18.666</v>
      </c>
      <c r="K86" s="46">
        <v>18.484500000000001</v>
      </c>
      <c r="L86" s="46">
        <v>19.179400000000001</v>
      </c>
      <c r="M86" s="46">
        <v>0</v>
      </c>
      <c r="N86" s="46">
        <v>6.2811000000000003</v>
      </c>
      <c r="O86" s="46">
        <v>0</v>
      </c>
      <c r="P86" s="46">
        <v>6.2811000000000003</v>
      </c>
      <c r="Q86" s="46">
        <v>9.3169000000000004</v>
      </c>
      <c r="R86" s="46">
        <v>3.0221</v>
      </c>
      <c r="S86" s="46" t="s">
        <v>123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6.8315999999999999</v>
      </c>
      <c r="AA86" s="46">
        <v>0</v>
      </c>
      <c r="AB86" s="46">
        <v>6.8315999999999999</v>
      </c>
      <c r="AC86" s="46">
        <v>6.8315999999999999</v>
      </c>
      <c r="AD86" s="46">
        <v>0</v>
      </c>
      <c r="AE86" s="46">
        <v>0</v>
      </c>
    </row>
    <row r="87" spans="1:31" ht="13.8" hidden="1" outlineLevel="1" collapsed="1">
      <c r="A87" s="9">
        <v>42856</v>
      </c>
      <c r="B87" s="46">
        <v>19.193000000000001</v>
      </c>
      <c r="C87" s="46">
        <v>22.193000000000001</v>
      </c>
      <c r="D87" s="46">
        <v>17.542200000000001</v>
      </c>
      <c r="E87" s="46">
        <v>18.282900000000001</v>
      </c>
      <c r="F87" s="46">
        <v>16.061900000000001</v>
      </c>
      <c r="G87" s="46">
        <v>0</v>
      </c>
      <c r="H87" s="46">
        <v>19.976099999999999</v>
      </c>
      <c r="I87" s="46">
        <v>22.193000000000001</v>
      </c>
      <c r="J87" s="46">
        <v>18.635999999999999</v>
      </c>
      <c r="K87" s="46">
        <v>18.4161</v>
      </c>
      <c r="L87" s="46">
        <v>19.210899999999999</v>
      </c>
      <c r="M87" s="46">
        <v>0</v>
      </c>
      <c r="N87" s="46">
        <v>6.4528999999999996</v>
      </c>
      <c r="O87" s="46">
        <v>0</v>
      </c>
      <c r="P87" s="46">
        <v>6.4528999999999996</v>
      </c>
      <c r="Q87" s="46">
        <v>7.4978999999999996</v>
      </c>
      <c r="R87" s="46">
        <v>6.3489000000000004</v>
      </c>
      <c r="S87" s="46" t="s">
        <v>123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6.7591000000000001</v>
      </c>
      <c r="AA87" s="46">
        <v>0</v>
      </c>
      <c r="AB87" s="46">
        <v>6.7591000000000001</v>
      </c>
      <c r="AC87" s="46">
        <v>6.7591000000000001</v>
      </c>
      <c r="AD87" s="46">
        <v>0</v>
      </c>
      <c r="AE87" s="46">
        <v>0</v>
      </c>
    </row>
    <row r="88" spans="1:31" ht="13.8" hidden="1" outlineLevel="1" collapsed="1">
      <c r="A88" s="9">
        <v>42887</v>
      </c>
      <c r="B88" s="46">
        <v>18.142700000000001</v>
      </c>
      <c r="C88" s="46">
        <v>21.255500000000001</v>
      </c>
      <c r="D88" s="46">
        <v>16.761199999999999</v>
      </c>
      <c r="E88" s="46">
        <v>17.904299999999999</v>
      </c>
      <c r="F88" s="46">
        <v>14.9109</v>
      </c>
      <c r="G88" s="46">
        <v>0</v>
      </c>
      <c r="H88" s="46">
        <v>19.193000000000001</v>
      </c>
      <c r="I88" s="46">
        <v>21.255500000000001</v>
      </c>
      <c r="J88" s="46">
        <v>18.1389</v>
      </c>
      <c r="K88" s="46">
        <v>18.051600000000001</v>
      </c>
      <c r="L88" s="46">
        <v>18.34</v>
      </c>
      <c r="M88" s="46">
        <v>0</v>
      </c>
      <c r="N88" s="46">
        <v>7.6726999999999999</v>
      </c>
      <c r="O88" s="46">
        <v>0</v>
      </c>
      <c r="P88" s="46">
        <v>7.6726999999999999</v>
      </c>
      <c r="Q88" s="46">
        <v>10.817399999999999</v>
      </c>
      <c r="R88" s="46">
        <v>7.3402000000000003</v>
      </c>
      <c r="S88" s="46" t="s">
        <v>123</v>
      </c>
      <c r="T88" s="46">
        <v>6.0361000000000002</v>
      </c>
      <c r="U88" s="46">
        <v>0</v>
      </c>
      <c r="V88" s="46">
        <v>6.0361000000000002</v>
      </c>
      <c r="W88" s="46">
        <v>6.2798999999999996</v>
      </c>
      <c r="X88" s="46">
        <v>6</v>
      </c>
      <c r="Y88" s="46">
        <v>0</v>
      </c>
      <c r="Z88" s="46">
        <v>6.5049999999999999</v>
      </c>
      <c r="AA88" s="46">
        <v>0</v>
      </c>
      <c r="AB88" s="46">
        <v>6.5049999999999999</v>
      </c>
      <c r="AC88" s="46">
        <v>6.5049999999999999</v>
      </c>
      <c r="AD88" s="46">
        <v>0</v>
      </c>
      <c r="AE88" s="46">
        <v>0</v>
      </c>
    </row>
    <row r="89" spans="1:31" ht="13.8" hidden="1" outlineLevel="1" collapsed="1">
      <c r="A89" s="9">
        <v>42917</v>
      </c>
      <c r="B89" s="46">
        <v>17.7362</v>
      </c>
      <c r="C89" s="46">
        <v>20.648700000000002</v>
      </c>
      <c r="D89" s="46">
        <v>15.8346</v>
      </c>
      <c r="E89" s="46">
        <v>16.648199999999999</v>
      </c>
      <c r="F89" s="46">
        <v>13.9419</v>
      </c>
      <c r="G89" s="46">
        <v>0</v>
      </c>
      <c r="H89" s="46">
        <v>19.274899999999999</v>
      </c>
      <c r="I89" s="46">
        <v>20.648700000000002</v>
      </c>
      <c r="J89" s="46">
        <v>18.091200000000001</v>
      </c>
      <c r="K89" s="46">
        <v>18.1174</v>
      </c>
      <c r="L89" s="46">
        <v>18.010000000000002</v>
      </c>
      <c r="M89" s="46">
        <v>0</v>
      </c>
      <c r="N89" s="46">
        <v>8.7789999999999999</v>
      </c>
      <c r="O89" s="46">
        <v>0</v>
      </c>
      <c r="P89" s="46">
        <v>8.7789999999999999</v>
      </c>
      <c r="Q89" s="46">
        <v>10.020099999999999</v>
      </c>
      <c r="R89" s="46">
        <v>7.4143999999999997</v>
      </c>
      <c r="S89" s="46" t="s">
        <v>123</v>
      </c>
      <c r="T89" s="46">
        <v>0</v>
      </c>
      <c r="U89" s="46">
        <v>0</v>
      </c>
      <c r="V89" s="46">
        <v>0</v>
      </c>
      <c r="W89" s="46">
        <v>0</v>
      </c>
      <c r="X89" s="46">
        <v>0</v>
      </c>
      <c r="Y89" s="46">
        <v>0</v>
      </c>
      <c r="Z89" s="46">
        <v>7.0757000000000003</v>
      </c>
      <c r="AA89" s="46">
        <v>0</v>
      </c>
      <c r="AB89" s="46">
        <v>7.0757000000000003</v>
      </c>
      <c r="AC89" s="46">
        <v>7.0757000000000003</v>
      </c>
      <c r="AD89" s="46">
        <v>0</v>
      </c>
      <c r="AE89" s="46">
        <v>0</v>
      </c>
    </row>
    <row r="90" spans="1:31" ht="13.8" hidden="1" outlineLevel="1" collapsed="1">
      <c r="A90" s="9">
        <v>42948</v>
      </c>
      <c r="B90" s="46">
        <v>17.2864</v>
      </c>
      <c r="C90" s="46">
        <v>19.089200000000002</v>
      </c>
      <c r="D90" s="46">
        <v>16.526199999999999</v>
      </c>
      <c r="E90" s="46">
        <v>16.989100000000001</v>
      </c>
      <c r="F90" s="46">
        <v>15.403600000000001</v>
      </c>
      <c r="G90" s="46">
        <v>0</v>
      </c>
      <c r="H90" s="46">
        <v>18.125299999999999</v>
      </c>
      <c r="I90" s="46">
        <v>19.089200000000002</v>
      </c>
      <c r="J90" s="46">
        <v>17.661300000000001</v>
      </c>
      <c r="K90" s="46">
        <v>17.736499999999999</v>
      </c>
      <c r="L90" s="46">
        <v>17.456199999999999</v>
      </c>
      <c r="M90" s="46">
        <v>0</v>
      </c>
      <c r="N90" s="46">
        <v>8.5181000000000004</v>
      </c>
      <c r="O90" s="46">
        <v>0</v>
      </c>
      <c r="P90" s="46">
        <v>8.5181000000000004</v>
      </c>
      <c r="Q90" s="46">
        <v>9.8706999999999994</v>
      </c>
      <c r="R90" s="46">
        <v>6.9176000000000002</v>
      </c>
      <c r="S90" s="46" t="s">
        <v>123</v>
      </c>
      <c r="T90" s="46">
        <v>6</v>
      </c>
      <c r="U90" s="46">
        <v>0</v>
      </c>
      <c r="V90" s="46">
        <v>6</v>
      </c>
      <c r="W90" s="46">
        <v>6</v>
      </c>
      <c r="X90" s="46">
        <v>0</v>
      </c>
      <c r="Y90" s="46">
        <v>0</v>
      </c>
      <c r="Z90" s="46">
        <v>6.9987000000000004</v>
      </c>
      <c r="AA90" s="46">
        <v>0</v>
      </c>
      <c r="AB90" s="46">
        <v>6.9987000000000004</v>
      </c>
      <c r="AC90" s="46">
        <v>7</v>
      </c>
      <c r="AD90" s="46">
        <v>5.5</v>
      </c>
      <c r="AE90" s="46">
        <v>0</v>
      </c>
    </row>
    <row r="91" spans="1:31" ht="13.8" hidden="1" outlineLevel="1" collapsed="1">
      <c r="A91" s="9">
        <v>42979</v>
      </c>
      <c r="B91" s="46">
        <v>17.281400000000001</v>
      </c>
      <c r="C91" s="46">
        <v>19.020900000000001</v>
      </c>
      <c r="D91" s="46">
        <v>16.302800000000001</v>
      </c>
      <c r="E91" s="46">
        <v>16.6281</v>
      </c>
      <c r="F91" s="46">
        <v>15.818199999999999</v>
      </c>
      <c r="G91" s="46">
        <v>0</v>
      </c>
      <c r="H91" s="46">
        <v>18.0198</v>
      </c>
      <c r="I91" s="46">
        <v>19.020900000000001</v>
      </c>
      <c r="J91" s="46">
        <v>17.382999999999999</v>
      </c>
      <c r="K91" s="46">
        <v>17.180599999999998</v>
      </c>
      <c r="L91" s="46">
        <v>17.7193</v>
      </c>
      <c r="M91" s="46">
        <v>0</v>
      </c>
      <c r="N91" s="46">
        <v>8.0366</v>
      </c>
      <c r="O91" s="46">
        <v>0</v>
      </c>
      <c r="P91" s="46">
        <v>8.0366</v>
      </c>
      <c r="Q91" s="46">
        <v>10.0212</v>
      </c>
      <c r="R91" s="46">
        <v>6.7161999999999997</v>
      </c>
      <c r="S91" s="46" t="s">
        <v>123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7.0693999999999999</v>
      </c>
      <c r="AA91" s="46">
        <v>0</v>
      </c>
      <c r="AB91" s="46">
        <v>7.0693999999999999</v>
      </c>
      <c r="AC91" s="46">
        <v>7.0693999999999999</v>
      </c>
      <c r="AD91" s="46">
        <v>0</v>
      </c>
      <c r="AE91" s="46">
        <v>0</v>
      </c>
    </row>
    <row r="92" spans="1:31" ht="13.8" hidden="1" outlineLevel="1" collapsed="1">
      <c r="A92" s="9">
        <v>43009</v>
      </c>
      <c r="B92" s="46">
        <v>17.082699999999999</v>
      </c>
      <c r="C92" s="46">
        <v>18.363499999999998</v>
      </c>
      <c r="D92" s="46">
        <v>16.312799999999999</v>
      </c>
      <c r="E92" s="46">
        <v>17.234100000000002</v>
      </c>
      <c r="F92" s="46">
        <v>14.9178</v>
      </c>
      <c r="G92" s="46">
        <v>0</v>
      </c>
      <c r="H92" s="46">
        <v>17.442699999999999</v>
      </c>
      <c r="I92" s="46">
        <v>18.363499999999998</v>
      </c>
      <c r="J92" s="46">
        <v>16.857800000000001</v>
      </c>
      <c r="K92" s="46">
        <v>17.2622</v>
      </c>
      <c r="L92" s="46">
        <v>16.157</v>
      </c>
      <c r="M92" s="46">
        <v>0</v>
      </c>
      <c r="N92" s="46">
        <v>6.6887999999999996</v>
      </c>
      <c r="O92" s="46">
        <v>0</v>
      </c>
      <c r="P92" s="46">
        <v>6.6887999999999996</v>
      </c>
      <c r="Q92" s="46">
        <v>9.2193000000000005</v>
      </c>
      <c r="R92" s="46">
        <v>6.5856000000000003</v>
      </c>
      <c r="S92" s="46" t="s">
        <v>123</v>
      </c>
      <c r="T92" s="46">
        <v>0</v>
      </c>
      <c r="U92" s="46">
        <v>0</v>
      </c>
      <c r="V92" s="46">
        <v>0</v>
      </c>
      <c r="W92" s="46">
        <v>0</v>
      </c>
      <c r="X92" s="46">
        <v>0</v>
      </c>
      <c r="Y92" s="46">
        <v>0</v>
      </c>
      <c r="Z92" s="46">
        <v>6.0414000000000003</v>
      </c>
      <c r="AA92" s="46">
        <v>0</v>
      </c>
      <c r="AB92" s="46">
        <v>6.0414000000000003</v>
      </c>
      <c r="AC92" s="46">
        <v>6.6</v>
      </c>
      <c r="AD92" s="46">
        <v>5.5</v>
      </c>
      <c r="AE92" s="46">
        <v>0</v>
      </c>
    </row>
    <row r="93" spans="1:31" ht="13.8" hidden="1" outlineLevel="1" collapsed="1">
      <c r="A93" s="9">
        <v>43040</v>
      </c>
      <c r="B93" s="46">
        <v>16.751300000000001</v>
      </c>
      <c r="C93" s="46">
        <v>18.046600000000002</v>
      </c>
      <c r="D93" s="46">
        <v>15.8901</v>
      </c>
      <c r="E93" s="46">
        <v>17.152999999999999</v>
      </c>
      <c r="F93" s="46">
        <v>13.4626</v>
      </c>
      <c r="G93" s="46">
        <v>7</v>
      </c>
      <c r="H93" s="46">
        <v>17.682300000000001</v>
      </c>
      <c r="I93" s="46">
        <v>18.046600000000002</v>
      </c>
      <c r="J93" s="46">
        <v>17.390899999999998</v>
      </c>
      <c r="K93" s="46">
        <v>17.423100000000002</v>
      </c>
      <c r="L93" s="46">
        <v>17.2807</v>
      </c>
      <c r="M93" s="46">
        <v>0</v>
      </c>
      <c r="N93" s="46">
        <v>8.4949999999999992</v>
      </c>
      <c r="O93" s="46">
        <v>0</v>
      </c>
      <c r="P93" s="46">
        <v>8.4949999999999992</v>
      </c>
      <c r="Q93" s="46">
        <v>9.8331</v>
      </c>
      <c r="R93" s="46">
        <v>8.3254000000000001</v>
      </c>
      <c r="S93" s="46">
        <v>7</v>
      </c>
      <c r="T93" s="46">
        <v>8.6999999999999993</v>
      </c>
      <c r="U93" s="46">
        <v>0</v>
      </c>
      <c r="V93" s="46">
        <v>8.6999999999999993</v>
      </c>
      <c r="W93" s="46">
        <v>8.6999999999999993</v>
      </c>
      <c r="X93" s="46">
        <v>0</v>
      </c>
      <c r="Y93" s="46">
        <v>0</v>
      </c>
      <c r="Z93" s="46">
        <v>6.4043999999999999</v>
      </c>
      <c r="AA93" s="46">
        <v>0</v>
      </c>
      <c r="AB93" s="46">
        <v>6.4043999999999999</v>
      </c>
      <c r="AC93" s="46">
        <v>6.6</v>
      </c>
      <c r="AD93" s="46">
        <v>5.5</v>
      </c>
      <c r="AE93" s="46">
        <v>0</v>
      </c>
    </row>
    <row r="94" spans="1:31" ht="13.8" hidden="1" outlineLevel="1" collapsed="1">
      <c r="A94" s="9">
        <v>43070</v>
      </c>
      <c r="B94" s="46">
        <v>17.1189</v>
      </c>
      <c r="C94" s="46">
        <v>18.279</v>
      </c>
      <c r="D94" s="46">
        <v>16.423100000000002</v>
      </c>
      <c r="E94" s="46">
        <v>18.636700000000001</v>
      </c>
      <c r="F94" s="46">
        <v>13.9312</v>
      </c>
      <c r="G94" s="46">
        <v>0</v>
      </c>
      <c r="H94" s="46">
        <v>18.248699999999999</v>
      </c>
      <c r="I94" s="46">
        <v>18.279</v>
      </c>
      <c r="J94" s="46">
        <v>18.226299999999998</v>
      </c>
      <c r="K94" s="46">
        <v>19.078600000000002</v>
      </c>
      <c r="L94" s="46">
        <v>16.8064</v>
      </c>
      <c r="M94" s="46">
        <v>0</v>
      </c>
      <c r="N94" s="46">
        <v>8.7733000000000008</v>
      </c>
      <c r="O94" s="46">
        <v>0</v>
      </c>
      <c r="P94" s="46">
        <v>8.7733000000000008</v>
      </c>
      <c r="Q94" s="46">
        <v>9.2716999999999992</v>
      </c>
      <c r="R94" s="46">
        <v>8.702</v>
      </c>
      <c r="S94" s="46" t="s">
        <v>123</v>
      </c>
      <c r="T94" s="46">
        <v>6.2397</v>
      </c>
      <c r="U94" s="46">
        <v>0</v>
      </c>
      <c r="V94" s="46">
        <v>6.2397</v>
      </c>
      <c r="W94" s="46">
        <v>6.2397</v>
      </c>
      <c r="X94" s="46">
        <v>0</v>
      </c>
      <c r="Y94" s="46">
        <v>0</v>
      </c>
      <c r="Z94" s="46">
        <v>6.6787999999999998</v>
      </c>
      <c r="AA94" s="46">
        <v>0</v>
      </c>
      <c r="AB94" s="46">
        <v>6.6787999999999998</v>
      </c>
      <c r="AC94" s="46">
        <v>6.6</v>
      </c>
      <c r="AD94" s="46">
        <v>6.8033999999999999</v>
      </c>
      <c r="AE94" s="46">
        <v>0</v>
      </c>
    </row>
    <row r="95" spans="1:31" ht="13.8" hidden="1" outlineLevel="1" collapsed="1">
      <c r="A95" s="9">
        <v>43101</v>
      </c>
      <c r="B95" s="46">
        <v>17.3721</v>
      </c>
      <c r="C95" s="46">
        <v>18.145</v>
      </c>
      <c r="D95" s="46">
        <v>16.613</v>
      </c>
      <c r="E95" s="46">
        <v>18.095099999999999</v>
      </c>
      <c r="F95" s="46">
        <v>13.7415</v>
      </c>
      <c r="G95" s="46">
        <v>0</v>
      </c>
      <c r="H95" s="46">
        <v>18.143699999999999</v>
      </c>
      <c r="I95" s="46">
        <v>18.145</v>
      </c>
      <c r="J95" s="46">
        <v>18.142299999999999</v>
      </c>
      <c r="K95" s="46">
        <v>18.3063</v>
      </c>
      <c r="L95" s="46">
        <v>17.668199999999999</v>
      </c>
      <c r="M95" s="46">
        <v>0</v>
      </c>
      <c r="N95" s="46">
        <v>6.5937000000000001</v>
      </c>
      <c r="O95" s="46">
        <v>0</v>
      </c>
      <c r="P95" s="46">
        <v>6.5937000000000001</v>
      </c>
      <c r="Q95" s="46">
        <v>8.9542000000000002</v>
      </c>
      <c r="R95" s="46">
        <v>6.2945000000000002</v>
      </c>
      <c r="S95" s="46" t="s">
        <v>123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5.0628000000000002</v>
      </c>
      <c r="AA95" s="46">
        <v>0</v>
      </c>
      <c r="AB95" s="46">
        <v>5.0628000000000002</v>
      </c>
      <c r="AC95" s="46">
        <v>5.0999999999999996</v>
      </c>
      <c r="AD95" s="46">
        <v>5.0285000000000002</v>
      </c>
      <c r="AE95" s="46">
        <v>0</v>
      </c>
    </row>
    <row r="96" spans="1:31" ht="13.8" hidden="1" outlineLevel="1" collapsed="1">
      <c r="A96" s="9">
        <v>43132</v>
      </c>
      <c r="B96" s="46">
        <v>17.732500000000002</v>
      </c>
      <c r="C96" s="46">
        <v>18.372499999999999</v>
      </c>
      <c r="D96" s="46">
        <v>17.087</v>
      </c>
      <c r="E96" s="46">
        <v>16.9404</v>
      </c>
      <c r="F96" s="46">
        <v>17.4208</v>
      </c>
      <c r="G96" s="46">
        <v>0</v>
      </c>
      <c r="H96" s="46">
        <v>17.9328</v>
      </c>
      <c r="I96" s="46">
        <v>18.372499999999999</v>
      </c>
      <c r="J96" s="46">
        <v>17.47</v>
      </c>
      <c r="K96" s="46">
        <v>16.975999999999999</v>
      </c>
      <c r="L96" s="46">
        <v>18.7532</v>
      </c>
      <c r="M96" s="46">
        <v>0</v>
      </c>
      <c r="N96" s="46">
        <v>8.2728000000000002</v>
      </c>
      <c r="O96" s="46">
        <v>0</v>
      </c>
      <c r="P96" s="46">
        <v>8.2728000000000002</v>
      </c>
      <c r="Q96" s="46">
        <v>8.1152999999999995</v>
      </c>
      <c r="R96" s="46">
        <v>8.2841000000000005</v>
      </c>
      <c r="S96" s="46" t="s">
        <v>123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5.1406000000000001</v>
      </c>
      <c r="AA96" s="46">
        <v>0</v>
      </c>
      <c r="AB96" s="46">
        <v>5.1406000000000001</v>
      </c>
      <c r="AC96" s="46">
        <v>5.0999999999999996</v>
      </c>
      <c r="AD96" s="46">
        <v>5.3033000000000001</v>
      </c>
      <c r="AE96" s="46">
        <v>0</v>
      </c>
    </row>
    <row r="97" spans="1:31" ht="13.8" hidden="1" outlineLevel="1" collapsed="1">
      <c r="A97" s="9">
        <v>43160</v>
      </c>
      <c r="B97" s="46">
        <v>18.009899999999998</v>
      </c>
      <c r="C97" s="46">
        <v>18.076499999999999</v>
      </c>
      <c r="D97" s="46">
        <v>17.961099999999998</v>
      </c>
      <c r="E97" s="46">
        <v>18.526700000000002</v>
      </c>
      <c r="F97" s="46">
        <v>16.701599999999999</v>
      </c>
      <c r="G97" s="46">
        <v>0</v>
      </c>
      <c r="H97" s="46">
        <v>18.200500000000002</v>
      </c>
      <c r="I97" s="46">
        <v>18.076499999999999</v>
      </c>
      <c r="J97" s="46">
        <v>18.2942</v>
      </c>
      <c r="K97" s="46">
        <v>18.588100000000001</v>
      </c>
      <c r="L97" s="46">
        <v>17.583100000000002</v>
      </c>
      <c r="M97" s="46">
        <v>0</v>
      </c>
      <c r="N97" s="46">
        <v>6.6304999999999996</v>
      </c>
      <c r="O97" s="46">
        <v>0</v>
      </c>
      <c r="P97" s="46">
        <v>6.6304999999999996</v>
      </c>
      <c r="Q97" s="46">
        <v>3.5518999999999998</v>
      </c>
      <c r="R97" s="46">
        <v>6.968</v>
      </c>
      <c r="S97" s="46" t="s">
        <v>123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6.2927</v>
      </c>
      <c r="AA97" s="46">
        <v>0</v>
      </c>
      <c r="AB97" s="46">
        <v>6.2927</v>
      </c>
      <c r="AC97" s="46">
        <v>6.3552999999999997</v>
      </c>
      <c r="AD97" s="46">
        <v>4.75</v>
      </c>
      <c r="AE97" s="46">
        <v>0</v>
      </c>
    </row>
    <row r="98" spans="1:31" ht="13.8" hidden="1" outlineLevel="1" collapsed="1">
      <c r="A98" s="9">
        <v>43191</v>
      </c>
      <c r="B98" s="46">
        <v>18.367599999999999</v>
      </c>
      <c r="C98" s="46">
        <v>18.371500000000001</v>
      </c>
      <c r="D98" s="46">
        <v>18.363700000000001</v>
      </c>
      <c r="E98" s="46">
        <v>19.0276</v>
      </c>
      <c r="F98" s="46">
        <v>17.0899</v>
      </c>
      <c r="G98" s="46">
        <v>0</v>
      </c>
      <c r="H98" s="46">
        <v>18.454799999999999</v>
      </c>
      <c r="I98" s="46">
        <v>18.371500000000001</v>
      </c>
      <c r="J98" s="46">
        <v>18.536999999999999</v>
      </c>
      <c r="K98" s="46">
        <v>19.156300000000002</v>
      </c>
      <c r="L98" s="46">
        <v>17.338000000000001</v>
      </c>
      <c r="M98" s="46">
        <v>0</v>
      </c>
      <c r="N98" s="46">
        <v>8.4136000000000006</v>
      </c>
      <c r="O98" s="46">
        <v>0</v>
      </c>
      <c r="P98" s="46">
        <v>8.4136000000000006</v>
      </c>
      <c r="Q98" s="46">
        <v>10.0039</v>
      </c>
      <c r="R98" s="46">
        <v>6.5477999999999996</v>
      </c>
      <c r="S98" s="46" t="s">
        <v>123</v>
      </c>
      <c r="T98" s="46">
        <v>6</v>
      </c>
      <c r="U98" s="46">
        <v>0</v>
      </c>
      <c r="V98" s="46">
        <v>6</v>
      </c>
      <c r="W98" s="46">
        <v>6</v>
      </c>
      <c r="X98" s="46">
        <v>0</v>
      </c>
      <c r="Y98" s="46">
        <v>0</v>
      </c>
      <c r="Z98" s="46">
        <v>4.6246</v>
      </c>
      <c r="AA98" s="46">
        <v>0</v>
      </c>
      <c r="AB98" s="46">
        <v>4.6246</v>
      </c>
      <c r="AC98" s="46">
        <v>5.0999999999999996</v>
      </c>
      <c r="AD98" s="46">
        <v>4.5050999999999997</v>
      </c>
      <c r="AE98" s="46">
        <v>0</v>
      </c>
    </row>
    <row r="99" spans="1:31" ht="13.8" hidden="1" outlineLevel="1" collapsed="1">
      <c r="A99" s="9">
        <v>43221</v>
      </c>
      <c r="B99" s="46">
        <v>17.686399999999999</v>
      </c>
      <c r="C99" s="46">
        <v>18.677800000000001</v>
      </c>
      <c r="D99" s="46">
        <v>16.861699999999999</v>
      </c>
      <c r="E99" s="46">
        <v>18.751999999999999</v>
      </c>
      <c r="F99" s="46">
        <v>14.6206</v>
      </c>
      <c r="G99" s="46">
        <v>7</v>
      </c>
      <c r="H99" s="46">
        <v>18.6023</v>
      </c>
      <c r="I99" s="46">
        <v>18.677800000000001</v>
      </c>
      <c r="J99" s="46">
        <v>18.527999999999999</v>
      </c>
      <c r="K99" s="46">
        <v>19.077100000000002</v>
      </c>
      <c r="L99" s="46">
        <v>17.386800000000001</v>
      </c>
      <c r="M99" s="46">
        <v>0</v>
      </c>
      <c r="N99" s="46">
        <v>7.7807000000000004</v>
      </c>
      <c r="O99" s="46">
        <v>0</v>
      </c>
      <c r="P99" s="46">
        <v>7.7807000000000004</v>
      </c>
      <c r="Q99" s="46">
        <v>8.8343000000000007</v>
      </c>
      <c r="R99" s="46">
        <v>7.7812999999999999</v>
      </c>
      <c r="S99" s="46">
        <v>7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5.0368000000000004</v>
      </c>
      <c r="AA99" s="46">
        <v>0</v>
      </c>
      <c r="AB99" s="46">
        <v>5.0368000000000004</v>
      </c>
      <c r="AC99" s="46">
        <v>5.0831</v>
      </c>
      <c r="AD99" s="46">
        <v>4.5</v>
      </c>
      <c r="AE99" s="46">
        <v>0</v>
      </c>
    </row>
    <row r="100" spans="1:31" ht="13.8" hidden="1" outlineLevel="1" collapsed="1">
      <c r="A100" s="9">
        <v>43252</v>
      </c>
      <c r="B100" s="46">
        <v>17.268999999999998</v>
      </c>
      <c r="C100" s="46">
        <v>18.6904</v>
      </c>
      <c r="D100" s="46">
        <v>15.875400000000001</v>
      </c>
      <c r="E100" s="46">
        <v>17.351500000000001</v>
      </c>
      <c r="F100" s="46">
        <v>13.8422</v>
      </c>
      <c r="G100" s="46">
        <v>0</v>
      </c>
      <c r="H100" s="46">
        <v>18.409300000000002</v>
      </c>
      <c r="I100" s="46">
        <v>18.6904</v>
      </c>
      <c r="J100" s="46">
        <v>18.067499999999999</v>
      </c>
      <c r="K100" s="46">
        <v>18.403500000000001</v>
      </c>
      <c r="L100" s="46">
        <v>17.421099999999999</v>
      </c>
      <c r="M100" s="46">
        <v>0</v>
      </c>
      <c r="N100" s="46">
        <v>6.7504</v>
      </c>
      <c r="O100" s="46">
        <v>0</v>
      </c>
      <c r="P100" s="46">
        <v>6.7504</v>
      </c>
      <c r="Q100" s="46">
        <v>5.9181999999999997</v>
      </c>
      <c r="R100" s="46">
        <v>7.0308999999999999</v>
      </c>
      <c r="S100" s="46" t="s">
        <v>123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5.0030000000000001</v>
      </c>
      <c r="AA100" s="46">
        <v>0</v>
      </c>
      <c r="AB100" s="46">
        <v>5.0030000000000001</v>
      </c>
      <c r="AC100" s="46">
        <v>5.0999999999999996</v>
      </c>
      <c r="AD100" s="46">
        <v>4.5</v>
      </c>
      <c r="AE100" s="46">
        <v>0</v>
      </c>
    </row>
    <row r="101" spans="1:31" ht="13.8" hidden="1" outlineLevel="1" collapsed="1">
      <c r="A101" s="9">
        <v>43282</v>
      </c>
      <c r="B101" s="46">
        <v>18.051200000000001</v>
      </c>
      <c r="C101" s="46">
        <v>18.625900000000001</v>
      </c>
      <c r="D101" s="46">
        <v>17.449400000000001</v>
      </c>
      <c r="E101" s="46">
        <v>17.779299999999999</v>
      </c>
      <c r="F101" s="46">
        <v>16.596599999999999</v>
      </c>
      <c r="G101" s="46">
        <v>0</v>
      </c>
      <c r="H101" s="46">
        <v>18.212499999999999</v>
      </c>
      <c r="I101" s="46">
        <v>18.625900000000001</v>
      </c>
      <c r="J101" s="46">
        <v>17.7652</v>
      </c>
      <c r="K101" s="46">
        <v>17.9268</v>
      </c>
      <c r="L101" s="46">
        <v>17.3233</v>
      </c>
      <c r="M101" s="46">
        <v>0</v>
      </c>
      <c r="N101" s="46">
        <v>7.8799000000000001</v>
      </c>
      <c r="O101" s="46">
        <v>0</v>
      </c>
      <c r="P101" s="46">
        <v>7.8799000000000001</v>
      </c>
      <c r="Q101" s="46">
        <v>9.2589000000000006</v>
      </c>
      <c r="R101" s="46">
        <v>7.02</v>
      </c>
      <c r="S101" s="46" t="s">
        <v>123</v>
      </c>
      <c r="T101" s="46">
        <v>7.1</v>
      </c>
      <c r="U101" s="46">
        <v>0</v>
      </c>
      <c r="V101" s="46">
        <v>7.1</v>
      </c>
      <c r="W101" s="46">
        <v>7.1</v>
      </c>
      <c r="X101" s="46">
        <v>0</v>
      </c>
      <c r="Y101" s="46">
        <v>0</v>
      </c>
      <c r="Z101" s="46">
        <v>5.0537999999999998</v>
      </c>
      <c r="AA101" s="46">
        <v>0</v>
      </c>
      <c r="AB101" s="46">
        <v>5.0537999999999998</v>
      </c>
      <c r="AC101" s="46">
        <v>5.0999999999999996</v>
      </c>
      <c r="AD101" s="46">
        <v>4.5</v>
      </c>
      <c r="AE101" s="46">
        <v>0</v>
      </c>
    </row>
    <row r="102" spans="1:31" ht="13.8" hidden="1" outlineLevel="1" collapsed="1">
      <c r="A102" s="9">
        <v>43313</v>
      </c>
      <c r="B102" s="46">
        <v>18.031199999999998</v>
      </c>
      <c r="C102" s="46">
        <v>18.854600000000001</v>
      </c>
      <c r="D102" s="46">
        <v>17.146699999999999</v>
      </c>
      <c r="E102" s="46">
        <v>16.870100000000001</v>
      </c>
      <c r="F102" s="46">
        <v>18.020499999999998</v>
      </c>
      <c r="G102" s="46">
        <v>0</v>
      </c>
      <c r="H102" s="46">
        <v>18.497699999999998</v>
      </c>
      <c r="I102" s="46">
        <v>18.854600000000001</v>
      </c>
      <c r="J102" s="46">
        <v>18.069099999999999</v>
      </c>
      <c r="K102" s="46">
        <v>17.9344</v>
      </c>
      <c r="L102" s="46">
        <v>18.4651</v>
      </c>
      <c r="M102" s="46">
        <v>0</v>
      </c>
      <c r="N102" s="46">
        <v>9.3388000000000009</v>
      </c>
      <c r="O102" s="46">
        <v>0</v>
      </c>
      <c r="P102" s="46">
        <v>9.3388000000000009</v>
      </c>
      <c r="Q102" s="46">
        <v>9.1698000000000004</v>
      </c>
      <c r="R102" s="46">
        <v>10.5</v>
      </c>
      <c r="S102" s="46" t="s">
        <v>123</v>
      </c>
      <c r="T102" s="46">
        <v>5</v>
      </c>
      <c r="U102" s="46">
        <v>0</v>
      </c>
      <c r="V102" s="46">
        <v>5</v>
      </c>
      <c r="W102" s="46">
        <v>5</v>
      </c>
      <c r="X102" s="46">
        <v>0</v>
      </c>
      <c r="Y102" s="46">
        <v>0</v>
      </c>
      <c r="Z102" s="46">
        <v>5.3753000000000002</v>
      </c>
      <c r="AA102" s="46">
        <v>0</v>
      </c>
      <c r="AB102" s="46">
        <v>5.3753000000000002</v>
      </c>
      <c r="AC102" s="46">
        <v>5.5766</v>
      </c>
      <c r="AD102" s="46">
        <v>4.5</v>
      </c>
      <c r="AE102" s="46">
        <v>0</v>
      </c>
    </row>
    <row r="103" spans="1:31" ht="13.8" hidden="1" outlineLevel="1" collapsed="1">
      <c r="A103" s="9">
        <v>43344</v>
      </c>
      <c r="B103" s="46">
        <v>18.478000000000002</v>
      </c>
      <c r="C103" s="46">
        <v>18.958600000000001</v>
      </c>
      <c r="D103" s="46">
        <v>17.970700000000001</v>
      </c>
      <c r="E103" s="46">
        <v>17.858899999999998</v>
      </c>
      <c r="F103" s="46">
        <v>18.289200000000001</v>
      </c>
      <c r="G103" s="46">
        <v>0</v>
      </c>
      <c r="H103" s="46">
        <v>18.834700000000002</v>
      </c>
      <c r="I103" s="46">
        <v>18.958600000000001</v>
      </c>
      <c r="J103" s="46">
        <v>18.6953</v>
      </c>
      <c r="K103" s="46">
        <v>18.8508</v>
      </c>
      <c r="L103" s="46">
        <v>18.289200000000001</v>
      </c>
      <c r="M103" s="46">
        <v>0</v>
      </c>
      <c r="N103" s="46">
        <v>6.9157999999999999</v>
      </c>
      <c r="O103" s="46">
        <v>0</v>
      </c>
      <c r="P103" s="46">
        <v>6.9157999999999999</v>
      </c>
      <c r="Q103" s="46">
        <v>6.9157999999999999</v>
      </c>
      <c r="R103" s="46" t="s">
        <v>123</v>
      </c>
      <c r="S103" s="46" t="s">
        <v>123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5.0999999999999996</v>
      </c>
      <c r="AA103" s="46">
        <v>0</v>
      </c>
      <c r="AB103" s="46">
        <v>5.0999999999999996</v>
      </c>
      <c r="AC103" s="46">
        <v>5.0999999999999996</v>
      </c>
      <c r="AD103" s="46">
        <v>0</v>
      </c>
      <c r="AE103" s="46">
        <v>0</v>
      </c>
    </row>
    <row r="104" spans="1:31" ht="13.8" hidden="1" outlineLevel="1" collapsed="1">
      <c r="A104" s="9">
        <v>43374</v>
      </c>
      <c r="B104" s="46">
        <v>18.0364</v>
      </c>
      <c r="C104" s="46">
        <v>19.007899999999999</v>
      </c>
      <c r="D104" s="46">
        <v>16.972899999999999</v>
      </c>
      <c r="E104" s="46">
        <v>18.534300000000002</v>
      </c>
      <c r="F104" s="46">
        <v>14.9861</v>
      </c>
      <c r="G104" s="46">
        <v>7</v>
      </c>
      <c r="H104" s="46">
        <v>18.892299999999999</v>
      </c>
      <c r="I104" s="46">
        <v>19.007899999999999</v>
      </c>
      <c r="J104" s="46">
        <v>18.743099999999998</v>
      </c>
      <c r="K104" s="46">
        <v>18.881399999999999</v>
      </c>
      <c r="L104" s="46">
        <v>18.406600000000001</v>
      </c>
      <c r="M104" s="46">
        <v>0</v>
      </c>
      <c r="N104" s="46">
        <v>7.1214000000000004</v>
      </c>
      <c r="O104" s="46">
        <v>0</v>
      </c>
      <c r="P104" s="46">
        <v>7.1214000000000004</v>
      </c>
      <c r="Q104" s="46">
        <v>7.9398999999999997</v>
      </c>
      <c r="R104" s="46">
        <v>7</v>
      </c>
      <c r="S104" s="46">
        <v>7</v>
      </c>
      <c r="T104" s="46">
        <v>5</v>
      </c>
      <c r="U104" s="46">
        <v>0</v>
      </c>
      <c r="V104" s="46">
        <v>5</v>
      </c>
      <c r="W104" s="46">
        <v>5</v>
      </c>
      <c r="X104" s="46">
        <v>0</v>
      </c>
      <c r="Y104" s="46">
        <v>0</v>
      </c>
      <c r="Z104" s="46">
        <v>5.3029000000000002</v>
      </c>
      <c r="AA104" s="46">
        <v>0</v>
      </c>
      <c r="AB104" s="46">
        <v>5.3029000000000002</v>
      </c>
      <c r="AC104" s="46">
        <v>5.4612999999999996</v>
      </c>
      <c r="AD104" s="46">
        <v>4.8</v>
      </c>
      <c r="AE104" s="46">
        <v>0</v>
      </c>
    </row>
    <row r="105" spans="1:31" ht="13.8" hidden="1" outlineLevel="1" collapsed="1">
      <c r="A105" s="9">
        <v>43405</v>
      </c>
      <c r="B105" s="46">
        <v>17.6952</v>
      </c>
      <c r="C105" s="46">
        <v>19.2133</v>
      </c>
      <c r="D105" s="46">
        <v>15.9762</v>
      </c>
      <c r="E105" s="46">
        <v>18.2302</v>
      </c>
      <c r="F105" s="46">
        <v>12.306800000000001</v>
      </c>
      <c r="G105" s="46">
        <v>6.42</v>
      </c>
      <c r="H105" s="46">
        <v>19.458200000000001</v>
      </c>
      <c r="I105" s="46">
        <v>19.2133</v>
      </c>
      <c r="J105" s="46">
        <v>19.8447</v>
      </c>
      <c r="K105" s="46">
        <v>19.967400000000001</v>
      </c>
      <c r="L105" s="46">
        <v>19.3</v>
      </c>
      <c r="M105" s="46">
        <v>0</v>
      </c>
      <c r="N105" s="46">
        <v>6.1382000000000003</v>
      </c>
      <c r="O105" s="46">
        <v>0</v>
      </c>
      <c r="P105" s="46">
        <v>6.1382000000000003</v>
      </c>
      <c r="Q105" s="46">
        <v>6.8559000000000001</v>
      </c>
      <c r="R105" s="46">
        <v>5.5528000000000004</v>
      </c>
      <c r="S105" s="46">
        <v>6.42</v>
      </c>
      <c r="T105" s="46">
        <v>5</v>
      </c>
      <c r="U105" s="46">
        <v>0</v>
      </c>
      <c r="V105" s="46">
        <v>5</v>
      </c>
      <c r="W105" s="46">
        <v>0</v>
      </c>
      <c r="X105" s="46">
        <v>5</v>
      </c>
      <c r="Y105" s="46">
        <v>0</v>
      </c>
      <c r="Z105" s="46">
        <v>5.4062999999999999</v>
      </c>
      <c r="AA105" s="46">
        <v>0</v>
      </c>
      <c r="AB105" s="46">
        <v>5.4062999999999999</v>
      </c>
      <c r="AC105" s="46">
        <v>5.4062999999999999</v>
      </c>
      <c r="AD105" s="46">
        <v>0</v>
      </c>
      <c r="AE105" s="46">
        <v>0</v>
      </c>
    </row>
    <row r="106" spans="1:31" ht="13.8" hidden="1" outlineLevel="1" collapsed="1">
      <c r="A106" s="9">
        <v>43435</v>
      </c>
      <c r="B106" s="46">
        <v>17.8368</v>
      </c>
      <c r="C106" s="46">
        <v>19.4863</v>
      </c>
      <c r="D106" s="46">
        <v>15.757400000000001</v>
      </c>
      <c r="E106" s="46">
        <v>14.8774</v>
      </c>
      <c r="F106" s="46">
        <v>19.290099999999999</v>
      </c>
      <c r="G106" s="46">
        <v>20</v>
      </c>
      <c r="H106" s="46">
        <v>19.717099999999999</v>
      </c>
      <c r="I106" s="46">
        <v>19.4863</v>
      </c>
      <c r="J106" s="46">
        <v>20.144400000000001</v>
      </c>
      <c r="K106" s="46">
        <v>20.041899999999998</v>
      </c>
      <c r="L106" s="46">
        <v>20.434000000000001</v>
      </c>
      <c r="M106" s="46">
        <v>20</v>
      </c>
      <c r="N106" s="46">
        <v>6.3966000000000003</v>
      </c>
      <c r="O106" s="46">
        <v>0</v>
      </c>
      <c r="P106" s="46">
        <v>6.3966000000000003</v>
      </c>
      <c r="Q106" s="46">
        <v>6.3635000000000002</v>
      </c>
      <c r="R106" s="46">
        <v>7</v>
      </c>
      <c r="S106" s="46" t="s">
        <v>123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5.5468999999999999</v>
      </c>
      <c r="AA106" s="46">
        <v>0</v>
      </c>
      <c r="AB106" s="46">
        <v>5.5468999999999999</v>
      </c>
      <c r="AC106" s="46">
        <v>5.5868000000000002</v>
      </c>
      <c r="AD106" s="46">
        <v>5.45</v>
      </c>
      <c r="AE106" s="46">
        <v>0</v>
      </c>
    </row>
    <row r="107" spans="1:31" ht="13.8" hidden="1" outlineLevel="1" collapsed="1">
      <c r="A107" s="9">
        <v>43466</v>
      </c>
      <c r="B107" s="46">
        <v>19.581099999999999</v>
      </c>
      <c r="C107" s="46">
        <v>20.051600000000001</v>
      </c>
      <c r="D107" s="46">
        <v>18.8794</v>
      </c>
      <c r="E107" s="46">
        <v>18.550599999999999</v>
      </c>
      <c r="F107" s="46">
        <v>19.647600000000001</v>
      </c>
      <c r="G107" s="46">
        <v>0</v>
      </c>
      <c r="H107" s="46">
        <v>20.054099999999998</v>
      </c>
      <c r="I107" s="46">
        <v>20.051600000000001</v>
      </c>
      <c r="J107" s="46">
        <v>20.0581</v>
      </c>
      <c r="K107" s="46">
        <v>20.259699999999999</v>
      </c>
      <c r="L107" s="46">
        <v>19.647600000000001</v>
      </c>
      <c r="M107" s="46">
        <v>0</v>
      </c>
      <c r="N107" s="46">
        <v>6.9382999999999999</v>
      </c>
      <c r="O107" s="46">
        <v>0</v>
      </c>
      <c r="P107" s="46">
        <v>6.9382999999999999</v>
      </c>
      <c r="Q107" s="46">
        <v>6.9382999999999999</v>
      </c>
      <c r="R107" s="46" t="s">
        <v>123</v>
      </c>
      <c r="S107" s="46" t="s">
        <v>123</v>
      </c>
      <c r="T107" s="46">
        <v>3.01</v>
      </c>
      <c r="U107" s="46">
        <v>0</v>
      </c>
      <c r="V107" s="46">
        <v>3.01</v>
      </c>
      <c r="W107" s="46">
        <v>0</v>
      </c>
      <c r="X107" s="46">
        <v>3.01</v>
      </c>
      <c r="Y107" s="46">
        <v>0</v>
      </c>
      <c r="Z107" s="46">
        <v>5.2210000000000001</v>
      </c>
      <c r="AA107" s="46">
        <v>0</v>
      </c>
      <c r="AB107" s="46">
        <v>5.2210000000000001</v>
      </c>
      <c r="AC107" s="46">
        <v>5.2210000000000001</v>
      </c>
      <c r="AD107" s="46">
        <v>0</v>
      </c>
      <c r="AE107" s="46">
        <v>0</v>
      </c>
    </row>
    <row r="108" spans="1:31" ht="13.8" hidden="1" outlineLevel="1" collapsed="1">
      <c r="A108" s="9">
        <v>43497</v>
      </c>
      <c r="B108" s="46">
        <v>19.790099999999999</v>
      </c>
      <c r="C108" s="46">
        <v>20.1784</v>
      </c>
      <c r="D108" s="46">
        <v>19.375699999999998</v>
      </c>
      <c r="E108" s="46">
        <v>18.871700000000001</v>
      </c>
      <c r="F108" s="46">
        <v>20.1602</v>
      </c>
      <c r="G108" s="46">
        <v>0</v>
      </c>
      <c r="H108" s="46">
        <v>20.0213</v>
      </c>
      <c r="I108" s="46">
        <v>20.1784</v>
      </c>
      <c r="J108" s="46">
        <v>19.8475</v>
      </c>
      <c r="K108" s="46">
        <v>19.634399999999999</v>
      </c>
      <c r="L108" s="46">
        <v>20.1602</v>
      </c>
      <c r="M108" s="46">
        <v>0</v>
      </c>
      <c r="N108" s="46">
        <v>6.3418000000000001</v>
      </c>
      <c r="O108" s="46">
        <v>0</v>
      </c>
      <c r="P108" s="46">
        <v>6.3418000000000001</v>
      </c>
      <c r="Q108" s="46">
        <v>6.3418000000000001</v>
      </c>
      <c r="R108" s="46" t="s">
        <v>123</v>
      </c>
      <c r="S108" s="46" t="s">
        <v>123</v>
      </c>
      <c r="T108" s="46">
        <v>5</v>
      </c>
      <c r="U108" s="46">
        <v>0</v>
      </c>
      <c r="V108" s="46">
        <v>5</v>
      </c>
      <c r="W108" s="46">
        <v>5</v>
      </c>
      <c r="X108" s="46">
        <v>0</v>
      </c>
      <c r="Y108" s="46">
        <v>0</v>
      </c>
      <c r="Z108" s="46">
        <v>4.9577</v>
      </c>
      <c r="AA108" s="46">
        <v>0</v>
      </c>
      <c r="AB108" s="46">
        <v>4.9577</v>
      </c>
      <c r="AC108" s="46">
        <v>4.9000000000000004</v>
      </c>
      <c r="AD108" s="46">
        <v>5.45</v>
      </c>
      <c r="AE108" s="46">
        <v>0</v>
      </c>
    </row>
    <row r="109" spans="1:31" ht="13.8" hidden="1" outlineLevel="1" collapsed="1">
      <c r="A109" s="9">
        <v>43525</v>
      </c>
      <c r="B109" s="46">
        <v>19.794499999999999</v>
      </c>
      <c r="C109" s="46">
        <v>20.258600000000001</v>
      </c>
      <c r="D109" s="46">
        <v>19.342199999999998</v>
      </c>
      <c r="E109" s="46">
        <v>18.7669</v>
      </c>
      <c r="F109" s="46">
        <v>20.502199999999998</v>
      </c>
      <c r="G109" s="46">
        <v>0</v>
      </c>
      <c r="H109" s="46">
        <v>20.158999999999999</v>
      </c>
      <c r="I109" s="46">
        <v>20.258600000000001</v>
      </c>
      <c r="J109" s="46">
        <v>20.0566</v>
      </c>
      <c r="K109" s="46">
        <v>19.816600000000001</v>
      </c>
      <c r="L109" s="46">
        <v>20.502199999999998</v>
      </c>
      <c r="M109" s="46">
        <v>0</v>
      </c>
      <c r="N109" s="46">
        <v>6.5128000000000004</v>
      </c>
      <c r="O109" s="46">
        <v>0</v>
      </c>
      <c r="P109" s="46">
        <v>6.5128000000000004</v>
      </c>
      <c r="Q109" s="46">
        <v>6.5128000000000004</v>
      </c>
      <c r="R109" s="46" t="s">
        <v>123</v>
      </c>
      <c r="S109" s="46" t="s">
        <v>123</v>
      </c>
      <c r="T109" s="46">
        <v>5</v>
      </c>
      <c r="U109" s="46">
        <v>0</v>
      </c>
      <c r="V109" s="46">
        <v>5</v>
      </c>
      <c r="W109" s="46">
        <v>5</v>
      </c>
      <c r="X109" s="46">
        <v>0</v>
      </c>
      <c r="Y109" s="46">
        <v>0</v>
      </c>
      <c r="Z109" s="46">
        <v>4.9960000000000004</v>
      </c>
      <c r="AA109" s="46">
        <v>0</v>
      </c>
      <c r="AB109" s="46">
        <v>4.9960000000000004</v>
      </c>
      <c r="AC109" s="46">
        <v>4.9960000000000004</v>
      </c>
      <c r="AD109" s="46">
        <v>0</v>
      </c>
      <c r="AE109" s="46">
        <v>0</v>
      </c>
    </row>
    <row r="110" spans="1:31" ht="13.8" hidden="1" outlineLevel="1" collapsed="1">
      <c r="A110" s="9">
        <v>43556</v>
      </c>
      <c r="B110" s="46">
        <v>18.803899999999999</v>
      </c>
      <c r="C110" s="46">
        <v>20.1845</v>
      </c>
      <c r="D110" s="46">
        <v>17.2897</v>
      </c>
      <c r="E110" s="46">
        <v>17.802600000000002</v>
      </c>
      <c r="F110" s="46">
        <v>16.5243</v>
      </c>
      <c r="G110" s="46">
        <v>0</v>
      </c>
      <c r="H110" s="46">
        <v>20.044699999999999</v>
      </c>
      <c r="I110" s="46">
        <v>20.1845</v>
      </c>
      <c r="J110" s="46">
        <v>19.854900000000001</v>
      </c>
      <c r="K110" s="46">
        <v>20.143799999999999</v>
      </c>
      <c r="L110" s="46">
        <v>19.408100000000001</v>
      </c>
      <c r="M110" s="46">
        <v>0</v>
      </c>
      <c r="N110" s="46">
        <v>6.4756999999999998</v>
      </c>
      <c r="O110" s="46">
        <v>0</v>
      </c>
      <c r="P110" s="46">
        <v>6.4756999999999998</v>
      </c>
      <c r="Q110" s="46">
        <v>7.1521999999999997</v>
      </c>
      <c r="R110" s="46">
        <v>5.6048</v>
      </c>
      <c r="S110" s="46" t="s">
        <v>123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6.1074000000000002</v>
      </c>
      <c r="AA110" s="46">
        <v>36.5</v>
      </c>
      <c r="AB110" s="46">
        <v>6.1017000000000001</v>
      </c>
      <c r="AC110" s="46">
        <v>6.1917999999999997</v>
      </c>
      <c r="AD110" s="46">
        <v>5.7854999999999999</v>
      </c>
      <c r="AE110" s="46">
        <v>0</v>
      </c>
    </row>
    <row r="111" spans="1:31" ht="13.8" hidden="1" outlineLevel="1" collapsed="1">
      <c r="A111" s="9">
        <v>43586</v>
      </c>
      <c r="B111" s="46">
        <v>19.494499999999999</v>
      </c>
      <c r="C111" s="46">
        <v>20.288699999999999</v>
      </c>
      <c r="D111" s="46">
        <v>18.587199999999999</v>
      </c>
      <c r="E111" s="46">
        <v>19.172999999999998</v>
      </c>
      <c r="F111" s="46">
        <v>17.764199999999999</v>
      </c>
      <c r="G111" s="46">
        <v>0</v>
      </c>
      <c r="H111" s="46">
        <v>20.203800000000001</v>
      </c>
      <c r="I111" s="46">
        <v>20.288699999999999</v>
      </c>
      <c r="J111" s="46">
        <v>20.0945</v>
      </c>
      <c r="K111" s="46">
        <v>20.591999999999999</v>
      </c>
      <c r="L111" s="46">
        <v>19.377800000000001</v>
      </c>
      <c r="M111" s="46">
        <v>0</v>
      </c>
      <c r="N111" s="46">
        <v>6.6227</v>
      </c>
      <c r="O111" s="46">
        <v>0</v>
      </c>
      <c r="P111" s="46">
        <v>6.6227</v>
      </c>
      <c r="Q111" s="46">
        <v>6.7655000000000003</v>
      </c>
      <c r="R111" s="46">
        <v>6.4580000000000002</v>
      </c>
      <c r="S111" s="46" t="s">
        <v>123</v>
      </c>
      <c r="T111" s="46">
        <v>5</v>
      </c>
      <c r="U111" s="46">
        <v>0</v>
      </c>
      <c r="V111" s="46">
        <v>5</v>
      </c>
      <c r="W111" s="46">
        <v>5</v>
      </c>
      <c r="X111" s="46">
        <v>0</v>
      </c>
      <c r="Y111" s="46">
        <v>0</v>
      </c>
      <c r="Z111" s="46">
        <v>5.2264999999999997</v>
      </c>
      <c r="AA111" s="46">
        <v>36.5</v>
      </c>
      <c r="AB111" s="46">
        <v>5.2253999999999996</v>
      </c>
      <c r="AC111" s="46">
        <v>5.1986999999999997</v>
      </c>
      <c r="AD111" s="46">
        <v>5.4358000000000004</v>
      </c>
      <c r="AE111" s="46">
        <v>0</v>
      </c>
    </row>
    <row r="112" spans="1:31" ht="13.8" hidden="1" outlineLevel="1" collapsed="1">
      <c r="A112" s="9">
        <v>43617</v>
      </c>
      <c r="B112" s="46">
        <v>16.933399999999999</v>
      </c>
      <c r="C112" s="46">
        <v>20.288699999999999</v>
      </c>
      <c r="D112" s="46">
        <v>18.587199999999999</v>
      </c>
      <c r="E112" s="46">
        <v>19.172999999999998</v>
      </c>
      <c r="F112" s="46">
        <v>17.764199999999999</v>
      </c>
      <c r="G112" s="46">
        <v>0</v>
      </c>
      <c r="H112" s="46">
        <v>20.203800000000001</v>
      </c>
      <c r="I112" s="46">
        <v>20.288699999999999</v>
      </c>
      <c r="J112" s="46">
        <v>20.0945</v>
      </c>
      <c r="K112" s="46">
        <v>20.591999999999999</v>
      </c>
      <c r="L112" s="46">
        <v>19.377800000000001</v>
      </c>
      <c r="M112" s="46">
        <v>0</v>
      </c>
      <c r="N112" s="46">
        <v>6.6227</v>
      </c>
      <c r="O112" s="46">
        <v>0</v>
      </c>
      <c r="P112" s="46">
        <v>6.6227</v>
      </c>
      <c r="Q112" s="46">
        <v>6.7655000000000003</v>
      </c>
      <c r="R112" s="46">
        <v>6.4580000000000002</v>
      </c>
      <c r="S112" s="46" t="s">
        <v>123</v>
      </c>
      <c r="T112" s="46">
        <v>9</v>
      </c>
      <c r="U112" s="46">
        <v>0</v>
      </c>
      <c r="V112" s="46">
        <v>9</v>
      </c>
      <c r="W112" s="46">
        <v>9</v>
      </c>
      <c r="X112" s="46">
        <v>0</v>
      </c>
      <c r="Y112" s="46">
        <v>0</v>
      </c>
      <c r="Z112" s="46">
        <v>7.2606999999999999</v>
      </c>
      <c r="AA112" s="46">
        <v>0</v>
      </c>
      <c r="AB112" s="46">
        <v>7.2606999999999999</v>
      </c>
      <c r="AC112" s="46">
        <v>5.4500999999999999</v>
      </c>
      <c r="AD112" s="46">
        <v>7.516</v>
      </c>
      <c r="AE112" s="46">
        <v>0</v>
      </c>
    </row>
    <row r="113" spans="1:31" ht="13.8" hidden="1" outlineLevel="1" collapsed="1">
      <c r="A113" s="9">
        <v>43647</v>
      </c>
      <c r="B113" s="46">
        <v>19.247199999999999</v>
      </c>
      <c r="C113" s="46">
        <v>20.414899999999999</v>
      </c>
      <c r="D113" s="46">
        <v>17.483699999999999</v>
      </c>
      <c r="E113" s="46">
        <v>20.4223</v>
      </c>
      <c r="F113" s="46">
        <v>13.6632</v>
      </c>
      <c r="G113" s="46">
        <v>6.4999000000000002</v>
      </c>
      <c r="H113" s="46">
        <v>20.4392</v>
      </c>
      <c r="I113" s="46">
        <v>20.414899999999999</v>
      </c>
      <c r="J113" s="46">
        <v>20.4863</v>
      </c>
      <c r="K113" s="46">
        <v>21.022500000000001</v>
      </c>
      <c r="L113" s="46">
        <v>19.096299999999999</v>
      </c>
      <c r="M113" s="46">
        <v>0</v>
      </c>
      <c r="N113" s="46">
        <v>6.7625999999999999</v>
      </c>
      <c r="O113" s="46">
        <v>0</v>
      </c>
      <c r="P113" s="46">
        <v>6.7625999999999999</v>
      </c>
      <c r="Q113" s="46">
        <v>7</v>
      </c>
      <c r="R113" s="46">
        <v>6.7619999999999996</v>
      </c>
      <c r="S113" s="46">
        <v>6.4999000000000002</v>
      </c>
      <c r="T113" s="46">
        <v>9</v>
      </c>
      <c r="U113" s="46">
        <v>0</v>
      </c>
      <c r="V113" s="46">
        <v>9</v>
      </c>
      <c r="W113" s="46">
        <v>9</v>
      </c>
      <c r="X113" s="46">
        <v>0</v>
      </c>
      <c r="Y113" s="46">
        <v>0</v>
      </c>
      <c r="Z113" s="46">
        <v>8.6608999999999998</v>
      </c>
      <c r="AA113" s="46">
        <v>0</v>
      </c>
      <c r="AB113" s="46">
        <v>8.6608999999999998</v>
      </c>
      <c r="AC113" s="46">
        <v>0</v>
      </c>
      <c r="AD113" s="46">
        <v>8.6608999999999998</v>
      </c>
      <c r="AE113" s="46">
        <v>0</v>
      </c>
    </row>
    <row r="114" spans="1:31" ht="13.8" hidden="1" outlineLevel="1" collapsed="1">
      <c r="A114" s="9">
        <v>43678</v>
      </c>
      <c r="B114" s="46">
        <v>19.811900000000001</v>
      </c>
      <c r="C114" s="46">
        <v>20.716000000000001</v>
      </c>
      <c r="D114" s="46">
        <v>18.0731</v>
      </c>
      <c r="E114" s="46">
        <v>19.757300000000001</v>
      </c>
      <c r="F114" s="46">
        <v>15.6469</v>
      </c>
      <c r="G114" s="46">
        <v>6</v>
      </c>
      <c r="H114" s="46">
        <v>20.4605</v>
      </c>
      <c r="I114" s="46">
        <v>20.716000000000001</v>
      </c>
      <c r="J114" s="46">
        <v>19.894200000000001</v>
      </c>
      <c r="K114" s="46">
        <v>20.399000000000001</v>
      </c>
      <c r="L114" s="46">
        <v>18.570399999999999</v>
      </c>
      <c r="M114" s="46">
        <v>0</v>
      </c>
      <c r="N114" s="46">
        <v>6.0940000000000003</v>
      </c>
      <c r="O114" s="46">
        <v>0</v>
      </c>
      <c r="P114" s="46">
        <v>6.0940000000000003</v>
      </c>
      <c r="Q114" s="46">
        <v>7.4508999999999999</v>
      </c>
      <c r="R114" s="46">
        <v>5.4904999999999999</v>
      </c>
      <c r="S114" s="46">
        <v>6</v>
      </c>
      <c r="T114" s="46">
        <v>6.6176000000000004</v>
      </c>
      <c r="U114" s="46">
        <v>0</v>
      </c>
      <c r="V114" s="46">
        <v>6.6176000000000004</v>
      </c>
      <c r="W114" s="46">
        <v>0</v>
      </c>
      <c r="X114" s="46">
        <v>6.6176000000000004</v>
      </c>
      <c r="Y114" s="46">
        <v>0</v>
      </c>
      <c r="Z114" s="46">
        <v>6.1241000000000003</v>
      </c>
      <c r="AA114" s="46">
        <v>0</v>
      </c>
      <c r="AB114" s="46">
        <v>6.1241000000000003</v>
      </c>
      <c r="AC114" s="46">
        <v>7.7</v>
      </c>
      <c r="AD114" s="46">
        <v>5.9648000000000003</v>
      </c>
      <c r="AE114" s="46">
        <v>0</v>
      </c>
    </row>
    <row r="115" spans="1:31" ht="13.8" hidden="1" outlineLevel="1" collapsed="1">
      <c r="A115" s="9">
        <v>43709</v>
      </c>
      <c r="B115" s="46">
        <v>19.0167</v>
      </c>
      <c r="C115" s="46">
        <v>20.330400000000001</v>
      </c>
      <c r="D115" s="46">
        <v>17.240200000000002</v>
      </c>
      <c r="E115" s="46">
        <v>18.8217</v>
      </c>
      <c r="F115" s="46">
        <v>16.361999999999998</v>
      </c>
      <c r="G115" s="46">
        <v>6</v>
      </c>
      <c r="H115" s="46">
        <v>20.041</v>
      </c>
      <c r="I115" s="46">
        <v>20.330400000000001</v>
      </c>
      <c r="J115" s="46">
        <v>19.571300000000001</v>
      </c>
      <c r="K115" s="46">
        <v>19.539200000000001</v>
      </c>
      <c r="L115" s="46">
        <v>19.6035</v>
      </c>
      <c r="M115" s="46">
        <v>0</v>
      </c>
      <c r="N115" s="46">
        <v>5.6165000000000003</v>
      </c>
      <c r="O115" s="46">
        <v>0</v>
      </c>
      <c r="P115" s="46">
        <v>5.6165000000000003</v>
      </c>
      <c r="Q115" s="46">
        <v>6.4802999999999997</v>
      </c>
      <c r="R115" s="46">
        <v>5.3851000000000004</v>
      </c>
      <c r="S115" s="46">
        <v>6</v>
      </c>
      <c r="T115" s="46">
        <v>7.5</v>
      </c>
      <c r="U115" s="46">
        <v>0</v>
      </c>
      <c r="V115" s="46">
        <v>7.5</v>
      </c>
      <c r="W115" s="46">
        <v>0</v>
      </c>
      <c r="X115" s="46">
        <v>7.5</v>
      </c>
      <c r="Y115" s="46">
        <v>0</v>
      </c>
      <c r="Z115" s="46">
        <v>6.7919999999999998</v>
      </c>
      <c r="AA115" s="46">
        <v>0</v>
      </c>
      <c r="AB115" s="46">
        <v>6.7919999999999998</v>
      </c>
      <c r="AC115" s="46">
        <v>7.5515999999999996</v>
      </c>
      <c r="AD115" s="46">
        <v>6.4668999999999999</v>
      </c>
      <c r="AE115" s="46">
        <v>0</v>
      </c>
    </row>
    <row r="116" spans="1:31" ht="13.8" hidden="1" outlineLevel="1" collapsed="1">
      <c r="A116" s="9">
        <v>43739</v>
      </c>
      <c r="B116" s="46">
        <v>18.556699999999999</v>
      </c>
      <c r="C116" s="46">
        <v>20.515000000000001</v>
      </c>
      <c r="D116" s="46">
        <v>15.6022</v>
      </c>
      <c r="E116" s="46">
        <v>17.531500000000001</v>
      </c>
      <c r="F116" s="46">
        <v>15.773</v>
      </c>
      <c r="G116" s="46">
        <v>6.6516999999999999</v>
      </c>
      <c r="H116" s="46">
        <v>20.326000000000001</v>
      </c>
      <c r="I116" s="46">
        <v>20.515000000000001</v>
      </c>
      <c r="J116" s="46">
        <v>19.8978</v>
      </c>
      <c r="K116" s="46">
        <v>20.135899999999999</v>
      </c>
      <c r="L116" s="46">
        <v>19.499300000000002</v>
      </c>
      <c r="M116" s="46">
        <v>0</v>
      </c>
      <c r="N116" s="46">
        <v>7.0324999999999998</v>
      </c>
      <c r="O116" s="46">
        <v>0</v>
      </c>
      <c r="P116" s="46">
        <v>7.0324999999999998</v>
      </c>
      <c r="Q116" s="46">
        <v>6.7874999999999996</v>
      </c>
      <c r="R116" s="46">
        <v>7.6445999999999996</v>
      </c>
      <c r="S116" s="46">
        <v>6.6516999999999999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5.9584000000000001</v>
      </c>
      <c r="AA116" s="46">
        <v>0</v>
      </c>
      <c r="AB116" s="46">
        <v>5.9584000000000001</v>
      </c>
      <c r="AC116" s="46">
        <v>0</v>
      </c>
      <c r="AD116" s="46">
        <v>5.9584000000000001</v>
      </c>
      <c r="AE116" s="46">
        <v>0</v>
      </c>
    </row>
    <row r="117" spans="1:31" ht="13.8" hidden="1" outlineLevel="1" collapsed="1">
      <c r="A117" s="9">
        <v>43770</v>
      </c>
      <c r="B117" s="46">
        <v>18.6236</v>
      </c>
      <c r="C117" s="46">
        <v>20.586500000000001</v>
      </c>
      <c r="D117" s="46">
        <v>16.943100000000001</v>
      </c>
      <c r="E117" s="46">
        <v>19.443100000000001</v>
      </c>
      <c r="F117" s="46">
        <v>15.561299999999999</v>
      </c>
      <c r="G117" s="46">
        <v>6.3387000000000002</v>
      </c>
      <c r="H117" s="46">
        <v>20.445399999999999</v>
      </c>
      <c r="I117" s="46">
        <v>20.586500000000001</v>
      </c>
      <c r="J117" s="46">
        <v>20.271999999999998</v>
      </c>
      <c r="K117" s="46">
        <v>20.450800000000001</v>
      </c>
      <c r="L117" s="46">
        <v>20.018599999999999</v>
      </c>
      <c r="M117" s="46">
        <v>0</v>
      </c>
      <c r="N117" s="46">
        <v>9.2819000000000003</v>
      </c>
      <c r="O117" s="46">
        <v>0</v>
      </c>
      <c r="P117" s="46">
        <v>9.2819000000000003</v>
      </c>
      <c r="Q117" s="46">
        <v>6.6276999999999999</v>
      </c>
      <c r="R117" s="46">
        <v>10.092599999999999</v>
      </c>
      <c r="S117" s="46">
        <v>6.3387000000000002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6.2176</v>
      </c>
      <c r="AA117" s="46">
        <v>0</v>
      </c>
      <c r="AB117" s="46">
        <v>6.2176</v>
      </c>
      <c r="AC117" s="46">
        <v>7.7</v>
      </c>
      <c r="AD117" s="46">
        <v>5.5743</v>
      </c>
      <c r="AE117" s="46">
        <v>0</v>
      </c>
    </row>
    <row r="118" spans="1:31" ht="13.8" hidden="1" outlineLevel="1" collapsed="1">
      <c r="A118" s="9">
        <v>43800</v>
      </c>
      <c r="B118" s="46">
        <v>19.3644</v>
      </c>
      <c r="C118" s="46">
        <v>20.320599999999999</v>
      </c>
      <c r="D118" s="46">
        <v>18.258099999999999</v>
      </c>
      <c r="E118" s="46">
        <v>20.090599999999998</v>
      </c>
      <c r="F118" s="46">
        <v>16.203299999999999</v>
      </c>
      <c r="G118" s="46">
        <v>6</v>
      </c>
      <c r="H118" s="46">
        <v>20.2714</v>
      </c>
      <c r="I118" s="46">
        <v>20.320599999999999</v>
      </c>
      <c r="J118" s="46">
        <v>20.203800000000001</v>
      </c>
      <c r="K118" s="46">
        <v>20.646100000000001</v>
      </c>
      <c r="L118" s="46">
        <v>19.439699999999998</v>
      </c>
      <c r="M118" s="46">
        <v>0</v>
      </c>
      <c r="N118" s="46">
        <v>7.9089</v>
      </c>
      <c r="O118" s="46">
        <v>0</v>
      </c>
      <c r="P118" s="46">
        <v>7.9089</v>
      </c>
      <c r="Q118" s="46">
        <v>6.1917999999999997</v>
      </c>
      <c r="R118" s="46">
        <v>8.3450000000000006</v>
      </c>
      <c r="S118" s="46">
        <v>6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6.0114999999999998</v>
      </c>
      <c r="AA118" s="46">
        <v>0</v>
      </c>
      <c r="AB118" s="46">
        <v>6.0114999999999998</v>
      </c>
      <c r="AC118" s="46">
        <v>0</v>
      </c>
      <c r="AD118" s="46">
        <v>6.0114999999999998</v>
      </c>
      <c r="AE118" s="46">
        <v>0</v>
      </c>
    </row>
    <row r="119" spans="1:31" ht="13.8" hidden="1" outlineLevel="1" collapsed="1">
      <c r="A119" s="9">
        <v>43831</v>
      </c>
      <c r="B119" s="46">
        <v>19.289300000000001</v>
      </c>
      <c r="C119" s="46">
        <v>19.982099999999999</v>
      </c>
      <c r="D119" s="46">
        <v>18.1889</v>
      </c>
      <c r="E119" s="46">
        <v>18.201599999999999</v>
      </c>
      <c r="F119" s="46">
        <v>18.2849</v>
      </c>
      <c r="G119" s="46">
        <v>6</v>
      </c>
      <c r="H119" s="46">
        <v>19.771599999999999</v>
      </c>
      <c r="I119" s="46">
        <v>19.982099999999999</v>
      </c>
      <c r="J119" s="46">
        <v>19.4011</v>
      </c>
      <c r="K119" s="46">
        <v>19.473400000000002</v>
      </c>
      <c r="L119" s="46">
        <v>19.281300000000002</v>
      </c>
      <c r="M119" s="46">
        <v>0</v>
      </c>
      <c r="N119" s="46">
        <v>7.0034000000000001</v>
      </c>
      <c r="O119" s="46">
        <v>0</v>
      </c>
      <c r="P119" s="46">
        <v>7.0034000000000001</v>
      </c>
      <c r="Q119" s="46">
        <v>5.8277999999999999</v>
      </c>
      <c r="R119" s="46">
        <v>8.9748999999999999</v>
      </c>
      <c r="S119" s="46">
        <v>6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5.9741</v>
      </c>
      <c r="AA119" s="46">
        <v>0</v>
      </c>
      <c r="AB119" s="46">
        <v>5.9741</v>
      </c>
      <c r="AC119" s="46">
        <v>0</v>
      </c>
      <c r="AD119" s="46">
        <v>5.9741</v>
      </c>
      <c r="AE119" s="46">
        <v>0</v>
      </c>
    </row>
    <row r="120" spans="1:31" ht="13.8" hidden="1" outlineLevel="1" collapsed="1">
      <c r="A120" s="9">
        <v>43862</v>
      </c>
      <c r="B120" s="46">
        <v>17.2897</v>
      </c>
      <c r="C120" s="46">
        <v>19.2438</v>
      </c>
      <c r="D120" s="46">
        <v>15.763299999999999</v>
      </c>
      <c r="E120" s="46">
        <v>17.136700000000001</v>
      </c>
      <c r="F120" s="46">
        <v>13.445499999999999</v>
      </c>
      <c r="G120" s="46">
        <v>6</v>
      </c>
      <c r="H120" s="46">
        <v>18.409099999999999</v>
      </c>
      <c r="I120" s="46">
        <v>19.2438</v>
      </c>
      <c r="J120" s="46">
        <v>17.623699999999999</v>
      </c>
      <c r="K120" s="46">
        <v>17.471</v>
      </c>
      <c r="L120" s="46">
        <v>18.046500000000002</v>
      </c>
      <c r="M120" s="46">
        <v>0</v>
      </c>
      <c r="N120" s="46">
        <v>6.6669999999999998</v>
      </c>
      <c r="O120" s="46">
        <v>0</v>
      </c>
      <c r="P120" s="46">
        <v>6.6669999999999998</v>
      </c>
      <c r="Q120" s="46">
        <v>7.6414999999999997</v>
      </c>
      <c r="R120" s="46">
        <v>6.532</v>
      </c>
      <c r="S120" s="46">
        <v>6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5.6268000000000002</v>
      </c>
      <c r="AA120" s="46">
        <v>0</v>
      </c>
      <c r="AB120" s="46">
        <v>5.6268000000000002</v>
      </c>
      <c r="AC120" s="46">
        <v>0</v>
      </c>
      <c r="AD120" s="46">
        <v>5.6268000000000002</v>
      </c>
      <c r="AE120" s="46">
        <v>0</v>
      </c>
    </row>
    <row r="121" spans="1:31" ht="13.8" hidden="1" outlineLevel="1" collapsed="1">
      <c r="A121" s="9">
        <v>43891</v>
      </c>
      <c r="B121" s="46">
        <v>16.0716</v>
      </c>
      <c r="C121" s="46">
        <v>18.932700000000001</v>
      </c>
      <c r="D121" s="46">
        <v>14.6577</v>
      </c>
      <c r="E121" s="46">
        <v>15.800700000000001</v>
      </c>
      <c r="F121" s="46">
        <v>13.388500000000001</v>
      </c>
      <c r="G121" s="46">
        <v>6</v>
      </c>
      <c r="H121" s="46">
        <v>17.859500000000001</v>
      </c>
      <c r="I121" s="46">
        <v>18.932700000000001</v>
      </c>
      <c r="J121" s="46">
        <v>17.158200000000001</v>
      </c>
      <c r="K121" s="46">
        <v>17.130400000000002</v>
      </c>
      <c r="L121" s="46">
        <v>17.2042</v>
      </c>
      <c r="M121" s="46">
        <v>0</v>
      </c>
      <c r="N121" s="46">
        <v>6.9002999999999997</v>
      </c>
      <c r="O121" s="46">
        <v>0</v>
      </c>
      <c r="P121" s="46">
        <v>6.9002999999999997</v>
      </c>
      <c r="Q121" s="46">
        <v>4.4619</v>
      </c>
      <c r="R121" s="46">
        <v>7.6154999999999999</v>
      </c>
      <c r="S121" s="46">
        <v>6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5.3657000000000004</v>
      </c>
      <c r="AA121" s="46">
        <v>0</v>
      </c>
      <c r="AB121" s="46">
        <v>5.3657000000000004</v>
      </c>
      <c r="AC121" s="46">
        <v>0</v>
      </c>
      <c r="AD121" s="46">
        <v>5.3657000000000004</v>
      </c>
      <c r="AE121" s="46">
        <v>0</v>
      </c>
    </row>
    <row r="122" spans="1:31" ht="13.8" hidden="1" outlineLevel="1" collapsed="1">
      <c r="A122" s="9">
        <v>43922</v>
      </c>
      <c r="B122" s="46">
        <v>17.9876</v>
      </c>
      <c r="C122" s="46">
        <v>18.537099999999999</v>
      </c>
      <c r="D122" s="46">
        <v>17.231000000000002</v>
      </c>
      <c r="E122" s="46">
        <v>17.168299999999999</v>
      </c>
      <c r="F122" s="46">
        <v>17.345800000000001</v>
      </c>
      <c r="G122" s="46">
        <v>0</v>
      </c>
      <c r="H122" s="46">
        <v>18.2746</v>
      </c>
      <c r="I122" s="46">
        <v>18.537099999999999</v>
      </c>
      <c r="J122" s="46">
        <v>17.891100000000002</v>
      </c>
      <c r="K122" s="46">
        <v>17.5168</v>
      </c>
      <c r="L122" s="46">
        <v>18.623799999999999</v>
      </c>
      <c r="M122" s="46">
        <v>0</v>
      </c>
      <c r="N122" s="46">
        <v>6.4306000000000001</v>
      </c>
      <c r="O122" s="46">
        <v>0</v>
      </c>
      <c r="P122" s="46">
        <v>6.4306000000000001</v>
      </c>
      <c r="Q122" s="46">
        <v>7.7622999999999998</v>
      </c>
      <c r="R122" s="46">
        <v>5.5385</v>
      </c>
      <c r="S122" s="46" t="s">
        <v>123</v>
      </c>
      <c r="T122" s="46">
        <v>7.5</v>
      </c>
      <c r="U122" s="46">
        <v>0</v>
      </c>
      <c r="V122" s="46">
        <v>7.5</v>
      </c>
      <c r="W122" s="46">
        <v>0</v>
      </c>
      <c r="X122" s="46">
        <v>7.5</v>
      </c>
      <c r="Y122" s="46">
        <v>0</v>
      </c>
      <c r="Z122" s="46">
        <v>5.0948000000000002</v>
      </c>
      <c r="AA122" s="46">
        <v>0</v>
      </c>
      <c r="AB122" s="46">
        <v>5.0948000000000002</v>
      </c>
      <c r="AC122" s="46">
        <v>2.0099999999999998</v>
      </c>
      <c r="AD122" s="46">
        <v>5.25</v>
      </c>
      <c r="AE122" s="46">
        <v>0</v>
      </c>
    </row>
    <row r="123" spans="1:31" ht="13.8" hidden="1" outlineLevel="1" collapsed="1">
      <c r="A123" s="9">
        <v>43952</v>
      </c>
      <c r="B123" s="46">
        <v>14.940799999999999</v>
      </c>
      <c r="C123" s="46">
        <v>17.9908</v>
      </c>
      <c r="D123" s="46">
        <v>12.5875</v>
      </c>
      <c r="E123" s="46">
        <v>14.9939</v>
      </c>
      <c r="F123" s="46">
        <v>10.2166</v>
      </c>
      <c r="G123" s="46">
        <v>0</v>
      </c>
      <c r="H123" s="46">
        <v>17.421500000000002</v>
      </c>
      <c r="I123" s="46">
        <v>17.9908</v>
      </c>
      <c r="J123" s="46">
        <v>16.6448</v>
      </c>
      <c r="K123" s="46">
        <v>15.9937</v>
      </c>
      <c r="L123" s="46">
        <v>18.867899999999999</v>
      </c>
      <c r="M123" s="46">
        <v>0</v>
      </c>
      <c r="N123" s="46">
        <v>7.3048999999999999</v>
      </c>
      <c r="O123" s="46">
        <v>0</v>
      </c>
      <c r="P123" s="46">
        <v>7.3048999999999999</v>
      </c>
      <c r="Q123" s="46">
        <v>7.5578000000000003</v>
      </c>
      <c r="R123" s="46">
        <v>7.2652999999999999</v>
      </c>
      <c r="S123" s="46" t="s">
        <v>123</v>
      </c>
      <c r="T123" s="46">
        <v>7.5</v>
      </c>
      <c r="U123" s="46">
        <v>0</v>
      </c>
      <c r="V123" s="46">
        <v>7.5</v>
      </c>
      <c r="W123" s="46">
        <v>0</v>
      </c>
      <c r="X123" s="46">
        <v>7.5</v>
      </c>
      <c r="Y123" s="46">
        <v>0</v>
      </c>
      <c r="Z123" s="46">
        <v>4.1936</v>
      </c>
      <c r="AA123" s="46">
        <v>0</v>
      </c>
      <c r="AB123" s="46">
        <v>4.1936</v>
      </c>
      <c r="AC123" s="46">
        <v>2.0099999999999998</v>
      </c>
      <c r="AD123" s="46">
        <v>5.8451000000000004</v>
      </c>
      <c r="AE123" s="46">
        <v>0</v>
      </c>
    </row>
    <row r="124" spans="1:31" ht="13.8" hidden="1" outlineLevel="1" collapsed="1">
      <c r="A124" s="9">
        <v>43983</v>
      </c>
      <c r="B124" s="46">
        <v>15.307</v>
      </c>
      <c r="C124" s="46">
        <v>17.093299999999999</v>
      </c>
      <c r="D124" s="46">
        <v>13.747999999999999</v>
      </c>
      <c r="E124" s="46">
        <v>14.392799999999999</v>
      </c>
      <c r="F124" s="46">
        <v>12.4155</v>
      </c>
      <c r="G124" s="46">
        <v>6</v>
      </c>
      <c r="H124" s="46">
        <v>15.989800000000001</v>
      </c>
      <c r="I124" s="46">
        <v>17.093299999999999</v>
      </c>
      <c r="J124" s="46">
        <v>14.888999999999999</v>
      </c>
      <c r="K124" s="46">
        <v>15.357100000000001</v>
      </c>
      <c r="L124" s="46">
        <v>13.7797</v>
      </c>
      <c r="M124" s="46">
        <v>0</v>
      </c>
      <c r="N124" s="46">
        <v>5.7618</v>
      </c>
      <c r="O124" s="46">
        <v>0</v>
      </c>
      <c r="P124" s="46">
        <v>5.7618</v>
      </c>
      <c r="Q124" s="46">
        <v>6.2388000000000003</v>
      </c>
      <c r="R124" s="46">
        <v>5.0145999999999997</v>
      </c>
      <c r="S124" s="46">
        <v>6</v>
      </c>
      <c r="T124" s="46">
        <v>7.5</v>
      </c>
      <c r="U124" s="46">
        <v>0</v>
      </c>
      <c r="V124" s="46">
        <v>7.5</v>
      </c>
      <c r="W124" s="46">
        <v>0</v>
      </c>
      <c r="X124" s="46">
        <v>7.5</v>
      </c>
      <c r="Y124" s="46">
        <v>0</v>
      </c>
      <c r="Z124" s="46">
        <v>6.3582999999999998</v>
      </c>
      <c r="AA124" s="46">
        <v>0</v>
      </c>
      <c r="AB124" s="46">
        <v>6.3582999999999998</v>
      </c>
      <c r="AC124" s="46">
        <v>5.0084</v>
      </c>
      <c r="AD124" s="46">
        <v>6.3586</v>
      </c>
      <c r="AE124" s="46">
        <v>0</v>
      </c>
    </row>
    <row r="125" spans="1:31" ht="13.8" hidden="1" outlineLevel="1" collapsed="1">
      <c r="A125" s="9">
        <v>44013</v>
      </c>
      <c r="B125" s="46">
        <v>15.1572</v>
      </c>
      <c r="C125" s="46">
        <v>16.492599999999999</v>
      </c>
      <c r="D125" s="46">
        <v>14.2742</v>
      </c>
      <c r="E125" s="46">
        <v>13.8081</v>
      </c>
      <c r="F125" s="46">
        <v>15.2622</v>
      </c>
      <c r="G125" s="46">
        <v>0</v>
      </c>
      <c r="H125" s="46">
        <v>15.73</v>
      </c>
      <c r="I125" s="46">
        <v>16.492599999999999</v>
      </c>
      <c r="J125" s="46">
        <v>15.166</v>
      </c>
      <c r="K125" s="46">
        <v>14.7712</v>
      </c>
      <c r="L125" s="46">
        <v>15.943899999999999</v>
      </c>
      <c r="M125" s="46">
        <v>0</v>
      </c>
      <c r="N125" s="46">
        <v>6.7446999999999999</v>
      </c>
      <c r="O125" s="46">
        <v>0</v>
      </c>
      <c r="P125" s="46">
        <v>6.7446999999999999</v>
      </c>
      <c r="Q125" s="46">
        <v>7.1913999999999998</v>
      </c>
      <c r="R125" s="46">
        <v>4.7732000000000001</v>
      </c>
      <c r="S125" s="46" t="s">
        <v>123</v>
      </c>
      <c r="T125" s="46">
        <v>7.5</v>
      </c>
      <c r="U125" s="46">
        <v>0</v>
      </c>
      <c r="V125" s="46">
        <v>7.5</v>
      </c>
      <c r="W125" s="46">
        <v>0</v>
      </c>
      <c r="X125" s="46">
        <v>7.5</v>
      </c>
      <c r="Y125" s="46">
        <v>0</v>
      </c>
      <c r="Z125" s="46">
        <v>5.0533999999999999</v>
      </c>
      <c r="AA125" s="46">
        <v>0</v>
      </c>
      <c r="AB125" s="46">
        <v>5.0533999999999999</v>
      </c>
      <c r="AC125" s="46">
        <v>4.6855000000000002</v>
      </c>
      <c r="AD125" s="46">
        <v>5.8540000000000001</v>
      </c>
      <c r="AE125" s="46">
        <v>0</v>
      </c>
    </row>
    <row r="126" spans="1:31" ht="13.8" hidden="1" outlineLevel="1" collapsed="1">
      <c r="A126" s="9">
        <v>44044</v>
      </c>
      <c r="B126" s="46">
        <v>14.4308</v>
      </c>
      <c r="C126" s="46">
        <v>16.5077</v>
      </c>
      <c r="D126" s="46">
        <v>13.398400000000001</v>
      </c>
      <c r="E126" s="46">
        <v>14.3317</v>
      </c>
      <c r="F126" s="46">
        <v>11.925599999999999</v>
      </c>
      <c r="G126" s="46">
        <v>24</v>
      </c>
      <c r="H126" s="46">
        <v>15.1372</v>
      </c>
      <c r="I126" s="46">
        <v>16.5077</v>
      </c>
      <c r="J126" s="46">
        <v>14.3483</v>
      </c>
      <c r="K126" s="46">
        <v>14.998799999999999</v>
      </c>
      <c r="L126" s="46">
        <v>13.1305</v>
      </c>
      <c r="M126" s="46">
        <v>24</v>
      </c>
      <c r="N126" s="46">
        <v>7.3872999999999998</v>
      </c>
      <c r="O126" s="46">
        <v>0</v>
      </c>
      <c r="P126" s="46">
        <v>7.3872999999999998</v>
      </c>
      <c r="Q126" s="46">
        <v>6.7111999999999998</v>
      </c>
      <c r="R126" s="46">
        <v>7.7690999999999999</v>
      </c>
      <c r="S126" s="46" t="s">
        <v>123</v>
      </c>
      <c r="T126" s="46">
        <v>7.5</v>
      </c>
      <c r="U126" s="46">
        <v>0</v>
      </c>
      <c r="V126" s="46">
        <v>7.5</v>
      </c>
      <c r="W126" s="46">
        <v>0</v>
      </c>
      <c r="X126" s="46">
        <v>7.5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</row>
    <row r="127" spans="1:31" ht="13.8" hidden="1" outlineLevel="1" collapsed="1">
      <c r="A127" s="9">
        <v>44075</v>
      </c>
      <c r="B127" s="46">
        <v>14.5763</v>
      </c>
      <c r="C127" s="46">
        <v>16.040500000000002</v>
      </c>
      <c r="D127" s="46">
        <v>13.4788</v>
      </c>
      <c r="E127" s="46">
        <v>13.983700000000001</v>
      </c>
      <c r="F127" s="46">
        <v>12.7758</v>
      </c>
      <c r="G127" s="46">
        <v>0</v>
      </c>
      <c r="H127" s="46">
        <v>14.99</v>
      </c>
      <c r="I127" s="46">
        <v>16.040500000000002</v>
      </c>
      <c r="J127" s="46">
        <v>14.124499999999999</v>
      </c>
      <c r="K127" s="46">
        <v>14.3348</v>
      </c>
      <c r="L127" s="46">
        <v>13.7986</v>
      </c>
      <c r="M127" s="46">
        <v>0</v>
      </c>
      <c r="N127" s="46">
        <v>6.968</v>
      </c>
      <c r="O127" s="46">
        <v>0</v>
      </c>
      <c r="P127" s="46">
        <v>6.968</v>
      </c>
      <c r="Q127" s="46">
        <v>7.3014000000000001</v>
      </c>
      <c r="R127" s="46">
        <v>6.8097000000000003</v>
      </c>
      <c r="S127" s="46" t="s">
        <v>123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5.25</v>
      </c>
      <c r="AA127" s="46">
        <v>0</v>
      </c>
      <c r="AB127" s="46">
        <v>5.25</v>
      </c>
      <c r="AC127" s="46">
        <v>0</v>
      </c>
      <c r="AD127" s="46">
        <v>5.25</v>
      </c>
      <c r="AE127" s="46">
        <v>0</v>
      </c>
    </row>
    <row r="128" spans="1:31" ht="13.8" hidden="1" outlineLevel="1" collapsed="1">
      <c r="A128" s="9">
        <v>44105</v>
      </c>
      <c r="B128" s="46">
        <v>14.097200000000001</v>
      </c>
      <c r="C128" s="46">
        <v>15.3881</v>
      </c>
      <c r="D128" s="46">
        <v>13.1068</v>
      </c>
      <c r="E128" s="46">
        <v>13.141500000000001</v>
      </c>
      <c r="F128" s="46">
        <v>13.052099999999999</v>
      </c>
      <c r="G128" s="46">
        <v>0</v>
      </c>
      <c r="H128" s="46">
        <v>14.353</v>
      </c>
      <c r="I128" s="46">
        <v>15.3881</v>
      </c>
      <c r="J128" s="46">
        <v>13.508800000000001</v>
      </c>
      <c r="K128" s="46">
        <v>13.7232</v>
      </c>
      <c r="L128" s="46">
        <v>13.192299999999999</v>
      </c>
      <c r="M128" s="46">
        <v>0</v>
      </c>
      <c r="N128" s="46">
        <v>6.7483000000000004</v>
      </c>
      <c r="O128" s="46">
        <v>0</v>
      </c>
      <c r="P128" s="46">
        <v>6.7483000000000004</v>
      </c>
      <c r="Q128" s="46">
        <v>6.7558999999999996</v>
      </c>
      <c r="R128" s="46">
        <v>6.7018000000000004</v>
      </c>
      <c r="S128" s="46" t="s">
        <v>123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</row>
    <row r="129" spans="1:31" ht="13.8" hidden="1" outlineLevel="1" collapsed="1">
      <c r="A129" s="9">
        <v>44136</v>
      </c>
      <c r="B129" s="46">
        <v>13.707000000000001</v>
      </c>
      <c r="C129" s="46">
        <v>14.7189</v>
      </c>
      <c r="D129" s="46">
        <v>12.8157</v>
      </c>
      <c r="E129" s="46">
        <v>13.1305</v>
      </c>
      <c r="F129" s="46">
        <v>12.008699999999999</v>
      </c>
      <c r="G129" s="46">
        <v>0</v>
      </c>
      <c r="H129" s="46">
        <v>13.8147</v>
      </c>
      <c r="I129" s="46">
        <v>14.7189</v>
      </c>
      <c r="J129" s="46">
        <v>12.9916</v>
      </c>
      <c r="K129" s="46">
        <v>13.378500000000001</v>
      </c>
      <c r="L129" s="46">
        <v>12.038500000000001</v>
      </c>
      <c r="M129" s="46">
        <v>0</v>
      </c>
      <c r="N129" s="46">
        <v>7.5955000000000004</v>
      </c>
      <c r="O129" s="46">
        <v>0</v>
      </c>
      <c r="P129" s="46">
        <v>7.5955000000000004</v>
      </c>
      <c r="Q129" s="46">
        <v>7.6776</v>
      </c>
      <c r="R129" s="46">
        <v>5.6288999999999998</v>
      </c>
      <c r="S129" s="46" t="s">
        <v>123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6.23</v>
      </c>
      <c r="AA129" s="46">
        <v>0</v>
      </c>
      <c r="AB129" s="46">
        <v>6.23</v>
      </c>
      <c r="AC129" s="46">
        <v>0</v>
      </c>
      <c r="AD129" s="46">
        <v>6.23</v>
      </c>
      <c r="AE129" s="46">
        <v>0</v>
      </c>
    </row>
    <row r="130" spans="1:31" ht="13.8" hidden="1" outlineLevel="1" collapsed="1">
      <c r="A130" s="9">
        <v>44166</v>
      </c>
      <c r="B130" s="46">
        <v>13.482200000000001</v>
      </c>
      <c r="C130" s="46">
        <v>14.286</v>
      </c>
      <c r="D130" s="46">
        <v>12.7681</v>
      </c>
      <c r="E130" s="46">
        <v>12.9169</v>
      </c>
      <c r="F130" s="46">
        <v>12.5969</v>
      </c>
      <c r="G130" s="46">
        <v>0</v>
      </c>
      <c r="H130" s="46">
        <v>13.766400000000001</v>
      </c>
      <c r="I130" s="46">
        <v>14.286</v>
      </c>
      <c r="J130" s="46">
        <v>13.263</v>
      </c>
      <c r="K130" s="46">
        <v>13.2118</v>
      </c>
      <c r="L130" s="46">
        <v>13.3261</v>
      </c>
      <c r="M130" s="46">
        <v>0</v>
      </c>
      <c r="N130" s="46">
        <v>7.3139000000000003</v>
      </c>
      <c r="O130" s="46">
        <v>0</v>
      </c>
      <c r="P130" s="46">
        <v>7.3139000000000003</v>
      </c>
      <c r="Q130" s="46">
        <v>7.7203999999999997</v>
      </c>
      <c r="R130" s="46">
        <v>7.0994999999999999</v>
      </c>
      <c r="S130" s="46" t="s">
        <v>123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2.0099999999999998</v>
      </c>
      <c r="AA130" s="46">
        <v>0</v>
      </c>
      <c r="AB130" s="46">
        <v>2.0099999999999998</v>
      </c>
      <c r="AC130" s="46">
        <v>2.0099999999999998</v>
      </c>
      <c r="AD130" s="46">
        <v>0</v>
      </c>
      <c r="AE130" s="46">
        <v>0</v>
      </c>
    </row>
    <row r="131" spans="1:31" ht="13.8" hidden="1" outlineLevel="1" collapsed="1">
      <c r="A131" s="9">
        <v>44197</v>
      </c>
      <c r="B131" s="46">
        <v>13.046200000000001</v>
      </c>
      <c r="C131" s="46">
        <v>13.6694</v>
      </c>
      <c r="D131" s="46">
        <v>12.6958</v>
      </c>
      <c r="E131" s="46">
        <v>13.1714</v>
      </c>
      <c r="F131" s="46">
        <v>12.044</v>
      </c>
      <c r="G131" s="46">
        <v>0</v>
      </c>
      <c r="H131" s="46">
        <v>13.345499999999999</v>
      </c>
      <c r="I131" s="46">
        <v>13.6694</v>
      </c>
      <c r="J131" s="46">
        <v>13.1488</v>
      </c>
      <c r="K131" s="46">
        <v>13.409000000000001</v>
      </c>
      <c r="L131" s="46">
        <v>12.7553</v>
      </c>
      <c r="M131" s="46">
        <v>0</v>
      </c>
      <c r="N131" s="46">
        <v>7.0743999999999998</v>
      </c>
      <c r="O131" s="46">
        <v>0</v>
      </c>
      <c r="P131" s="46">
        <v>7.0743999999999998</v>
      </c>
      <c r="Q131" s="46">
        <v>6.8914999999999997</v>
      </c>
      <c r="R131" s="46">
        <v>7.1463999999999999</v>
      </c>
      <c r="S131" s="46" t="s">
        <v>123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5.2</v>
      </c>
      <c r="AA131" s="46">
        <v>0</v>
      </c>
      <c r="AB131" s="46">
        <v>5.2</v>
      </c>
      <c r="AC131" s="46">
        <v>5.2</v>
      </c>
      <c r="AD131" s="46">
        <v>0</v>
      </c>
      <c r="AE131" s="46">
        <v>0</v>
      </c>
    </row>
    <row r="132" spans="1:31" ht="13.8" hidden="1" outlineLevel="1" collapsed="1">
      <c r="A132" s="9">
        <v>44228</v>
      </c>
      <c r="B132" s="46">
        <v>13.4742</v>
      </c>
      <c r="C132" s="46">
        <v>13.612399999999999</v>
      </c>
      <c r="D132" s="46">
        <v>13.2774</v>
      </c>
      <c r="E132" s="46">
        <v>12.818099999999999</v>
      </c>
      <c r="F132" s="46">
        <v>13.9749</v>
      </c>
      <c r="G132" s="46">
        <v>0</v>
      </c>
      <c r="H132" s="46">
        <v>13.596</v>
      </c>
      <c r="I132" s="46">
        <v>13.612399999999999</v>
      </c>
      <c r="J132" s="46">
        <v>13.5715</v>
      </c>
      <c r="K132" s="46">
        <v>13.120900000000001</v>
      </c>
      <c r="L132" s="46">
        <v>14.2341</v>
      </c>
      <c r="M132" s="46">
        <v>0</v>
      </c>
      <c r="N132" s="46">
        <v>7.2495000000000003</v>
      </c>
      <c r="O132" s="46">
        <v>0</v>
      </c>
      <c r="P132" s="46">
        <v>7.2495000000000003</v>
      </c>
      <c r="Q132" s="46">
        <v>7.9678000000000004</v>
      </c>
      <c r="R132" s="46">
        <v>4.9545000000000003</v>
      </c>
      <c r="S132" s="46" t="s">
        <v>123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</row>
    <row r="133" spans="1:31" ht="13.8" hidden="1" outlineLevel="1" collapsed="1">
      <c r="A133" s="9">
        <v>44256</v>
      </c>
      <c r="B133" s="46">
        <v>12.0619</v>
      </c>
      <c r="C133" s="46">
        <v>13.9084</v>
      </c>
      <c r="D133" s="46">
        <v>11.134600000000001</v>
      </c>
      <c r="E133" s="46">
        <v>12.4116</v>
      </c>
      <c r="F133" s="46">
        <v>9.4016999999999999</v>
      </c>
      <c r="G133" s="46">
        <v>0</v>
      </c>
      <c r="H133" s="46">
        <v>12.702500000000001</v>
      </c>
      <c r="I133" s="46">
        <v>13.9084</v>
      </c>
      <c r="J133" s="46">
        <v>12.0061</v>
      </c>
      <c r="K133" s="46">
        <v>13.120799999999999</v>
      </c>
      <c r="L133" s="46">
        <v>10.411899999999999</v>
      </c>
      <c r="M133" s="46">
        <v>0</v>
      </c>
      <c r="N133" s="46">
        <v>5.3253000000000004</v>
      </c>
      <c r="O133" s="46">
        <v>0</v>
      </c>
      <c r="P133" s="46">
        <v>5.3253000000000004</v>
      </c>
      <c r="Q133" s="46">
        <v>6.7411000000000003</v>
      </c>
      <c r="R133" s="46">
        <v>3.9613999999999998</v>
      </c>
      <c r="S133" s="46" t="s">
        <v>123</v>
      </c>
      <c r="T133" s="46">
        <v>5</v>
      </c>
      <c r="U133" s="46">
        <v>0</v>
      </c>
      <c r="V133" s="46">
        <v>5</v>
      </c>
      <c r="W133" s="46">
        <v>5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</row>
    <row r="134" spans="1:31" ht="13.8" hidden="1" outlineLevel="1" collapsed="1">
      <c r="A134" s="9">
        <v>44287</v>
      </c>
      <c r="B134" s="46">
        <v>12.811199999999999</v>
      </c>
      <c r="C134" s="46">
        <v>13.779199999999999</v>
      </c>
      <c r="D134" s="46">
        <v>12.4396</v>
      </c>
      <c r="E134" s="46">
        <v>12.522500000000001</v>
      </c>
      <c r="F134" s="46">
        <v>12.3329</v>
      </c>
      <c r="G134" s="46">
        <v>0</v>
      </c>
      <c r="H134" s="46">
        <v>13.0839</v>
      </c>
      <c r="I134" s="46">
        <v>13.779199999999999</v>
      </c>
      <c r="J134" s="46">
        <v>12.8034</v>
      </c>
      <c r="K134" s="46">
        <v>12.9236</v>
      </c>
      <c r="L134" s="46">
        <v>12.6508</v>
      </c>
      <c r="M134" s="46">
        <v>0</v>
      </c>
      <c r="N134" s="46">
        <v>5.2469000000000001</v>
      </c>
      <c r="O134" s="46">
        <v>0</v>
      </c>
      <c r="P134" s="46">
        <v>5.2469000000000001</v>
      </c>
      <c r="Q134" s="46">
        <v>5.4325999999999999</v>
      </c>
      <c r="R134" s="46">
        <v>4.9370000000000003</v>
      </c>
      <c r="S134" s="46" t="s">
        <v>123</v>
      </c>
      <c r="T134" s="46">
        <v>5</v>
      </c>
      <c r="U134" s="46">
        <v>0</v>
      </c>
      <c r="V134" s="46">
        <v>5</v>
      </c>
      <c r="W134" s="46">
        <v>5</v>
      </c>
      <c r="X134" s="46">
        <v>0</v>
      </c>
      <c r="Y134" s="46">
        <v>0</v>
      </c>
      <c r="Z134" s="46">
        <v>2.5099999999999998</v>
      </c>
      <c r="AA134" s="46">
        <v>0</v>
      </c>
      <c r="AB134" s="46">
        <v>2.5099999999999998</v>
      </c>
      <c r="AC134" s="46">
        <v>2.5099999999999998</v>
      </c>
      <c r="AD134" s="46">
        <v>0</v>
      </c>
      <c r="AE134" s="46">
        <v>0</v>
      </c>
    </row>
    <row r="135" spans="1:31" ht="13.8" hidden="1" outlineLevel="1" collapsed="1">
      <c r="A135" s="9">
        <v>44317</v>
      </c>
      <c r="B135" s="46">
        <v>12.3622</v>
      </c>
      <c r="C135" s="46">
        <v>13.5039</v>
      </c>
      <c r="D135" s="46">
        <v>11.687099999999999</v>
      </c>
      <c r="E135" s="46">
        <v>12.064500000000001</v>
      </c>
      <c r="F135" s="46">
        <v>10.635</v>
      </c>
      <c r="G135" s="46">
        <v>0</v>
      </c>
      <c r="H135" s="46">
        <v>12.864100000000001</v>
      </c>
      <c r="I135" s="46">
        <v>13.5039</v>
      </c>
      <c r="J135" s="46">
        <v>12.431699999999999</v>
      </c>
      <c r="K135" s="46">
        <v>12.264900000000001</v>
      </c>
      <c r="L135" s="46">
        <v>13.136699999999999</v>
      </c>
      <c r="M135" s="46">
        <v>0</v>
      </c>
      <c r="N135" s="46">
        <v>6.4863999999999997</v>
      </c>
      <c r="O135" s="46">
        <v>0</v>
      </c>
      <c r="P135" s="46">
        <v>6.4863999999999997</v>
      </c>
      <c r="Q135" s="46">
        <v>7.0955000000000004</v>
      </c>
      <c r="R135" s="46">
        <v>6.3067000000000002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5.2</v>
      </c>
      <c r="AA135" s="46">
        <v>0</v>
      </c>
      <c r="AB135" s="46">
        <v>5.2</v>
      </c>
      <c r="AC135" s="46">
        <v>5.2</v>
      </c>
      <c r="AD135" s="46">
        <v>0</v>
      </c>
      <c r="AE135" s="46">
        <v>0</v>
      </c>
    </row>
    <row r="136" spans="1:31" ht="13.8" hidden="1" outlineLevel="1" collapsed="1">
      <c r="A136" s="9">
        <v>44348</v>
      </c>
      <c r="B136" s="46">
        <v>12.545</v>
      </c>
      <c r="C136" s="46">
        <v>13.6874</v>
      </c>
      <c r="D136" s="46">
        <v>11.508699999999999</v>
      </c>
      <c r="E136" s="46">
        <v>12.4908</v>
      </c>
      <c r="F136" s="46">
        <v>10.309100000000001</v>
      </c>
      <c r="G136" s="46">
        <v>0</v>
      </c>
      <c r="H136" s="46">
        <v>13.3306</v>
      </c>
      <c r="I136" s="46">
        <v>13.6874</v>
      </c>
      <c r="J136" s="46">
        <v>12.932399999999999</v>
      </c>
      <c r="K136" s="46">
        <v>13.034599999999999</v>
      </c>
      <c r="L136" s="46">
        <v>12.766400000000001</v>
      </c>
      <c r="M136" s="46">
        <v>0</v>
      </c>
      <c r="N136" s="46">
        <v>5.3391000000000002</v>
      </c>
      <c r="O136" s="46">
        <v>0</v>
      </c>
      <c r="P136" s="46">
        <v>5.3391000000000002</v>
      </c>
      <c r="Q136" s="46">
        <v>6.6741999999999999</v>
      </c>
      <c r="R136" s="46">
        <v>4.8924000000000003</v>
      </c>
      <c r="S136" s="46" t="s">
        <v>123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4.5063000000000004</v>
      </c>
      <c r="AA136" s="46">
        <v>0</v>
      </c>
      <c r="AB136" s="46">
        <v>4.5063000000000004</v>
      </c>
      <c r="AC136" s="46">
        <v>4.5063000000000004</v>
      </c>
      <c r="AD136" s="46">
        <v>0</v>
      </c>
      <c r="AE136" s="46">
        <v>0</v>
      </c>
    </row>
    <row r="137" spans="1:31" ht="13.8" hidden="1" outlineLevel="1" collapsed="1">
      <c r="A137" s="9">
        <v>44378</v>
      </c>
      <c r="B137" s="46">
        <v>12.440300000000001</v>
      </c>
      <c r="C137" s="46">
        <v>12.9696</v>
      </c>
      <c r="D137" s="46">
        <v>12.2179</v>
      </c>
      <c r="E137" s="46">
        <v>12.5725</v>
      </c>
      <c r="F137" s="46">
        <v>12.5923</v>
      </c>
      <c r="G137" s="46">
        <v>7.77</v>
      </c>
      <c r="H137" s="46">
        <v>12.935</v>
      </c>
      <c r="I137" s="46">
        <v>12.9696</v>
      </c>
      <c r="J137" s="46">
        <v>12.9185</v>
      </c>
      <c r="K137" s="46">
        <v>12.8133</v>
      </c>
      <c r="L137" s="46">
        <v>13.0213</v>
      </c>
      <c r="M137" s="46">
        <v>0</v>
      </c>
      <c r="N137" s="46">
        <v>7.2248999999999999</v>
      </c>
      <c r="O137" s="46">
        <v>0</v>
      </c>
      <c r="P137" s="46">
        <v>7.2248999999999999</v>
      </c>
      <c r="Q137" s="46">
        <v>7.0507</v>
      </c>
      <c r="R137" s="46">
        <v>5.8840000000000003</v>
      </c>
      <c r="S137" s="46">
        <v>7.77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3.01</v>
      </c>
      <c r="AA137" s="46">
        <v>0</v>
      </c>
      <c r="AB137" s="46">
        <v>3.01</v>
      </c>
      <c r="AC137" s="46">
        <v>3.01</v>
      </c>
      <c r="AD137" s="46">
        <v>0</v>
      </c>
      <c r="AE137" s="46">
        <v>0</v>
      </c>
    </row>
    <row r="138" spans="1:31" ht="13.8" hidden="1" outlineLevel="1" collapsed="1">
      <c r="A138" s="9">
        <v>44409</v>
      </c>
      <c r="B138" s="46">
        <v>12.575200000000001</v>
      </c>
      <c r="C138" s="46">
        <v>13.379799999999999</v>
      </c>
      <c r="D138" s="46">
        <v>11.8445</v>
      </c>
      <c r="E138" s="46">
        <v>12.3179</v>
      </c>
      <c r="F138" s="46">
        <v>11.014200000000001</v>
      </c>
      <c r="G138" s="46">
        <v>0</v>
      </c>
      <c r="H138" s="46">
        <v>13.005699999999999</v>
      </c>
      <c r="I138" s="46">
        <v>13.379799999999999</v>
      </c>
      <c r="J138" s="46">
        <v>12.6153</v>
      </c>
      <c r="K138" s="46">
        <v>12.5441</v>
      </c>
      <c r="L138" s="46">
        <v>12.7797</v>
      </c>
      <c r="M138" s="46">
        <v>0</v>
      </c>
      <c r="N138" s="46">
        <v>6.6635999999999997</v>
      </c>
      <c r="O138" s="46">
        <v>0</v>
      </c>
      <c r="P138" s="46">
        <v>6.6635999999999997</v>
      </c>
      <c r="Q138" s="46">
        <v>7.6340000000000003</v>
      </c>
      <c r="R138" s="46">
        <v>6.3792999999999997</v>
      </c>
      <c r="S138" s="46" t="s">
        <v>123</v>
      </c>
      <c r="T138" s="46">
        <v>0</v>
      </c>
      <c r="U138" s="46">
        <v>0</v>
      </c>
      <c r="V138" s="46">
        <v>0</v>
      </c>
      <c r="W138" s="46">
        <v>0</v>
      </c>
      <c r="X138" s="46">
        <v>0</v>
      </c>
      <c r="Y138" s="46">
        <v>0</v>
      </c>
      <c r="Z138" s="46">
        <v>0</v>
      </c>
      <c r="AA138" s="46">
        <v>0</v>
      </c>
      <c r="AB138" s="46">
        <v>0</v>
      </c>
      <c r="AC138" s="46">
        <v>0</v>
      </c>
      <c r="AD138" s="46">
        <v>0</v>
      </c>
      <c r="AE138" s="46">
        <v>0</v>
      </c>
    </row>
    <row r="139" spans="1:31" ht="13.8" hidden="1" outlineLevel="1" collapsed="1">
      <c r="A139" s="9">
        <v>44440</v>
      </c>
      <c r="B139" s="46">
        <v>12.219200000000001</v>
      </c>
      <c r="C139" s="46">
        <v>12.801500000000001</v>
      </c>
      <c r="D139" s="46">
        <v>11.5185</v>
      </c>
      <c r="E139" s="46">
        <v>11.2514</v>
      </c>
      <c r="F139" s="46">
        <v>11.988799999999999</v>
      </c>
      <c r="G139" s="46">
        <v>0</v>
      </c>
      <c r="H139" s="46">
        <v>12.3124</v>
      </c>
      <c r="I139" s="46">
        <v>12.801500000000001</v>
      </c>
      <c r="J139" s="46">
        <v>11.703099999999999</v>
      </c>
      <c r="K139" s="46">
        <v>11.4544</v>
      </c>
      <c r="L139" s="46">
        <v>12.1312</v>
      </c>
      <c r="M139" s="46">
        <v>0</v>
      </c>
      <c r="N139" s="46">
        <v>6.2824</v>
      </c>
      <c r="O139" s="46">
        <v>0</v>
      </c>
      <c r="P139" s="46">
        <v>6.2824</v>
      </c>
      <c r="Q139" s="46">
        <v>6.6201999999999996</v>
      </c>
      <c r="R139" s="46">
        <v>5.0389999999999997</v>
      </c>
      <c r="S139" s="46" t="s">
        <v>123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</row>
    <row r="140" spans="1:31" ht="13.8" hidden="1" outlineLevel="1" collapsed="1">
      <c r="A140" s="9">
        <v>44470</v>
      </c>
      <c r="B140" s="46">
        <v>13.04</v>
      </c>
      <c r="C140" s="46">
        <v>12.938700000000001</v>
      </c>
      <c r="D140" s="46">
        <v>13.1044</v>
      </c>
      <c r="E140" s="46">
        <v>12.860099999999999</v>
      </c>
      <c r="F140" s="46">
        <v>13.2836</v>
      </c>
      <c r="G140" s="46">
        <v>0</v>
      </c>
      <c r="H140" s="46">
        <v>13.133699999999999</v>
      </c>
      <c r="I140" s="46">
        <v>12.938700000000001</v>
      </c>
      <c r="J140" s="46">
        <v>13.260400000000001</v>
      </c>
      <c r="K140" s="46">
        <v>13.2271</v>
      </c>
      <c r="L140" s="46">
        <v>13.2836</v>
      </c>
      <c r="M140" s="46">
        <v>0</v>
      </c>
      <c r="N140" s="46">
        <v>5.9481999999999999</v>
      </c>
      <c r="O140" s="46">
        <v>0</v>
      </c>
      <c r="P140" s="46">
        <v>5.9481999999999999</v>
      </c>
      <c r="Q140" s="46">
        <v>5.9481999999999999</v>
      </c>
      <c r="R140" s="46" t="s">
        <v>123</v>
      </c>
      <c r="S140" s="46" t="s">
        <v>123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</row>
    <row r="141" spans="1:31" ht="13.8" hidden="1" outlineLevel="1" collapsed="1">
      <c r="A141" s="9">
        <v>44501</v>
      </c>
      <c r="B141" s="46">
        <v>12.884600000000001</v>
      </c>
      <c r="C141" s="46">
        <v>13.154500000000001</v>
      </c>
      <c r="D141" s="46">
        <v>12.4864</v>
      </c>
      <c r="E141" s="46">
        <v>12.4178</v>
      </c>
      <c r="F141" s="46">
        <v>12.6295</v>
      </c>
      <c r="G141" s="46">
        <v>0</v>
      </c>
      <c r="H141" s="46">
        <v>13.0396</v>
      </c>
      <c r="I141" s="46">
        <v>13.154500000000001</v>
      </c>
      <c r="J141" s="46">
        <v>12.8611</v>
      </c>
      <c r="K141" s="46">
        <v>12.7217</v>
      </c>
      <c r="L141" s="46">
        <v>13.154999999999999</v>
      </c>
      <c r="M141" s="46">
        <v>0</v>
      </c>
      <c r="N141" s="46">
        <v>5.2884000000000002</v>
      </c>
      <c r="O141" s="46">
        <v>0</v>
      </c>
      <c r="P141" s="46">
        <v>5.2884000000000002</v>
      </c>
      <c r="Q141" s="46">
        <v>6.1657999999999999</v>
      </c>
      <c r="R141" s="46">
        <v>3.7730999999999999</v>
      </c>
      <c r="S141" s="46" t="s">
        <v>123</v>
      </c>
      <c r="T141" s="46">
        <v>5</v>
      </c>
      <c r="U141" s="46">
        <v>0</v>
      </c>
      <c r="V141" s="46">
        <v>5</v>
      </c>
      <c r="W141" s="46">
        <v>5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</row>
    <row r="142" spans="1:31" ht="13.8" hidden="1" outlineLevel="1" collapsed="1">
      <c r="A142" s="9">
        <v>44531</v>
      </c>
      <c r="B142" s="46">
        <v>12.570399999999999</v>
      </c>
      <c r="C142" s="46">
        <v>13.1724</v>
      </c>
      <c r="D142" s="46">
        <v>12.0634</v>
      </c>
      <c r="E142" s="46">
        <v>12.443899999999999</v>
      </c>
      <c r="F142" s="46">
        <v>11.696</v>
      </c>
      <c r="G142" s="46">
        <v>0</v>
      </c>
      <c r="H142" s="46">
        <v>13.0802</v>
      </c>
      <c r="I142" s="46">
        <v>13.1724</v>
      </c>
      <c r="J142" s="46">
        <v>12.9893</v>
      </c>
      <c r="K142" s="46">
        <v>13.0518</v>
      </c>
      <c r="L142" s="46">
        <v>12.9191</v>
      </c>
      <c r="M142" s="46">
        <v>0</v>
      </c>
      <c r="N142" s="46">
        <v>6.6566000000000001</v>
      </c>
      <c r="O142" s="46">
        <v>0</v>
      </c>
      <c r="P142" s="46">
        <v>6.6566000000000001</v>
      </c>
      <c r="Q142" s="46">
        <v>5.5753000000000004</v>
      </c>
      <c r="R142" s="46">
        <v>7.0631000000000004</v>
      </c>
      <c r="S142" s="46" t="s">
        <v>123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</row>
    <row r="143" spans="1:31" ht="13.8" hidden="1" outlineLevel="1" collapsed="1">
      <c r="A143" s="9">
        <v>44562</v>
      </c>
      <c r="B143" s="46">
        <v>13.0326</v>
      </c>
      <c r="C143" s="46">
        <v>12.5746</v>
      </c>
      <c r="D143" s="46">
        <v>13.395899999999999</v>
      </c>
      <c r="E143" s="46">
        <v>13.095000000000001</v>
      </c>
      <c r="F143" s="46">
        <v>13.566599999999999</v>
      </c>
      <c r="G143" s="46">
        <v>0</v>
      </c>
      <c r="H143" s="46">
        <v>13.076000000000001</v>
      </c>
      <c r="I143" s="46">
        <v>12.5746</v>
      </c>
      <c r="J143" s="46">
        <v>13.4785</v>
      </c>
      <c r="K143" s="46">
        <v>13.3081</v>
      </c>
      <c r="L143" s="46">
        <v>13.5723</v>
      </c>
      <c r="M143" s="46">
        <v>0</v>
      </c>
      <c r="N143" s="46">
        <v>6.3299000000000003</v>
      </c>
      <c r="O143" s="46">
        <v>0</v>
      </c>
      <c r="P143" s="46">
        <v>6.3299000000000003</v>
      </c>
      <c r="Q143" s="46">
        <v>6.2965</v>
      </c>
      <c r="R143" s="46">
        <v>7</v>
      </c>
      <c r="S143" s="46" t="s">
        <v>123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</row>
    <row r="144" spans="1:31" ht="13.8" hidden="1" outlineLevel="1" collapsed="1">
      <c r="A144" s="9">
        <v>44593</v>
      </c>
      <c r="B144" s="46">
        <v>13.554</v>
      </c>
      <c r="C144" s="46">
        <v>13.664</v>
      </c>
      <c r="D144" s="46">
        <v>13.4596</v>
      </c>
      <c r="E144" s="46">
        <v>12.848100000000001</v>
      </c>
      <c r="F144" s="46">
        <v>13.8802</v>
      </c>
      <c r="G144" s="46">
        <v>0</v>
      </c>
      <c r="H144" s="46">
        <v>13.8931</v>
      </c>
      <c r="I144" s="46">
        <v>13.664</v>
      </c>
      <c r="J144" s="46">
        <v>14.103899999999999</v>
      </c>
      <c r="K144" s="46">
        <v>13.506600000000001</v>
      </c>
      <c r="L144" s="46">
        <v>14.4985</v>
      </c>
      <c r="M144" s="46">
        <v>0</v>
      </c>
      <c r="N144" s="46">
        <v>4.5971000000000002</v>
      </c>
      <c r="O144" s="46">
        <v>0</v>
      </c>
      <c r="P144" s="46">
        <v>4.5971000000000002</v>
      </c>
      <c r="Q144" s="46">
        <v>6.1852</v>
      </c>
      <c r="R144" s="46">
        <v>2.7267999999999999</v>
      </c>
      <c r="S144" s="46" t="s">
        <v>123</v>
      </c>
      <c r="T144" s="46">
        <v>0</v>
      </c>
      <c r="U144" s="46">
        <v>0</v>
      </c>
      <c r="V144" s="46">
        <v>0</v>
      </c>
      <c r="W144" s="46">
        <v>0</v>
      </c>
      <c r="X144" s="46">
        <v>0</v>
      </c>
      <c r="Y144" s="46">
        <v>0</v>
      </c>
      <c r="Z144" s="46">
        <v>0</v>
      </c>
      <c r="AA144" s="46">
        <v>0</v>
      </c>
      <c r="AB144" s="46">
        <v>0</v>
      </c>
      <c r="AC144" s="46">
        <v>0</v>
      </c>
      <c r="AD144" s="46">
        <v>0</v>
      </c>
      <c r="AE144" s="46">
        <v>0</v>
      </c>
    </row>
    <row r="145" spans="1:31" ht="13.8" hidden="1" outlineLevel="1" collapsed="1">
      <c r="A145" s="9">
        <v>44621</v>
      </c>
      <c r="B145" s="46">
        <v>13.473599999999999</v>
      </c>
      <c r="C145" s="46">
        <v>13.5451</v>
      </c>
      <c r="D145" s="46">
        <v>13.2216</v>
      </c>
      <c r="E145" s="46">
        <v>13.5556</v>
      </c>
      <c r="F145" s="46">
        <v>12.708</v>
      </c>
      <c r="G145" s="46">
        <v>19</v>
      </c>
      <c r="H145" s="46">
        <v>13.473599999999999</v>
      </c>
      <c r="I145" s="46">
        <v>13.5451</v>
      </c>
      <c r="J145" s="46">
        <v>13.2216</v>
      </c>
      <c r="K145" s="46">
        <v>13.5556</v>
      </c>
      <c r="L145" s="46">
        <v>12.708</v>
      </c>
      <c r="M145" s="46">
        <v>19</v>
      </c>
      <c r="N145" s="46">
        <v>0</v>
      </c>
      <c r="O145" s="46">
        <v>0</v>
      </c>
      <c r="P145" s="46" t="s">
        <v>123</v>
      </c>
      <c r="Q145" s="46" t="s">
        <v>123</v>
      </c>
      <c r="R145" s="46" t="s">
        <v>123</v>
      </c>
      <c r="S145" s="46" t="s">
        <v>123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</row>
    <row r="146" spans="1:31" ht="13.8" hidden="1" outlineLevel="1" collapsed="1">
      <c r="A146" s="9">
        <v>44652</v>
      </c>
      <c r="B146" s="46">
        <v>13.0107</v>
      </c>
      <c r="C146" s="46">
        <v>13.0055</v>
      </c>
      <c r="D146" s="46">
        <v>13.011200000000001</v>
      </c>
      <c r="E146" s="46">
        <v>12.986599999999999</v>
      </c>
      <c r="F146" s="46">
        <v>13.1022</v>
      </c>
      <c r="G146" s="46">
        <v>0</v>
      </c>
      <c r="H146" s="46">
        <v>13.0153</v>
      </c>
      <c r="I146" s="46">
        <v>13.0055</v>
      </c>
      <c r="J146" s="46">
        <v>13.016299999999999</v>
      </c>
      <c r="K146" s="46">
        <v>12.993</v>
      </c>
      <c r="L146" s="46">
        <v>13.1022</v>
      </c>
      <c r="M146" s="46">
        <v>0</v>
      </c>
      <c r="N146" s="46">
        <v>5.6024000000000003</v>
      </c>
      <c r="O146" s="46">
        <v>0</v>
      </c>
      <c r="P146" s="46">
        <v>5.6024000000000003</v>
      </c>
      <c r="Q146" s="46">
        <v>5.6024000000000003</v>
      </c>
      <c r="R146" s="46" t="s">
        <v>123</v>
      </c>
      <c r="S146" s="46" t="s">
        <v>123</v>
      </c>
      <c r="T146" s="46">
        <v>5.6024000000000003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</row>
    <row r="147" spans="1:31" ht="13.8" hidden="1" outlineLevel="1" collapsed="1">
      <c r="A147" s="9">
        <v>44682</v>
      </c>
      <c r="B147" s="46">
        <v>12.9672</v>
      </c>
      <c r="C147" s="46">
        <v>13.2643</v>
      </c>
      <c r="D147" s="46">
        <v>12.932600000000001</v>
      </c>
      <c r="E147" s="46">
        <v>13.024100000000001</v>
      </c>
      <c r="F147" s="46">
        <v>12.4735</v>
      </c>
      <c r="G147" s="46">
        <v>0</v>
      </c>
      <c r="H147" s="46">
        <v>13.140700000000001</v>
      </c>
      <c r="I147" s="46">
        <v>13.2643</v>
      </c>
      <c r="J147" s="46">
        <v>13.1259</v>
      </c>
      <c r="K147" s="46">
        <v>13.057499999999999</v>
      </c>
      <c r="L147" s="46">
        <v>13.5227</v>
      </c>
      <c r="M147" s="46">
        <v>0</v>
      </c>
      <c r="N147" s="46">
        <v>5.8954000000000004</v>
      </c>
      <c r="O147" s="46">
        <v>0</v>
      </c>
      <c r="P147" s="46">
        <v>5.8954000000000004</v>
      </c>
      <c r="Q147" s="46">
        <v>5.4901</v>
      </c>
      <c r="R147" s="46">
        <v>5.96</v>
      </c>
      <c r="S147" s="46" t="s">
        <v>123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</row>
    <row r="148" spans="1:31" ht="13.8" hidden="1" outlineLevel="1" collapsed="1">
      <c r="A148" s="9">
        <v>44713</v>
      </c>
      <c r="B148" s="46">
        <v>14.1183</v>
      </c>
      <c r="C148" s="46">
        <v>14.602</v>
      </c>
      <c r="D148" s="46">
        <v>13.9567</v>
      </c>
      <c r="E148" s="46">
        <v>14.5572</v>
      </c>
      <c r="F148" s="46">
        <v>13.2529</v>
      </c>
      <c r="G148" s="46">
        <v>0</v>
      </c>
      <c r="H148" s="46">
        <v>14.372999999999999</v>
      </c>
      <c r="I148" s="46">
        <v>14.602</v>
      </c>
      <c r="J148" s="46">
        <v>14.2936</v>
      </c>
      <c r="K148" s="46">
        <v>15.245799999999999</v>
      </c>
      <c r="L148" s="46">
        <v>13.2529</v>
      </c>
      <c r="M148" s="46">
        <v>0</v>
      </c>
      <c r="N148" s="46">
        <v>5.0533999999999999</v>
      </c>
      <c r="O148" s="46">
        <v>0</v>
      </c>
      <c r="P148" s="46">
        <v>5.0533999999999999</v>
      </c>
      <c r="Q148" s="46">
        <v>5.0533999999999999</v>
      </c>
      <c r="R148" s="46" t="s">
        <v>123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</row>
    <row r="149" spans="1:31" ht="13.8" hidden="1" outlineLevel="1" collapsed="1">
      <c r="A149" s="9">
        <v>44743</v>
      </c>
      <c r="B149" s="46">
        <v>14.5519</v>
      </c>
      <c r="C149" s="46">
        <v>14.9192</v>
      </c>
      <c r="D149" s="46">
        <v>14.5101</v>
      </c>
      <c r="E149" s="46">
        <v>14.757400000000001</v>
      </c>
      <c r="F149" s="46">
        <v>14.410399999999999</v>
      </c>
      <c r="G149" s="46">
        <v>0</v>
      </c>
      <c r="H149" s="46">
        <v>14.601000000000001</v>
      </c>
      <c r="I149" s="46">
        <v>14.9192</v>
      </c>
      <c r="J149" s="46">
        <v>14.564500000000001</v>
      </c>
      <c r="K149" s="46">
        <v>14.9556</v>
      </c>
      <c r="L149" s="46">
        <v>14.410399999999999</v>
      </c>
      <c r="M149" s="46">
        <v>0</v>
      </c>
      <c r="N149" s="46">
        <v>6.0006000000000004</v>
      </c>
      <c r="O149" s="46">
        <v>0</v>
      </c>
      <c r="P149" s="46">
        <v>6.0006000000000004</v>
      </c>
      <c r="Q149" s="46">
        <v>6.0006000000000004</v>
      </c>
      <c r="R149" s="46" t="s">
        <v>123</v>
      </c>
      <c r="S149" s="46" t="s">
        <v>123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</row>
    <row r="150" spans="1:31" ht="13.8" hidden="1" outlineLevel="1" collapsed="1">
      <c r="A150" s="9">
        <v>44774</v>
      </c>
      <c r="B150" s="46">
        <v>15.8438</v>
      </c>
      <c r="C150" s="46">
        <v>18.208400000000001</v>
      </c>
      <c r="D150" s="46">
        <v>14.4536</v>
      </c>
      <c r="E150" s="46">
        <v>15.164899999999999</v>
      </c>
      <c r="F150" s="46">
        <v>13.6089</v>
      </c>
      <c r="G150" s="46">
        <v>0</v>
      </c>
      <c r="H150" s="46">
        <v>17.299900000000001</v>
      </c>
      <c r="I150" s="46">
        <v>18.208400000000001</v>
      </c>
      <c r="J150" s="46">
        <v>16.618400000000001</v>
      </c>
      <c r="K150" s="46">
        <v>16.831099999999999</v>
      </c>
      <c r="L150" s="46">
        <v>16.317299999999999</v>
      </c>
      <c r="M150" s="46">
        <v>0</v>
      </c>
      <c r="N150" s="46">
        <v>6.6079999999999997</v>
      </c>
      <c r="O150" s="46">
        <v>0</v>
      </c>
      <c r="P150" s="46">
        <v>6.6079999999999997</v>
      </c>
      <c r="Q150" s="46">
        <v>6.0003000000000002</v>
      </c>
      <c r="R150" s="46">
        <v>6.9901999999999997</v>
      </c>
      <c r="S150" s="46" t="s">
        <v>123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</row>
    <row r="151" spans="1:31" ht="13.8" hidden="1" outlineLevel="1" collapsed="1">
      <c r="A151" s="9">
        <v>44805</v>
      </c>
      <c r="B151" s="46">
        <v>17.774899999999999</v>
      </c>
      <c r="C151" s="46">
        <v>18.392800000000001</v>
      </c>
      <c r="D151" s="46">
        <v>17.2698</v>
      </c>
      <c r="E151" s="46">
        <v>16.320399999999999</v>
      </c>
      <c r="F151" s="46">
        <v>17.839300000000001</v>
      </c>
      <c r="G151" s="46">
        <v>0</v>
      </c>
      <c r="H151" s="46">
        <v>18.122199999999999</v>
      </c>
      <c r="I151" s="46">
        <v>18.392800000000001</v>
      </c>
      <c r="J151" s="46">
        <v>17.8889</v>
      </c>
      <c r="K151" s="46">
        <v>17.9849</v>
      </c>
      <c r="L151" s="46">
        <v>17.839300000000001</v>
      </c>
      <c r="M151" s="46">
        <v>0</v>
      </c>
      <c r="N151" s="46">
        <v>5.8975</v>
      </c>
      <c r="O151" s="46">
        <v>0</v>
      </c>
      <c r="P151" s="46">
        <v>5.8975</v>
      </c>
      <c r="Q151" s="46">
        <v>5.8975</v>
      </c>
      <c r="R151" s="46" t="s">
        <v>123</v>
      </c>
      <c r="S151" s="46">
        <v>0</v>
      </c>
      <c r="T151" s="46">
        <v>0</v>
      </c>
      <c r="U151" s="46">
        <v>0</v>
      </c>
      <c r="V151" s="46">
        <v>0</v>
      </c>
      <c r="W151" s="46">
        <v>0</v>
      </c>
      <c r="X151" s="46">
        <v>0</v>
      </c>
      <c r="Y151" s="46">
        <v>0</v>
      </c>
      <c r="Z151" s="46">
        <v>0</v>
      </c>
      <c r="AA151" s="46">
        <v>0</v>
      </c>
      <c r="AB151" s="46">
        <v>0</v>
      </c>
      <c r="AC151" s="46">
        <v>0</v>
      </c>
      <c r="AD151" s="46">
        <v>0</v>
      </c>
      <c r="AE151" s="46">
        <v>0</v>
      </c>
    </row>
    <row r="152" spans="1:31" ht="13.8" hidden="1" outlineLevel="1" collapsed="1">
      <c r="A152" s="9">
        <v>44835</v>
      </c>
      <c r="B152" s="46">
        <v>17.9954</v>
      </c>
      <c r="C152" s="46">
        <v>20.144200000000001</v>
      </c>
      <c r="D152" s="46">
        <v>17.059999999999999</v>
      </c>
      <c r="E152" s="46">
        <v>17.414000000000001</v>
      </c>
      <c r="F152" s="46">
        <v>16.6799</v>
      </c>
      <c r="G152" s="46">
        <v>0</v>
      </c>
      <c r="H152" s="46">
        <v>18.770399999999999</v>
      </c>
      <c r="I152" s="46">
        <v>20.144200000000001</v>
      </c>
      <c r="J152" s="46">
        <v>18.117599999999999</v>
      </c>
      <c r="K152" s="46">
        <v>19.715800000000002</v>
      </c>
      <c r="L152" s="46">
        <v>16.6799</v>
      </c>
      <c r="M152" s="46">
        <v>0</v>
      </c>
      <c r="N152" s="46">
        <v>5.5129000000000001</v>
      </c>
      <c r="O152" s="46">
        <v>0</v>
      </c>
      <c r="P152" s="46">
        <v>5.5129000000000001</v>
      </c>
      <c r="Q152" s="46">
        <v>5.5129000000000001</v>
      </c>
      <c r="R152" s="46" t="s">
        <v>123</v>
      </c>
      <c r="S152" s="46" t="s">
        <v>123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</row>
    <row r="153" spans="1:31" ht="13.8" hidden="1" outlineLevel="1" collapsed="1">
      <c r="A153" s="9">
        <v>44866</v>
      </c>
      <c r="B153" s="46">
        <v>19.983499999999999</v>
      </c>
      <c r="C153" s="46">
        <v>20.230699999999999</v>
      </c>
      <c r="D153" s="46">
        <v>19.736799999999999</v>
      </c>
      <c r="E153" s="46">
        <v>19.325199999999999</v>
      </c>
      <c r="F153" s="46">
        <v>19.864699999999999</v>
      </c>
      <c r="G153" s="46">
        <v>0</v>
      </c>
      <c r="H153" s="46">
        <v>20.229900000000001</v>
      </c>
      <c r="I153" s="46">
        <v>20.230699999999999</v>
      </c>
      <c r="J153" s="46">
        <v>20.229099999999999</v>
      </c>
      <c r="K153" s="46">
        <v>19.325199999999999</v>
      </c>
      <c r="L153" s="46">
        <v>20.5243</v>
      </c>
      <c r="M153" s="46">
        <v>0</v>
      </c>
      <c r="N153" s="46">
        <v>7</v>
      </c>
      <c r="O153" s="46">
        <v>0</v>
      </c>
      <c r="P153" s="46">
        <v>7</v>
      </c>
      <c r="Q153" s="46" t="s">
        <v>123</v>
      </c>
      <c r="R153" s="46">
        <v>7</v>
      </c>
      <c r="S153" s="46" t="s">
        <v>123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</row>
    <row r="154" spans="1:31" ht="13.8" hidden="1" outlineLevel="1" collapsed="1">
      <c r="A154" s="9">
        <v>44896</v>
      </c>
      <c r="B154" s="46">
        <v>20.2895</v>
      </c>
      <c r="C154" s="46">
        <v>21.048400000000001</v>
      </c>
      <c r="D154" s="46">
        <v>19.413699999999999</v>
      </c>
      <c r="E154" s="46">
        <v>19.689499999999999</v>
      </c>
      <c r="F154" s="46">
        <v>19.2408</v>
      </c>
      <c r="G154" s="46">
        <v>0</v>
      </c>
      <c r="H154" s="46">
        <v>20.3262</v>
      </c>
      <c r="I154" s="46">
        <v>21.048400000000001</v>
      </c>
      <c r="J154" s="46">
        <v>19.488199999999999</v>
      </c>
      <c r="K154" s="46">
        <v>19.888400000000001</v>
      </c>
      <c r="L154" s="46">
        <v>19.2408</v>
      </c>
      <c r="M154" s="46">
        <v>0</v>
      </c>
      <c r="N154" s="46">
        <v>5.476</v>
      </c>
      <c r="O154" s="46">
        <v>0</v>
      </c>
      <c r="P154" s="46">
        <v>5.476</v>
      </c>
      <c r="Q154" s="46">
        <v>5.476</v>
      </c>
      <c r="R154" s="46" t="s">
        <v>123</v>
      </c>
      <c r="S154" s="46" t="s">
        <v>123</v>
      </c>
      <c r="T154" s="46">
        <v>0</v>
      </c>
      <c r="U154" s="46">
        <v>0</v>
      </c>
      <c r="V154" s="46">
        <v>0</v>
      </c>
      <c r="W154" s="46">
        <v>0</v>
      </c>
      <c r="X154" s="46">
        <v>0</v>
      </c>
      <c r="Y154" s="46">
        <v>0</v>
      </c>
      <c r="Z154" s="46">
        <v>3.7</v>
      </c>
      <c r="AA154" s="46">
        <v>0</v>
      </c>
      <c r="AB154" s="46">
        <v>3.7</v>
      </c>
      <c r="AC154" s="46">
        <v>3.7</v>
      </c>
      <c r="AD154" s="46">
        <v>0</v>
      </c>
      <c r="AE154" s="46">
        <v>0</v>
      </c>
    </row>
    <row r="155" spans="1:31" ht="13.8" hidden="1" outlineLevel="1" collapsed="1">
      <c r="A155" s="9">
        <v>44927</v>
      </c>
      <c r="B155" s="46">
        <v>19.7958</v>
      </c>
      <c r="C155" s="46">
        <v>22.4343</v>
      </c>
      <c r="D155" s="46">
        <v>18.436900000000001</v>
      </c>
      <c r="E155" s="46">
        <v>20.409099999999999</v>
      </c>
      <c r="F155" s="46">
        <v>16.456499999999998</v>
      </c>
      <c r="G155" s="46">
        <v>0</v>
      </c>
      <c r="H155" s="46">
        <v>19.8081</v>
      </c>
      <c r="I155" s="46">
        <v>22.4343</v>
      </c>
      <c r="J155" s="46">
        <v>18.453800000000001</v>
      </c>
      <c r="K155" s="46">
        <v>20.4481</v>
      </c>
      <c r="L155" s="46">
        <v>16.456499999999998</v>
      </c>
      <c r="M155" s="46">
        <v>0</v>
      </c>
      <c r="N155" s="46">
        <v>6.0004</v>
      </c>
      <c r="O155" s="46">
        <v>0</v>
      </c>
      <c r="P155" s="46">
        <v>6.0004</v>
      </c>
      <c r="Q155" s="46">
        <v>6.0004</v>
      </c>
      <c r="R155" s="46" t="s">
        <v>123</v>
      </c>
      <c r="S155" s="46" t="s">
        <v>123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3.7</v>
      </c>
      <c r="AA155" s="46">
        <v>0</v>
      </c>
      <c r="AB155" s="46">
        <v>3.7</v>
      </c>
      <c r="AC155" s="46">
        <v>3.7</v>
      </c>
      <c r="AD155" s="46">
        <v>0</v>
      </c>
      <c r="AE155" s="46">
        <v>0</v>
      </c>
    </row>
    <row r="156" spans="1:31" ht="13.8" hidden="1" outlineLevel="1" collapsed="1">
      <c r="A156" s="9">
        <v>44958</v>
      </c>
      <c r="B156" s="46">
        <v>20.964600000000001</v>
      </c>
      <c r="C156" s="46">
        <v>22.499700000000001</v>
      </c>
      <c r="D156" s="46">
        <v>19.615200000000002</v>
      </c>
      <c r="E156" s="46">
        <v>20.795000000000002</v>
      </c>
      <c r="F156" s="46">
        <v>18.493200000000002</v>
      </c>
      <c r="G156" s="46">
        <v>0</v>
      </c>
      <c r="H156" s="46">
        <v>21.2959</v>
      </c>
      <c r="I156" s="46">
        <v>22.499700000000001</v>
      </c>
      <c r="J156" s="46">
        <v>20.194800000000001</v>
      </c>
      <c r="K156" s="46">
        <v>21.2118</v>
      </c>
      <c r="L156" s="46">
        <v>19.204999999999998</v>
      </c>
      <c r="M156" s="46">
        <v>0</v>
      </c>
      <c r="N156" s="46">
        <v>5.2754000000000003</v>
      </c>
      <c r="O156" s="46">
        <v>0</v>
      </c>
      <c r="P156" s="46">
        <v>5.2754000000000003</v>
      </c>
      <c r="Q156" s="46">
        <v>6.0004</v>
      </c>
      <c r="R156" s="46">
        <v>4.8955000000000002</v>
      </c>
      <c r="S156" s="46" t="s">
        <v>123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</row>
    <row r="157" spans="1:31" ht="13.8" hidden="1" outlineLevel="1" collapsed="1">
      <c r="A157" s="9">
        <v>44986</v>
      </c>
      <c r="B157" s="46">
        <v>19.732399999999998</v>
      </c>
      <c r="C157" s="46">
        <v>22.328700000000001</v>
      </c>
      <c r="D157" s="46">
        <v>17.735600000000002</v>
      </c>
      <c r="E157" s="46">
        <v>18.7666</v>
      </c>
      <c r="F157" s="46">
        <v>16.910299999999999</v>
      </c>
      <c r="G157" s="46">
        <v>0</v>
      </c>
      <c r="H157" s="46">
        <v>20.8324</v>
      </c>
      <c r="I157" s="46">
        <v>22.328700000000001</v>
      </c>
      <c r="J157" s="46">
        <v>19.500499999999999</v>
      </c>
      <c r="K157" s="46">
        <v>19.919</v>
      </c>
      <c r="L157" s="46">
        <v>19.130600000000001</v>
      </c>
      <c r="M157" s="46">
        <v>0</v>
      </c>
      <c r="N157" s="46">
        <v>6.5216000000000003</v>
      </c>
      <c r="O157" s="46">
        <v>0</v>
      </c>
      <c r="P157" s="46">
        <v>6.5216000000000003</v>
      </c>
      <c r="Q157" s="46">
        <v>6.8365</v>
      </c>
      <c r="R157" s="46">
        <v>6.3941999999999997</v>
      </c>
      <c r="S157" s="46" t="s">
        <v>123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</row>
    <row r="158" spans="1:31" ht="13.8" hidden="1" outlineLevel="1" collapsed="1">
      <c r="A158" s="9">
        <v>45017</v>
      </c>
      <c r="B158" s="46">
        <v>19.266400000000001</v>
      </c>
      <c r="C158" s="46">
        <v>22.081700000000001</v>
      </c>
      <c r="D158" s="46">
        <v>18.550999999999998</v>
      </c>
      <c r="E158" s="46">
        <v>18.020299999999999</v>
      </c>
      <c r="F158" s="46">
        <v>18.957999999999998</v>
      </c>
      <c r="G158" s="46">
        <v>0</v>
      </c>
      <c r="H158" s="46">
        <v>20.314299999999999</v>
      </c>
      <c r="I158" s="46">
        <v>22.081700000000001</v>
      </c>
      <c r="J158" s="46">
        <v>19.8157</v>
      </c>
      <c r="K158" s="46">
        <v>20.348800000000001</v>
      </c>
      <c r="L158" s="46">
        <v>19.465</v>
      </c>
      <c r="M158" s="46">
        <v>0</v>
      </c>
      <c r="N158" s="46">
        <v>7.0761000000000003</v>
      </c>
      <c r="O158" s="46">
        <v>0</v>
      </c>
      <c r="P158" s="46">
        <v>7.0761000000000003</v>
      </c>
      <c r="Q158" s="46">
        <v>7.1577000000000002</v>
      </c>
      <c r="R158" s="46">
        <v>6.8</v>
      </c>
      <c r="S158" s="46" t="s">
        <v>123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</row>
    <row r="159" spans="1:31" ht="13.8" hidden="1" outlineLevel="1" collapsed="1">
      <c r="A159" s="9">
        <v>45047</v>
      </c>
      <c r="B159" s="46">
        <v>20.4848</v>
      </c>
      <c r="C159" s="46">
        <v>21.635899999999999</v>
      </c>
      <c r="D159" s="46">
        <v>20.265499999999999</v>
      </c>
      <c r="E159" s="46">
        <v>21.630600000000001</v>
      </c>
      <c r="F159" s="46">
        <v>18.952200000000001</v>
      </c>
      <c r="G159" s="46">
        <v>0</v>
      </c>
      <c r="H159" s="46">
        <v>21.713699999999999</v>
      </c>
      <c r="I159" s="46">
        <v>21.635899999999999</v>
      </c>
      <c r="J159" s="46">
        <v>21.7301</v>
      </c>
      <c r="K159" s="46">
        <v>21.972899999999999</v>
      </c>
      <c r="L159" s="46">
        <v>21.454000000000001</v>
      </c>
      <c r="M159" s="46">
        <v>0</v>
      </c>
      <c r="N159" s="46">
        <v>6.4668999999999999</v>
      </c>
      <c r="O159" s="46">
        <v>0</v>
      </c>
      <c r="P159" s="46">
        <v>6.4668999999999999</v>
      </c>
      <c r="Q159" s="46">
        <v>4</v>
      </c>
      <c r="R159" s="46">
        <v>6.7328999999999999</v>
      </c>
      <c r="S159" s="46" t="s">
        <v>123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</row>
    <row r="160" spans="1:31" ht="13.8" hidden="1" outlineLevel="1" collapsed="1">
      <c r="A160" s="9">
        <v>45078</v>
      </c>
      <c r="B160" s="46">
        <v>21.611899999999999</v>
      </c>
      <c r="C160" s="46">
        <v>22.418900000000001</v>
      </c>
      <c r="D160" s="46">
        <v>21.128399999999999</v>
      </c>
      <c r="E160" s="46">
        <v>21.522200000000002</v>
      </c>
      <c r="F160" s="46">
        <v>20.279900000000001</v>
      </c>
      <c r="G160" s="46">
        <v>0</v>
      </c>
      <c r="H160" s="46">
        <v>21.703900000000001</v>
      </c>
      <c r="I160" s="46">
        <v>22.418900000000001</v>
      </c>
      <c r="J160" s="46">
        <v>21.271100000000001</v>
      </c>
      <c r="K160" s="46">
        <v>21.522200000000002</v>
      </c>
      <c r="L160" s="46">
        <v>20.712800000000001</v>
      </c>
      <c r="M160" s="46">
        <v>0</v>
      </c>
      <c r="N160" s="46">
        <v>6.8</v>
      </c>
      <c r="O160" s="46">
        <v>0</v>
      </c>
      <c r="P160" s="46">
        <v>6.8</v>
      </c>
      <c r="Q160" s="46" t="s">
        <v>123</v>
      </c>
      <c r="R160" s="46">
        <v>6.8</v>
      </c>
      <c r="S160" s="46" t="s">
        <v>123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</row>
    <row r="161" spans="1:31" ht="13.8" hidden="1" outlineLevel="1" collapsed="1">
      <c r="A161" s="9">
        <v>45108</v>
      </c>
      <c r="B161" s="46">
        <v>21.020499999999998</v>
      </c>
      <c r="C161" s="46">
        <v>21.273900000000001</v>
      </c>
      <c r="D161" s="46">
        <v>20.910900000000002</v>
      </c>
      <c r="E161" s="46">
        <v>22.368099999999998</v>
      </c>
      <c r="F161" s="46">
        <v>19.944299999999998</v>
      </c>
      <c r="G161" s="46">
        <v>0</v>
      </c>
      <c r="H161" s="46">
        <v>21.020499999999998</v>
      </c>
      <c r="I161" s="46">
        <v>21.273900000000001</v>
      </c>
      <c r="J161" s="46">
        <v>20.910900000000002</v>
      </c>
      <c r="K161" s="46">
        <v>22.368099999999998</v>
      </c>
      <c r="L161" s="46">
        <v>19.944299999999998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 t="s">
        <v>123</v>
      </c>
      <c r="S161" s="46" t="s">
        <v>123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3.7</v>
      </c>
      <c r="AA161" s="46">
        <v>0</v>
      </c>
      <c r="AB161" s="46">
        <v>3.7</v>
      </c>
      <c r="AC161" s="46">
        <v>3.7</v>
      </c>
      <c r="AD161" s="46">
        <v>0</v>
      </c>
      <c r="AE161" s="46">
        <v>0</v>
      </c>
    </row>
    <row r="162" spans="1:31" ht="13.8" hidden="1" outlineLevel="1" collapsed="1">
      <c r="A162" s="9">
        <v>45139</v>
      </c>
      <c r="B162" s="46">
        <v>19.440100000000001</v>
      </c>
      <c r="C162" s="46">
        <v>22.040199999999999</v>
      </c>
      <c r="D162" s="46">
        <v>18.0883</v>
      </c>
      <c r="E162" s="46">
        <v>21.8979</v>
      </c>
      <c r="F162" s="46">
        <v>18.1386</v>
      </c>
      <c r="G162" s="46">
        <v>9.3117000000000001</v>
      </c>
      <c r="H162" s="46">
        <v>22.733899999999998</v>
      </c>
      <c r="I162" s="46">
        <v>22.040199999999999</v>
      </c>
      <c r="J162" s="46">
        <v>23.279599999999999</v>
      </c>
      <c r="K162" s="46">
        <v>23.257300000000001</v>
      </c>
      <c r="L162" s="46">
        <v>23.3002</v>
      </c>
      <c r="M162" s="46">
        <v>0</v>
      </c>
      <c r="N162" s="46">
        <v>7.9722999999999997</v>
      </c>
      <c r="O162" s="46">
        <v>0</v>
      </c>
      <c r="P162" s="46">
        <v>7.9722999999999997</v>
      </c>
      <c r="Q162" s="46">
        <v>7</v>
      </c>
      <c r="R162" s="46">
        <v>6.8472</v>
      </c>
      <c r="S162" s="46">
        <v>9.3117000000000001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</row>
    <row r="163" spans="1:31" ht="13.8" hidden="1" outlineLevel="1" collapsed="1">
      <c r="A163" s="9">
        <v>45170</v>
      </c>
      <c r="B163" s="46">
        <v>19.882999999999999</v>
      </c>
      <c r="C163" s="46">
        <v>21.737100000000002</v>
      </c>
      <c r="D163" s="46">
        <v>18.730599999999999</v>
      </c>
      <c r="E163" s="46">
        <v>18.200800000000001</v>
      </c>
      <c r="F163" s="46">
        <v>19.6313</v>
      </c>
      <c r="G163" s="46">
        <v>0</v>
      </c>
      <c r="H163" s="46">
        <v>21.7455</v>
      </c>
      <c r="I163" s="46">
        <v>21.737100000000002</v>
      </c>
      <c r="J163" s="46">
        <v>21.752099999999999</v>
      </c>
      <c r="K163" s="46">
        <v>22.3492</v>
      </c>
      <c r="L163" s="46">
        <v>20.9268</v>
      </c>
      <c r="M163" s="46">
        <v>0</v>
      </c>
      <c r="N163" s="46">
        <v>6.5130999999999997</v>
      </c>
      <c r="O163" s="46">
        <v>0</v>
      </c>
      <c r="P163" s="46">
        <v>6.5130999999999997</v>
      </c>
      <c r="Q163" s="46">
        <v>6.4663000000000004</v>
      </c>
      <c r="R163" s="46">
        <v>6.7408000000000001</v>
      </c>
      <c r="S163" s="46" t="s">
        <v>123</v>
      </c>
      <c r="T163" s="46">
        <v>0</v>
      </c>
      <c r="U163" s="46">
        <v>0</v>
      </c>
      <c r="V163" s="46">
        <v>0</v>
      </c>
      <c r="W163" s="46">
        <v>0</v>
      </c>
      <c r="X163" s="46">
        <v>0</v>
      </c>
      <c r="Y163" s="46">
        <v>0</v>
      </c>
      <c r="Z163" s="46">
        <v>0</v>
      </c>
      <c r="AA163" s="46">
        <v>0</v>
      </c>
      <c r="AB163" s="46">
        <v>0</v>
      </c>
      <c r="AC163" s="46">
        <v>0</v>
      </c>
      <c r="AD163" s="46">
        <v>0</v>
      </c>
      <c r="AE163" s="46">
        <v>0</v>
      </c>
    </row>
    <row r="164" spans="1:31" ht="13.8" hidden="1" outlineLevel="1" collapsed="1">
      <c r="A164" s="9">
        <v>45200</v>
      </c>
      <c r="B164" s="46">
        <v>21.1355</v>
      </c>
      <c r="C164" s="46">
        <v>21.142299999999999</v>
      </c>
      <c r="D164" s="46">
        <v>21.133800000000001</v>
      </c>
      <c r="E164" s="46">
        <v>22.048999999999999</v>
      </c>
      <c r="F164" s="46">
        <v>20.3597</v>
      </c>
      <c r="G164" s="46">
        <v>0</v>
      </c>
      <c r="H164" s="46">
        <v>21.453399999999998</v>
      </c>
      <c r="I164" s="46">
        <v>21.142299999999999</v>
      </c>
      <c r="J164" s="46">
        <v>21.533799999999999</v>
      </c>
      <c r="K164" s="46">
        <v>22.380299999999998</v>
      </c>
      <c r="L164" s="46">
        <v>20.8093</v>
      </c>
      <c r="M164" s="46">
        <v>0</v>
      </c>
      <c r="N164" s="46">
        <v>6.4969999999999999</v>
      </c>
      <c r="O164" s="46">
        <v>0</v>
      </c>
      <c r="P164" s="46">
        <v>6.4969999999999999</v>
      </c>
      <c r="Q164" s="46">
        <v>6.0236999999999998</v>
      </c>
      <c r="R164" s="46">
        <v>6.7504</v>
      </c>
      <c r="S164" s="46" t="s">
        <v>123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</row>
    <row r="165" spans="1:31" ht="13.8" hidden="1" outlineLevel="1" collapsed="1">
      <c r="A165" s="9">
        <v>45231</v>
      </c>
      <c r="B165" s="46">
        <v>20.052600000000002</v>
      </c>
      <c r="C165" s="46">
        <v>20.404299999999999</v>
      </c>
      <c r="D165" s="46">
        <v>19.799099999999999</v>
      </c>
      <c r="E165" s="46">
        <v>20.5564</v>
      </c>
      <c r="F165" s="46">
        <v>19.1465</v>
      </c>
      <c r="G165" s="46">
        <v>0</v>
      </c>
      <c r="H165" s="46">
        <v>20.5595</v>
      </c>
      <c r="I165" s="46">
        <v>20.404299999999999</v>
      </c>
      <c r="J165" s="46">
        <v>20.678699999999999</v>
      </c>
      <c r="K165" s="46">
        <v>20.598600000000001</v>
      </c>
      <c r="L165" s="46">
        <v>20.7562</v>
      </c>
      <c r="M165" s="46">
        <v>0</v>
      </c>
      <c r="N165" s="46">
        <v>6.2835999999999999</v>
      </c>
      <c r="O165" s="46">
        <v>0</v>
      </c>
      <c r="P165" s="46">
        <v>6.2835999999999999</v>
      </c>
      <c r="Q165" s="46">
        <v>5.0288000000000004</v>
      </c>
      <c r="R165" s="46">
        <v>6.3098999999999998</v>
      </c>
      <c r="S165" s="46" t="s">
        <v>123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3.01</v>
      </c>
      <c r="AA165" s="46">
        <v>0</v>
      </c>
      <c r="AB165" s="46">
        <v>3.01</v>
      </c>
      <c r="AC165" s="46">
        <v>3.01</v>
      </c>
      <c r="AD165" s="46">
        <v>0</v>
      </c>
      <c r="AE165" s="46">
        <v>0</v>
      </c>
    </row>
    <row r="166" spans="1:31" ht="13.8" hidden="1" outlineLevel="1" collapsed="1">
      <c r="A166" s="9">
        <v>45261</v>
      </c>
      <c r="B166" s="46">
        <v>18.540600000000001</v>
      </c>
      <c r="C166" s="46">
        <v>20.4451</v>
      </c>
      <c r="D166" s="46">
        <v>17.8505</v>
      </c>
      <c r="E166" s="46">
        <v>16.036000000000001</v>
      </c>
      <c r="F166" s="46">
        <v>18.791799999999999</v>
      </c>
      <c r="G166" s="46">
        <v>0</v>
      </c>
      <c r="H166" s="46">
        <v>19.4191</v>
      </c>
      <c r="I166" s="46">
        <v>20.4451</v>
      </c>
      <c r="J166" s="46">
        <v>19.009599999999999</v>
      </c>
      <c r="K166" s="46">
        <v>16.515899999999998</v>
      </c>
      <c r="L166" s="46">
        <v>20.422999999999998</v>
      </c>
      <c r="M166" s="46">
        <v>0</v>
      </c>
      <c r="N166" s="46">
        <v>6.4257</v>
      </c>
      <c r="O166" s="46">
        <v>0</v>
      </c>
      <c r="P166" s="46">
        <v>6.4257</v>
      </c>
      <c r="Q166" s="46">
        <v>4.0335999999999999</v>
      </c>
      <c r="R166" s="46">
        <v>6.8234000000000004</v>
      </c>
      <c r="S166" s="46" t="s">
        <v>123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2.5099999999999998</v>
      </c>
      <c r="AA166" s="46">
        <v>0</v>
      </c>
      <c r="AB166" s="46">
        <v>2.5099999999999998</v>
      </c>
      <c r="AC166" s="46">
        <v>2.5099999999999998</v>
      </c>
      <c r="AD166" s="46">
        <v>0</v>
      </c>
      <c r="AE166" s="46">
        <v>0</v>
      </c>
    </row>
    <row r="167" spans="1:31" ht="13.8" hidden="1" outlineLevel="1" collapsed="1">
      <c r="A167" s="9">
        <v>45292</v>
      </c>
      <c r="B167" s="46">
        <v>19.66</v>
      </c>
      <c r="C167" s="46">
        <v>20.275300000000001</v>
      </c>
      <c r="D167" s="46">
        <v>19.5486</v>
      </c>
      <c r="E167" s="46">
        <v>20.363299999999999</v>
      </c>
      <c r="F167" s="46">
        <v>18.865100000000002</v>
      </c>
      <c r="G167" s="46">
        <v>27.6</v>
      </c>
      <c r="H167" s="46">
        <v>20.486599999999999</v>
      </c>
      <c r="I167" s="46">
        <v>20.275300000000001</v>
      </c>
      <c r="J167" s="46">
        <v>20.5276</v>
      </c>
      <c r="K167" s="46">
        <v>21.4557</v>
      </c>
      <c r="L167" s="46">
        <v>19.752600000000001</v>
      </c>
      <c r="M167" s="46">
        <v>27.6</v>
      </c>
      <c r="N167" s="46">
        <v>5.6071999999999997</v>
      </c>
      <c r="O167" s="46">
        <v>0</v>
      </c>
      <c r="P167" s="46">
        <v>5.6071999999999997</v>
      </c>
      <c r="Q167" s="46">
        <v>4</v>
      </c>
      <c r="R167" s="46">
        <v>6.7674000000000003</v>
      </c>
      <c r="S167" s="46" t="s">
        <v>123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</row>
    <row r="168" spans="1:31" ht="13.8" hidden="1" outlineLevel="1" collapsed="1">
      <c r="A168" s="9">
        <v>45323</v>
      </c>
      <c r="B168" s="46">
        <v>18.0154</v>
      </c>
      <c r="C168" s="46">
        <v>21.064800000000002</v>
      </c>
      <c r="D168" s="46">
        <v>17.3003</v>
      </c>
      <c r="E168" s="46">
        <v>19.013200000000001</v>
      </c>
      <c r="F168" s="46">
        <v>16.860099999999999</v>
      </c>
      <c r="G168" s="46">
        <v>16.232399999999998</v>
      </c>
      <c r="H168" s="46">
        <v>19.3888</v>
      </c>
      <c r="I168" s="46">
        <v>21.064800000000002</v>
      </c>
      <c r="J168" s="46">
        <v>18.936199999999999</v>
      </c>
      <c r="K168" s="46">
        <v>19.175799999999999</v>
      </c>
      <c r="L168" s="46">
        <v>18.884699999999999</v>
      </c>
      <c r="M168" s="46">
        <v>16.232399999999998</v>
      </c>
      <c r="N168" s="46">
        <v>6.4949000000000003</v>
      </c>
      <c r="O168" s="46">
        <v>0</v>
      </c>
      <c r="P168" s="46">
        <v>6.4949000000000003</v>
      </c>
      <c r="Q168" s="46">
        <v>4</v>
      </c>
      <c r="R168" s="46">
        <v>6.5374999999999996</v>
      </c>
      <c r="S168" s="46" t="s">
        <v>123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</row>
    <row r="169" spans="1:31" ht="13.8" hidden="1" outlineLevel="1" collapsed="1">
      <c r="A169" s="9">
        <v>45352</v>
      </c>
      <c r="B169" s="46">
        <v>20.0077</v>
      </c>
      <c r="C169" s="46">
        <v>19.4392</v>
      </c>
      <c r="D169" s="46">
        <v>20.1648</v>
      </c>
      <c r="E169" s="46">
        <v>18.381499999999999</v>
      </c>
      <c r="F169" s="46">
        <v>21.284300000000002</v>
      </c>
      <c r="G169" s="46">
        <v>0</v>
      </c>
      <c r="H169" s="46">
        <v>21.038499999999999</v>
      </c>
      <c r="I169" s="46">
        <v>19.4392</v>
      </c>
      <c r="J169" s="46">
        <v>21.526199999999999</v>
      </c>
      <c r="K169" s="46">
        <v>19.950800000000001</v>
      </c>
      <c r="L169" s="46">
        <v>22.463200000000001</v>
      </c>
      <c r="M169" s="46">
        <v>0</v>
      </c>
      <c r="N169" s="46">
        <v>7.0378999999999996</v>
      </c>
      <c r="O169" s="46">
        <v>0</v>
      </c>
      <c r="P169" s="46">
        <v>7.0378999999999996</v>
      </c>
      <c r="Q169" s="46">
        <v>7.2762000000000002</v>
      </c>
      <c r="R169" s="46">
        <v>6.7916999999999996</v>
      </c>
      <c r="S169" s="46" t="s">
        <v>123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4.13</v>
      </c>
      <c r="AA169" s="46">
        <v>0</v>
      </c>
      <c r="AB169" s="46">
        <v>4.13</v>
      </c>
      <c r="AC169" s="46">
        <v>0</v>
      </c>
      <c r="AD169" s="46">
        <v>4.13</v>
      </c>
      <c r="AE169" s="46">
        <v>0</v>
      </c>
    </row>
    <row r="170" spans="1:31" ht="13.8" hidden="1" outlineLevel="1" collapsed="1">
      <c r="A170" s="9">
        <v>45383</v>
      </c>
      <c r="B170" s="46">
        <v>18.811499999999999</v>
      </c>
      <c r="C170" s="46">
        <v>19.421900000000001</v>
      </c>
      <c r="D170" s="46">
        <v>18.744199999999999</v>
      </c>
      <c r="E170" s="46">
        <v>18.225100000000001</v>
      </c>
      <c r="F170" s="46">
        <v>19.174099999999999</v>
      </c>
      <c r="G170" s="46">
        <v>0</v>
      </c>
      <c r="H170" s="46">
        <v>20.022500000000001</v>
      </c>
      <c r="I170" s="46">
        <v>19.421900000000001</v>
      </c>
      <c r="J170" s="46">
        <v>20.096399999999999</v>
      </c>
      <c r="K170" s="46">
        <v>18.293700000000001</v>
      </c>
      <c r="L170" s="46">
        <v>21.921500000000002</v>
      </c>
      <c r="M170" s="46">
        <v>0</v>
      </c>
      <c r="N170" s="46">
        <v>7.1200999999999999</v>
      </c>
      <c r="O170" s="46">
        <v>0</v>
      </c>
      <c r="P170" s="46">
        <v>7.1200999999999999</v>
      </c>
      <c r="Q170" s="46">
        <v>5.1258999999999997</v>
      </c>
      <c r="R170" s="46">
        <v>7.1662999999999997</v>
      </c>
      <c r="S170" s="46" t="s">
        <v>123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4.13</v>
      </c>
      <c r="AA170" s="46">
        <v>0</v>
      </c>
      <c r="AB170" s="46">
        <v>4.13</v>
      </c>
      <c r="AC170" s="46">
        <v>0</v>
      </c>
      <c r="AD170" s="46">
        <v>4.13</v>
      </c>
      <c r="AE170" s="46">
        <v>0</v>
      </c>
    </row>
    <row r="171" spans="1:31" ht="13.8" hidden="1" outlineLevel="1" collapsed="1">
      <c r="A171" s="9">
        <v>45413</v>
      </c>
      <c r="B171" s="46">
        <v>19.8307</v>
      </c>
      <c r="C171" s="46">
        <v>19.049700000000001</v>
      </c>
      <c r="D171" s="46">
        <v>20.260000000000002</v>
      </c>
      <c r="E171" s="46">
        <v>21.1496</v>
      </c>
      <c r="F171" s="46">
        <v>19.660699999999999</v>
      </c>
      <c r="G171" s="46">
        <v>0</v>
      </c>
      <c r="H171" s="46">
        <v>20.220099999999999</v>
      </c>
      <c r="I171" s="46">
        <v>19.049700000000001</v>
      </c>
      <c r="J171" s="46">
        <v>20.895199999999999</v>
      </c>
      <c r="K171" s="46">
        <v>21.1496</v>
      </c>
      <c r="L171" s="46">
        <v>20.709199999999999</v>
      </c>
      <c r="M171" s="46">
        <v>0</v>
      </c>
      <c r="N171" s="46">
        <v>7.2926000000000002</v>
      </c>
      <c r="O171" s="46">
        <v>0</v>
      </c>
      <c r="P171" s="46">
        <v>7.2926000000000002</v>
      </c>
      <c r="Q171" s="46" t="s">
        <v>123</v>
      </c>
      <c r="R171" s="46">
        <v>7.2926000000000002</v>
      </c>
      <c r="S171" s="46" t="s">
        <v>123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</row>
    <row r="172" spans="1:31" ht="13.8" hidden="1" outlineLevel="1" collapsed="1">
      <c r="A172" s="9">
        <v>45444</v>
      </c>
      <c r="B172" s="46">
        <v>18.724599999999999</v>
      </c>
      <c r="C172" s="46">
        <v>18.758199999999999</v>
      </c>
      <c r="D172" s="46">
        <v>18.7028</v>
      </c>
      <c r="E172" s="46">
        <v>18.060500000000001</v>
      </c>
      <c r="F172" s="46">
        <v>19.851299999999998</v>
      </c>
      <c r="G172" s="46">
        <v>20.724</v>
      </c>
      <c r="H172" s="46">
        <v>18.902999999999999</v>
      </c>
      <c r="I172" s="46">
        <v>18.758199999999999</v>
      </c>
      <c r="J172" s="46">
        <v>18.999600000000001</v>
      </c>
      <c r="K172" s="46">
        <v>18.5002</v>
      </c>
      <c r="L172" s="46">
        <v>19.851299999999998</v>
      </c>
      <c r="M172" s="46">
        <v>20.724</v>
      </c>
      <c r="N172" s="46">
        <v>8.0022000000000002</v>
      </c>
      <c r="O172" s="46">
        <v>0</v>
      </c>
      <c r="P172" s="46">
        <v>8.0022000000000002</v>
      </c>
      <c r="Q172" s="46">
        <v>8.0022000000000002</v>
      </c>
      <c r="R172" s="46" t="s">
        <v>123</v>
      </c>
      <c r="S172" s="46" t="s">
        <v>123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4.13</v>
      </c>
      <c r="AA172" s="46">
        <v>0</v>
      </c>
      <c r="AB172" s="46">
        <v>4.13</v>
      </c>
      <c r="AC172" s="46">
        <v>0</v>
      </c>
      <c r="AD172" s="46">
        <v>4.13</v>
      </c>
      <c r="AE172" s="46">
        <v>0</v>
      </c>
    </row>
    <row r="173" spans="1:31" ht="13.8" hidden="1" outlineLevel="1" collapsed="1">
      <c r="A173" s="9">
        <v>45474</v>
      </c>
      <c r="B173" s="46">
        <v>20.393699999999999</v>
      </c>
      <c r="C173" s="46">
        <v>18.250800000000002</v>
      </c>
      <c r="D173" s="46">
        <v>20.832599999999999</v>
      </c>
      <c r="E173" s="46">
        <v>20.189699999999998</v>
      </c>
      <c r="F173" s="46">
        <v>21.0198</v>
      </c>
      <c r="G173" s="46">
        <v>0</v>
      </c>
      <c r="H173" s="46">
        <v>20.4893</v>
      </c>
      <c r="I173" s="46">
        <v>18.250800000000002</v>
      </c>
      <c r="J173" s="46">
        <v>20.951799999999999</v>
      </c>
      <c r="K173" s="46">
        <v>20.189699999999998</v>
      </c>
      <c r="L173" s="46">
        <v>21.176200000000001</v>
      </c>
      <c r="M173" s="46">
        <v>0</v>
      </c>
      <c r="N173" s="46">
        <v>7.1067</v>
      </c>
      <c r="O173" s="46">
        <v>0</v>
      </c>
      <c r="P173" s="46">
        <v>7.1067</v>
      </c>
      <c r="Q173" s="46" t="s">
        <v>123</v>
      </c>
      <c r="R173" s="46">
        <v>7.1067</v>
      </c>
      <c r="S173" s="46" t="s">
        <v>123</v>
      </c>
      <c r="T173" s="46">
        <v>0</v>
      </c>
      <c r="U173" s="46">
        <v>0</v>
      </c>
      <c r="V173" s="46">
        <v>0</v>
      </c>
      <c r="W173" s="46">
        <v>0</v>
      </c>
      <c r="X173" s="46">
        <v>0</v>
      </c>
      <c r="Y173" s="46">
        <v>0</v>
      </c>
      <c r="Z173" s="46">
        <v>5.5041000000000002</v>
      </c>
      <c r="AA173" s="46">
        <v>0</v>
      </c>
      <c r="AB173" s="46">
        <v>5.5041000000000002</v>
      </c>
      <c r="AC173" s="46">
        <v>5.5041000000000002</v>
      </c>
      <c r="AD173" s="46">
        <v>0</v>
      </c>
      <c r="AE173" s="46">
        <v>0</v>
      </c>
    </row>
    <row r="174" spans="1:31" ht="13.8" hidden="1" outlineLevel="1" collapsed="1">
      <c r="A174" s="9">
        <v>45505</v>
      </c>
      <c r="B174" s="46">
        <v>18.183800000000002</v>
      </c>
      <c r="C174" s="46">
        <v>18.724399999999999</v>
      </c>
      <c r="D174" s="46">
        <v>17.911200000000001</v>
      </c>
      <c r="E174" s="46">
        <v>17.739799999999999</v>
      </c>
      <c r="F174" s="46">
        <v>18.135999999999999</v>
      </c>
      <c r="G174" s="46">
        <v>20.226500000000001</v>
      </c>
      <c r="H174" s="46">
        <v>18.391300000000001</v>
      </c>
      <c r="I174" s="46">
        <v>18.724399999999999</v>
      </c>
      <c r="J174" s="46">
        <v>18.218900000000001</v>
      </c>
      <c r="K174" s="46">
        <v>18.1279</v>
      </c>
      <c r="L174" s="46">
        <v>18.319500000000001</v>
      </c>
      <c r="M174" s="46">
        <v>20.226500000000001</v>
      </c>
      <c r="N174" s="46">
        <v>6.5579000000000001</v>
      </c>
      <c r="O174" s="46">
        <v>0</v>
      </c>
      <c r="P174" s="46">
        <v>6.5579000000000001</v>
      </c>
      <c r="Q174" s="46">
        <v>6.5</v>
      </c>
      <c r="R174" s="46">
        <v>6.75</v>
      </c>
      <c r="S174" s="46" t="s">
        <v>123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</row>
    <row r="175" spans="1:31" ht="13.8" hidden="1" outlineLevel="1" collapsed="1">
      <c r="A175" s="9">
        <v>45536</v>
      </c>
      <c r="B175" s="46">
        <v>18.6753</v>
      </c>
      <c r="C175" s="46">
        <v>17.771699999999999</v>
      </c>
      <c r="D175" s="46">
        <v>19.217400000000001</v>
      </c>
      <c r="E175" s="46">
        <v>19.090299999999999</v>
      </c>
      <c r="F175" s="46">
        <v>19.260899999999999</v>
      </c>
      <c r="G175" s="46">
        <v>20.121200000000002</v>
      </c>
      <c r="H175" s="46">
        <v>18.864100000000001</v>
      </c>
      <c r="I175" s="46">
        <v>17.771699999999999</v>
      </c>
      <c r="J175" s="46">
        <v>19.535799999999998</v>
      </c>
      <c r="K175" s="46">
        <v>20.1066</v>
      </c>
      <c r="L175" s="46">
        <v>19.260899999999999</v>
      </c>
      <c r="M175" s="46">
        <v>20.121200000000002</v>
      </c>
      <c r="N175" s="46">
        <v>6.5</v>
      </c>
      <c r="O175" s="46">
        <v>0</v>
      </c>
      <c r="P175" s="46">
        <v>6.5</v>
      </c>
      <c r="Q175" s="46">
        <v>6.5</v>
      </c>
      <c r="R175" s="46" t="s">
        <v>123</v>
      </c>
      <c r="S175" s="46" t="s">
        <v>123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4.41</v>
      </c>
      <c r="AA175" s="46">
        <v>0</v>
      </c>
      <c r="AB175" s="46">
        <v>4.41</v>
      </c>
      <c r="AC175" s="46">
        <v>4.41</v>
      </c>
      <c r="AD175" s="46">
        <v>0</v>
      </c>
      <c r="AE175" s="46">
        <v>0</v>
      </c>
    </row>
    <row r="176" spans="1:31" ht="13.8" hidden="1" outlineLevel="1" collapsed="1">
      <c r="A176" s="9">
        <v>45566</v>
      </c>
      <c r="B176" s="46">
        <v>18.464700000000001</v>
      </c>
      <c r="C176" s="46">
        <v>17.640499999999999</v>
      </c>
      <c r="D176" s="46">
        <v>18.680900000000001</v>
      </c>
      <c r="E176" s="46">
        <v>16.619499999999999</v>
      </c>
      <c r="F176" s="46">
        <v>19.794499999999999</v>
      </c>
      <c r="G176" s="46">
        <v>19.996500000000001</v>
      </c>
      <c r="H176" s="46">
        <v>19.193200000000001</v>
      </c>
      <c r="I176" s="46">
        <v>17.640499999999999</v>
      </c>
      <c r="J176" s="46">
        <v>19.6297</v>
      </c>
      <c r="K176" s="46">
        <v>19.249500000000001</v>
      </c>
      <c r="L176" s="46">
        <v>19.794499999999999</v>
      </c>
      <c r="M176" s="46">
        <v>19.996500000000001</v>
      </c>
      <c r="N176" s="46">
        <v>5.5014000000000003</v>
      </c>
      <c r="O176" s="46">
        <v>0</v>
      </c>
      <c r="P176" s="46">
        <v>5.5014000000000003</v>
      </c>
      <c r="Q176" s="46">
        <v>5.5014000000000003</v>
      </c>
      <c r="R176" s="46" t="s">
        <v>123</v>
      </c>
      <c r="S176" s="46" t="s">
        <v>123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3.8</v>
      </c>
      <c r="AA176" s="46">
        <v>0</v>
      </c>
      <c r="AB176" s="46">
        <v>3.8</v>
      </c>
      <c r="AC176" s="46">
        <v>0</v>
      </c>
      <c r="AD176" s="46">
        <v>3.8</v>
      </c>
      <c r="AE176" s="46">
        <v>0</v>
      </c>
    </row>
    <row r="177" spans="1:31" ht="13.8" collapsed="1">
      <c r="A177" s="9">
        <v>45597</v>
      </c>
      <c r="B177" s="46">
        <v>16.9087</v>
      </c>
      <c r="C177" s="46">
        <v>17.5091</v>
      </c>
      <c r="D177" s="46">
        <v>16.617799999999999</v>
      </c>
      <c r="E177" s="46">
        <v>14.0053</v>
      </c>
      <c r="F177" s="46">
        <v>17.4694</v>
      </c>
      <c r="G177" s="46">
        <v>19.939</v>
      </c>
      <c r="H177" s="46">
        <v>17.5763</v>
      </c>
      <c r="I177" s="46">
        <v>17.5091</v>
      </c>
      <c r="J177" s="46">
        <v>17.611699999999999</v>
      </c>
      <c r="K177" s="46">
        <v>16.213999999999999</v>
      </c>
      <c r="L177" s="46">
        <v>17.994299999999999</v>
      </c>
      <c r="M177" s="46">
        <v>19.939</v>
      </c>
      <c r="N177" s="46">
        <v>5.3570000000000002</v>
      </c>
      <c r="O177" s="46">
        <v>0</v>
      </c>
      <c r="P177" s="46">
        <v>5.3570000000000002</v>
      </c>
      <c r="Q177" s="46">
        <v>4.3202999999999996</v>
      </c>
      <c r="R177" s="46">
        <v>6.74</v>
      </c>
      <c r="S177" s="46" t="s">
        <v>123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</row>
    <row r="178" spans="1:31" ht="13.8">
      <c r="A178" s="9">
        <v>45627</v>
      </c>
      <c r="B178" s="46">
        <v>17.2225</v>
      </c>
      <c r="C178" s="46">
        <v>16.6873</v>
      </c>
      <c r="D178" s="46">
        <v>17.343800000000002</v>
      </c>
      <c r="E178" s="46">
        <v>17.126300000000001</v>
      </c>
      <c r="F178" s="46">
        <v>17.453399999999998</v>
      </c>
      <c r="G178" s="46">
        <v>0</v>
      </c>
      <c r="H178" s="46">
        <v>17.4678</v>
      </c>
      <c r="I178" s="46">
        <v>16.6873</v>
      </c>
      <c r="J178" s="46">
        <v>17.649899999999999</v>
      </c>
      <c r="K178" s="46">
        <v>17.126300000000001</v>
      </c>
      <c r="L178" s="46">
        <v>17.9254</v>
      </c>
      <c r="M178" s="46">
        <v>0</v>
      </c>
      <c r="N178" s="46">
        <v>6.6962999999999999</v>
      </c>
      <c r="O178" s="46">
        <v>0</v>
      </c>
      <c r="P178" s="46">
        <v>6.6962999999999999</v>
      </c>
      <c r="Q178" s="46" t="s">
        <v>123</v>
      </c>
      <c r="R178" s="46">
        <v>6.6962999999999999</v>
      </c>
      <c r="S178" s="46" t="s">
        <v>123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</row>
    <row r="179" spans="1:31" ht="13.8">
      <c r="A179" s="9">
        <v>45658</v>
      </c>
      <c r="B179" s="46">
        <v>18.718499999999999</v>
      </c>
      <c r="C179" s="46">
        <v>16.222799999999999</v>
      </c>
      <c r="D179" s="46">
        <v>19.081800000000001</v>
      </c>
      <c r="E179" s="46">
        <v>17.662800000000001</v>
      </c>
      <c r="F179" s="46">
        <v>19.262</v>
      </c>
      <c r="G179" s="46">
        <v>20.059999999999999</v>
      </c>
      <c r="H179" s="46">
        <v>18.829000000000001</v>
      </c>
      <c r="I179" s="46">
        <v>16.222799999999999</v>
      </c>
      <c r="J179" s="46">
        <v>19.212299999999999</v>
      </c>
      <c r="K179" s="46">
        <v>18.021899999999999</v>
      </c>
      <c r="L179" s="46">
        <v>19.359100000000002</v>
      </c>
      <c r="M179" s="46">
        <v>20.059999999999999</v>
      </c>
      <c r="N179" s="46">
        <v>6.6539000000000001</v>
      </c>
      <c r="O179" s="46">
        <v>0</v>
      </c>
      <c r="P179" s="46">
        <v>6.6539000000000001</v>
      </c>
      <c r="Q179" s="46">
        <v>6.5</v>
      </c>
      <c r="R179" s="46">
        <v>6.74</v>
      </c>
      <c r="S179" s="46" t="s">
        <v>123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</row>
    <row r="180" spans="1:31" ht="13.8">
      <c r="A180" s="9">
        <v>45689</v>
      </c>
      <c r="B180" s="46">
        <v>24.468499999999999</v>
      </c>
      <c r="C180" s="46">
        <v>16.395099999999999</v>
      </c>
      <c r="D180" s="46">
        <v>27.1082</v>
      </c>
      <c r="E180" s="46">
        <v>15.422000000000001</v>
      </c>
      <c r="F180" s="46">
        <v>32.015000000000001</v>
      </c>
      <c r="G180" s="46">
        <v>20.082799999999999</v>
      </c>
      <c r="H180" s="46">
        <v>24.504899999999999</v>
      </c>
      <c r="I180" s="46">
        <v>16.395099999999999</v>
      </c>
      <c r="J180" s="46">
        <v>27.163499999999999</v>
      </c>
      <c r="K180" s="46">
        <v>15.515599999999999</v>
      </c>
      <c r="L180" s="46">
        <v>32.015000000000001</v>
      </c>
      <c r="M180" s="46">
        <v>20.082799999999999</v>
      </c>
      <c r="N180" s="46">
        <v>6.1105999999999998</v>
      </c>
      <c r="O180" s="46">
        <v>0</v>
      </c>
      <c r="P180" s="46">
        <v>6.1105999999999998</v>
      </c>
      <c r="Q180" s="46">
        <v>6.1105999999999998</v>
      </c>
      <c r="R180" s="46" t="s">
        <v>123</v>
      </c>
      <c r="S180" s="46" t="s">
        <v>123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</row>
    <row r="181" spans="1:31" ht="13.8">
      <c r="A181" s="9">
        <v>45717</v>
      </c>
      <c r="B181" s="46">
        <v>17.513000000000002</v>
      </c>
      <c r="C181" s="46">
        <v>16.613299999999999</v>
      </c>
      <c r="D181" s="46">
        <v>17.6143</v>
      </c>
      <c r="E181" s="46">
        <v>16.457599999999999</v>
      </c>
      <c r="F181" s="46">
        <v>18.0641</v>
      </c>
      <c r="G181" s="46">
        <v>20.174199999999999</v>
      </c>
      <c r="H181" s="46">
        <v>17.710799999999999</v>
      </c>
      <c r="I181" s="46">
        <v>16.613299999999999</v>
      </c>
      <c r="J181" s="46">
        <v>17.8371</v>
      </c>
      <c r="K181" s="46">
        <v>17.1126</v>
      </c>
      <c r="L181" s="46">
        <v>18.0641</v>
      </c>
      <c r="M181" s="46">
        <v>20.174199999999999</v>
      </c>
      <c r="N181" s="46">
        <v>7.5134999999999996</v>
      </c>
      <c r="O181" s="46">
        <v>0</v>
      </c>
      <c r="P181" s="46">
        <v>7.5134999999999996</v>
      </c>
      <c r="Q181" s="46">
        <v>7.5134999999999996</v>
      </c>
      <c r="R181" s="46" t="s">
        <v>123</v>
      </c>
      <c r="S181" s="46" t="s">
        <v>123</v>
      </c>
      <c r="T181" s="46">
        <v>0</v>
      </c>
      <c r="U181" s="46">
        <v>0</v>
      </c>
      <c r="V181" s="46">
        <v>0</v>
      </c>
      <c r="W181" s="46">
        <v>0</v>
      </c>
      <c r="X181" s="46">
        <v>0</v>
      </c>
      <c r="Y181" s="46">
        <v>0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</row>
    <row r="182" spans="1:31" ht="13.8">
      <c r="A182" s="9">
        <v>45748</v>
      </c>
      <c r="B182" s="46">
        <v>18.287700000000001</v>
      </c>
      <c r="C182" s="46">
        <v>16.558</v>
      </c>
      <c r="D182" s="46">
        <v>18.416799999999999</v>
      </c>
      <c r="E182" s="46">
        <v>16.708100000000002</v>
      </c>
      <c r="F182" s="46">
        <v>18.6569</v>
      </c>
      <c r="G182" s="46">
        <v>20.27</v>
      </c>
      <c r="H182" s="46">
        <v>18.309899999999999</v>
      </c>
      <c r="I182" s="46">
        <v>16.558</v>
      </c>
      <c r="J182" s="46">
        <v>18.440799999999999</v>
      </c>
      <c r="K182" s="46">
        <v>16.844799999999999</v>
      </c>
      <c r="L182" s="46">
        <v>18.6569</v>
      </c>
      <c r="M182" s="46">
        <v>20.27</v>
      </c>
      <c r="N182" s="46">
        <v>6.7839</v>
      </c>
      <c r="O182" s="46">
        <v>0</v>
      </c>
      <c r="P182" s="46">
        <v>6.7839</v>
      </c>
      <c r="Q182" s="46">
        <v>6.7839</v>
      </c>
      <c r="R182" s="46" t="s">
        <v>123</v>
      </c>
      <c r="S182" s="46" t="s">
        <v>123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4.8</v>
      </c>
      <c r="AA182" s="46">
        <v>0</v>
      </c>
      <c r="AB182" s="46">
        <v>4.8</v>
      </c>
      <c r="AC182" s="46">
        <v>4.8</v>
      </c>
      <c r="AD182" s="46">
        <v>0</v>
      </c>
      <c r="AE182" s="46">
        <v>0</v>
      </c>
    </row>
    <row r="183" spans="1:31" ht="13.8">
      <c r="A183" s="9">
        <v>45778</v>
      </c>
      <c r="B183" s="46">
        <v>17.104500000000002</v>
      </c>
      <c r="C183" s="46">
        <v>16.628299999999999</v>
      </c>
      <c r="D183" s="46">
        <v>17.240400000000001</v>
      </c>
      <c r="E183" s="46">
        <v>17.078099999999999</v>
      </c>
      <c r="F183" s="46">
        <v>17.2881</v>
      </c>
      <c r="G183" s="46">
        <v>20.144300000000001</v>
      </c>
      <c r="H183" s="46">
        <v>17.247399999999999</v>
      </c>
      <c r="I183" s="46">
        <v>16.628299999999999</v>
      </c>
      <c r="J183" s="46">
        <v>17.427399999999999</v>
      </c>
      <c r="K183" s="46">
        <v>17.300899999999999</v>
      </c>
      <c r="L183" s="46">
        <v>17.448699999999999</v>
      </c>
      <c r="M183" s="46">
        <v>20.144300000000001</v>
      </c>
      <c r="N183" s="46">
        <v>7.2602000000000002</v>
      </c>
      <c r="O183" s="46">
        <v>0</v>
      </c>
      <c r="P183" s="46">
        <v>7.2602000000000002</v>
      </c>
      <c r="Q183" s="46">
        <v>7.0480999999999998</v>
      </c>
      <c r="R183" s="46">
        <v>7.5</v>
      </c>
      <c r="S183" s="46" t="s">
        <v>123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4.8</v>
      </c>
      <c r="AA183" s="46">
        <v>0</v>
      </c>
      <c r="AB183" s="46">
        <v>4.8</v>
      </c>
      <c r="AC183" s="46">
        <v>4.8</v>
      </c>
      <c r="AD183" s="46">
        <v>0</v>
      </c>
      <c r="AE183" s="46">
        <v>0</v>
      </c>
    </row>
    <row r="184" spans="1:31" ht="13.8">
      <c r="A184" s="9">
        <v>45809</v>
      </c>
      <c r="B184" s="46">
        <v>16.771000000000001</v>
      </c>
      <c r="C184" s="46">
        <v>16.699400000000001</v>
      </c>
      <c r="D184" s="46">
        <v>16.803100000000001</v>
      </c>
      <c r="E184" s="46">
        <v>15.191700000000001</v>
      </c>
      <c r="F184" s="46">
        <v>17.514500000000002</v>
      </c>
      <c r="G184" s="46">
        <v>20.918299999999999</v>
      </c>
      <c r="H184" s="46">
        <v>17.4239</v>
      </c>
      <c r="I184" s="46">
        <v>16.699400000000001</v>
      </c>
      <c r="J184" s="46">
        <v>17.777999999999999</v>
      </c>
      <c r="K184" s="46">
        <v>17.317799999999998</v>
      </c>
      <c r="L184" s="46">
        <v>17.925699999999999</v>
      </c>
      <c r="M184" s="46">
        <v>20.918299999999999</v>
      </c>
      <c r="N184" s="46">
        <v>5.7680999999999996</v>
      </c>
      <c r="O184" s="46">
        <v>0</v>
      </c>
      <c r="P184" s="46">
        <v>5.7680999999999996</v>
      </c>
      <c r="Q184" s="46">
        <v>6.0254000000000003</v>
      </c>
      <c r="R184" s="46">
        <v>5.0599999999999996</v>
      </c>
      <c r="S184" s="46" t="s">
        <v>123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</row>
    <row r="185" spans="1:31" ht="13.8">
      <c r="A185" s="9">
        <v>45839</v>
      </c>
      <c r="B185" s="46">
        <v>18.133199999999999</v>
      </c>
      <c r="C185" s="46">
        <v>16.835799999999999</v>
      </c>
      <c r="D185" s="46">
        <v>18.272200000000002</v>
      </c>
      <c r="E185" s="46">
        <v>16.791899999999998</v>
      </c>
      <c r="F185" s="46">
        <v>18.4405</v>
      </c>
      <c r="G185" s="46">
        <v>20.1845</v>
      </c>
      <c r="H185" s="46">
        <v>18.285599999999999</v>
      </c>
      <c r="I185" s="46">
        <v>16.835799999999999</v>
      </c>
      <c r="J185" s="46">
        <v>18.443100000000001</v>
      </c>
      <c r="K185" s="46">
        <v>17.352</v>
      </c>
      <c r="L185" s="46">
        <v>18.5395</v>
      </c>
      <c r="M185" s="46">
        <v>20.1845</v>
      </c>
      <c r="N185" s="46">
        <v>6.5686</v>
      </c>
      <c r="O185" s="46">
        <v>0</v>
      </c>
      <c r="P185" s="46">
        <v>6.5686</v>
      </c>
      <c r="Q185" s="46">
        <v>5.2961999999999998</v>
      </c>
      <c r="R185" s="46">
        <v>7.7763999999999998</v>
      </c>
      <c r="S185" s="46" t="s">
        <v>123</v>
      </c>
      <c r="T185" s="46">
        <v>0</v>
      </c>
      <c r="U185" s="46">
        <v>0</v>
      </c>
      <c r="V185" s="46">
        <v>0</v>
      </c>
      <c r="W185" s="46">
        <v>0</v>
      </c>
      <c r="X185" s="46">
        <v>0</v>
      </c>
      <c r="Y185" s="46">
        <v>0</v>
      </c>
      <c r="Z185" s="46">
        <v>0</v>
      </c>
      <c r="AA185" s="46">
        <v>0</v>
      </c>
      <c r="AB185" s="46">
        <v>0</v>
      </c>
      <c r="AC185" s="46">
        <v>0</v>
      </c>
      <c r="AD185" s="46">
        <v>0</v>
      </c>
      <c r="AE185" s="46">
        <v>0</v>
      </c>
    </row>
    <row r="186" spans="1:31" ht="13.8">
      <c r="A186" s="9">
        <v>45870</v>
      </c>
      <c r="B186" s="46">
        <v>17.5883</v>
      </c>
      <c r="C186" s="46">
        <v>16.726700000000001</v>
      </c>
      <c r="D186" s="46">
        <v>18.2013</v>
      </c>
      <c r="E186" s="46">
        <v>17.998799999999999</v>
      </c>
      <c r="F186" s="46">
        <v>18.2226</v>
      </c>
      <c r="G186" s="46">
        <v>19.277799999999999</v>
      </c>
      <c r="H186" s="46">
        <v>17.6036</v>
      </c>
      <c r="I186" s="46">
        <v>16.726700000000001</v>
      </c>
      <c r="J186" s="46">
        <v>18.228899999999999</v>
      </c>
      <c r="K186" s="46">
        <v>18.109200000000001</v>
      </c>
      <c r="L186" s="46">
        <v>18.2226</v>
      </c>
      <c r="M186" s="46">
        <v>19.277799999999999</v>
      </c>
      <c r="N186" s="46">
        <v>6.0674000000000001</v>
      </c>
      <c r="O186" s="46">
        <v>0</v>
      </c>
      <c r="P186" s="46">
        <v>6.0674000000000001</v>
      </c>
      <c r="Q186" s="46">
        <v>6.0674000000000001</v>
      </c>
      <c r="R186" s="46" t="s">
        <v>123</v>
      </c>
      <c r="S186" s="46" t="s">
        <v>123</v>
      </c>
      <c r="T186" s="46">
        <v>4.49</v>
      </c>
      <c r="U186" s="46">
        <v>0</v>
      </c>
      <c r="V186" s="46">
        <v>4.49</v>
      </c>
      <c r="W186" s="46">
        <v>0</v>
      </c>
      <c r="X186" s="46">
        <v>4.49</v>
      </c>
      <c r="Y186" s="46">
        <v>0</v>
      </c>
      <c r="Z186" s="46">
        <v>4.4000000000000004</v>
      </c>
      <c r="AA186" s="46">
        <v>0</v>
      </c>
      <c r="AB186" s="46">
        <v>4.4000000000000004</v>
      </c>
      <c r="AC186" s="46">
        <v>4.4000000000000004</v>
      </c>
      <c r="AD186" s="46">
        <v>0</v>
      </c>
      <c r="AE186" s="46">
        <v>0</v>
      </c>
    </row>
    <row r="187" spans="1:31" ht="13.8">
      <c r="A187" s="9">
        <v>45901</v>
      </c>
      <c r="B187" s="46">
        <v>16.8719</v>
      </c>
      <c r="C187" s="46">
        <v>16.758400000000002</v>
      </c>
      <c r="D187" s="46">
        <v>16.932099999999998</v>
      </c>
      <c r="E187" s="46">
        <v>18.2392</v>
      </c>
      <c r="F187" s="46">
        <v>16.404</v>
      </c>
      <c r="G187" s="46">
        <v>18.107500000000002</v>
      </c>
      <c r="H187" s="46">
        <v>17.5015</v>
      </c>
      <c r="I187" s="46">
        <v>16.758400000000002</v>
      </c>
      <c r="J187" s="46">
        <v>17.9285</v>
      </c>
      <c r="K187" s="46">
        <v>18.260200000000001</v>
      </c>
      <c r="L187" s="46">
        <v>17.783200000000001</v>
      </c>
      <c r="M187" s="46">
        <v>18.107500000000002</v>
      </c>
      <c r="N187" s="46">
        <v>4.9554999999999998</v>
      </c>
      <c r="O187" s="46">
        <v>0</v>
      </c>
      <c r="P187" s="46">
        <v>4.9554999999999998</v>
      </c>
      <c r="Q187" s="46">
        <v>5.5224000000000002</v>
      </c>
      <c r="R187" s="46">
        <v>4.9523000000000001</v>
      </c>
      <c r="S187" s="46" t="s">
        <v>123</v>
      </c>
      <c r="T187" s="46">
        <v>4.49</v>
      </c>
      <c r="U187" s="46">
        <v>0</v>
      </c>
      <c r="V187" s="46">
        <v>4.49</v>
      </c>
      <c r="W187" s="46">
        <v>0</v>
      </c>
      <c r="X187" s="46">
        <v>4.49</v>
      </c>
      <c r="Y187" s="46">
        <v>0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</row>
    <row r="188" spans="1:31" ht="13.8">
      <c r="A188" s="9">
        <v>45931</v>
      </c>
      <c r="B188" s="46">
        <v>18.081199999999999</v>
      </c>
      <c r="C188" s="46">
        <v>16.719799999999999</v>
      </c>
      <c r="D188" s="46">
        <v>18.237200000000001</v>
      </c>
      <c r="E188" s="46">
        <v>17.292400000000001</v>
      </c>
      <c r="F188" s="46">
        <v>18.322900000000001</v>
      </c>
      <c r="G188" s="46">
        <v>19.4695</v>
      </c>
      <c r="H188" s="46">
        <v>18.149100000000001</v>
      </c>
      <c r="I188" s="46">
        <v>16.719799999999999</v>
      </c>
      <c r="J188" s="46">
        <v>18.3139</v>
      </c>
      <c r="K188" s="46">
        <v>17.292400000000001</v>
      </c>
      <c r="L188" s="46">
        <v>18.421800000000001</v>
      </c>
      <c r="M188" s="46">
        <v>19.4695</v>
      </c>
      <c r="N188" s="46">
        <v>6.0731999999999999</v>
      </c>
      <c r="O188" s="46">
        <v>0</v>
      </c>
      <c r="P188" s="46">
        <v>6.0731999999999999</v>
      </c>
      <c r="Q188" s="46" t="s">
        <v>123</v>
      </c>
      <c r="R188" s="46">
        <v>6.0731999999999999</v>
      </c>
      <c r="S188" s="46" t="s">
        <v>123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</row>
    <row r="189" spans="1:31" ht="13.8">
      <c r="A189" s="9">
        <v>45962</v>
      </c>
      <c r="B189" s="46">
        <v>15.9145</v>
      </c>
      <c r="C189" s="46">
        <v>16.5854</v>
      </c>
      <c r="D189" s="46">
        <v>15.571899999999999</v>
      </c>
      <c r="E189" s="46">
        <v>17.283000000000001</v>
      </c>
      <c r="F189" s="46">
        <v>14.949299999999999</v>
      </c>
      <c r="G189" s="46">
        <v>19.476400000000002</v>
      </c>
      <c r="H189" s="46">
        <v>17.0807</v>
      </c>
      <c r="I189" s="46">
        <v>16.5854</v>
      </c>
      <c r="J189" s="46">
        <v>17.376899999999999</v>
      </c>
      <c r="K189" s="46">
        <v>17.555199999999999</v>
      </c>
      <c r="L189" s="46">
        <v>17.245799999999999</v>
      </c>
      <c r="M189" s="46">
        <v>19.476400000000002</v>
      </c>
      <c r="N189" s="46">
        <v>5</v>
      </c>
      <c r="O189" s="46">
        <v>0</v>
      </c>
      <c r="P189" s="46">
        <v>5</v>
      </c>
      <c r="Q189" s="46">
        <v>5</v>
      </c>
      <c r="R189" s="46">
        <v>5</v>
      </c>
      <c r="S189" s="46" t="s">
        <v>123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4.3</v>
      </c>
      <c r="AA189" s="46">
        <v>0</v>
      </c>
      <c r="AB189" s="46">
        <v>4.3</v>
      </c>
      <c r="AC189" s="46">
        <v>4.3</v>
      </c>
      <c r="AD189" s="46">
        <v>0</v>
      </c>
      <c r="AE189" s="46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5" customWidth="1"/>
    <col min="2" max="2" width="9.109375" style="21"/>
    <col min="3" max="3" width="6.44140625" style="21" customWidth="1"/>
    <col min="4" max="4" width="7.109375" style="21" customWidth="1"/>
    <col min="5" max="9" width="6.44140625" style="21" customWidth="1"/>
    <col min="10" max="10" width="7.109375" style="21" customWidth="1"/>
    <col min="11" max="15" width="6.44140625" style="21" customWidth="1"/>
    <col min="16" max="16" width="7.109375" style="21" customWidth="1"/>
    <col min="17" max="19" width="6.44140625" style="21" customWidth="1"/>
    <col min="20" max="20" width="10" style="21" bestFit="1" customWidth="1"/>
    <col min="21" max="16384" width="9.109375" style="21"/>
  </cols>
  <sheetData>
    <row r="1" spans="1:19">
      <c r="A1" s="18" t="s">
        <v>129</v>
      </c>
    </row>
    <row r="2" spans="1:19" ht="5.25" customHeight="1">
      <c r="A2" s="161"/>
    </row>
    <row r="3" spans="1:19" ht="28.5" customHeight="1">
      <c r="A3" s="224" t="s">
        <v>105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</row>
    <row r="4" spans="1:19" ht="12.75" customHeight="1">
      <c r="A4" s="14" t="s">
        <v>128</v>
      </c>
    </row>
    <row r="5" spans="1:19" ht="12.75" customHeight="1">
      <c r="A5" s="15" t="s">
        <v>50</v>
      </c>
    </row>
    <row r="6" spans="1:19" s="20" customFormat="1" ht="12.75" customHeight="1">
      <c r="A6" s="201" t="s">
        <v>0</v>
      </c>
      <c r="B6" s="236" t="s">
        <v>16</v>
      </c>
      <c r="C6" s="204" t="s">
        <v>2</v>
      </c>
      <c r="D6" s="204"/>
      <c r="E6" s="204"/>
      <c r="F6" s="204"/>
      <c r="G6" s="204"/>
      <c r="H6" s="206" t="s">
        <v>3</v>
      </c>
      <c r="I6" s="207"/>
      <c r="J6" s="207"/>
      <c r="K6" s="207"/>
      <c r="L6" s="207"/>
      <c r="M6" s="207"/>
      <c r="N6" s="207"/>
      <c r="O6" s="207"/>
      <c r="P6" s="207"/>
      <c r="Q6" s="207"/>
      <c r="R6" s="207"/>
      <c r="S6" s="208"/>
    </row>
    <row r="7" spans="1:19" s="20" customFormat="1" ht="12.75" customHeight="1">
      <c r="A7" s="202"/>
      <c r="B7" s="237"/>
      <c r="C7" s="235" t="s">
        <v>66</v>
      </c>
      <c r="D7" s="235" t="s">
        <v>6</v>
      </c>
      <c r="E7" s="204" t="s">
        <v>7</v>
      </c>
      <c r="F7" s="205"/>
      <c r="G7" s="205"/>
      <c r="H7" s="204" t="s">
        <v>8</v>
      </c>
      <c r="I7" s="204"/>
      <c r="J7" s="204"/>
      <c r="K7" s="205"/>
      <c r="L7" s="205"/>
      <c r="M7" s="205"/>
      <c r="N7" s="204" t="s">
        <v>9</v>
      </c>
      <c r="O7" s="204"/>
      <c r="P7" s="204"/>
      <c r="Q7" s="205"/>
      <c r="R7" s="205"/>
      <c r="S7" s="205"/>
    </row>
    <row r="8" spans="1:19" s="20" customFormat="1" ht="88.5" customHeight="1">
      <c r="A8" s="203"/>
      <c r="B8" s="238"/>
      <c r="C8" s="235"/>
      <c r="D8" s="235"/>
      <c r="E8" s="22" t="s">
        <v>10</v>
      </c>
      <c r="F8" s="22" t="s">
        <v>11</v>
      </c>
      <c r="G8" s="22" t="s">
        <v>12</v>
      </c>
      <c r="H8" s="22" t="s">
        <v>13</v>
      </c>
      <c r="I8" s="22" t="s">
        <v>66</v>
      </c>
      <c r="J8" s="22" t="s">
        <v>6</v>
      </c>
      <c r="K8" s="22" t="s">
        <v>10</v>
      </c>
      <c r="L8" s="22" t="s">
        <v>11</v>
      </c>
      <c r="M8" s="22" t="s">
        <v>12</v>
      </c>
      <c r="N8" s="22" t="s">
        <v>13</v>
      </c>
      <c r="O8" s="22" t="s">
        <v>66</v>
      </c>
      <c r="P8" s="22" t="s">
        <v>6</v>
      </c>
      <c r="Q8" s="22" t="s">
        <v>10</v>
      </c>
      <c r="R8" s="22" t="s">
        <v>11</v>
      </c>
      <c r="S8" s="22" t="s">
        <v>12</v>
      </c>
    </row>
    <row r="9" spans="1:19" s="20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  <c r="Q10" s="19">
        <v>17</v>
      </c>
      <c r="R10" s="17">
        <v>18</v>
      </c>
      <c r="S10" s="19">
        <v>19</v>
      </c>
    </row>
    <row r="11" spans="1:19" ht="15" hidden="1" customHeight="1" outlineLevel="1">
      <c r="A11" s="9">
        <v>40544</v>
      </c>
      <c r="B11" s="46">
        <v>27.486599999999999</v>
      </c>
      <c r="C11" s="46">
        <v>35.552700000000002</v>
      </c>
      <c r="D11" s="46">
        <v>17.013500000000001</v>
      </c>
      <c r="E11" s="46">
        <v>15.0997</v>
      </c>
      <c r="F11" s="46">
        <v>21.490300000000001</v>
      </c>
      <c r="G11" s="46">
        <v>13.521699999999999</v>
      </c>
      <c r="H11" s="46">
        <v>29.383700000000001</v>
      </c>
      <c r="I11" s="46">
        <v>35.563699999999997</v>
      </c>
      <c r="J11" s="46">
        <v>19.2286</v>
      </c>
      <c r="K11" s="46">
        <v>15.0997</v>
      </c>
      <c r="L11" s="46">
        <v>21.5197</v>
      </c>
      <c r="M11" s="46">
        <v>20.040700000000001</v>
      </c>
      <c r="N11" s="46">
        <v>8.7504000000000008</v>
      </c>
      <c r="O11" s="46">
        <v>20.126899999999999</v>
      </c>
      <c r="P11" s="46">
        <v>8.7004000000000001</v>
      </c>
      <c r="Q11" s="46">
        <v>0</v>
      </c>
      <c r="R11" s="46">
        <v>10.874499999999999</v>
      </c>
      <c r="S11" s="46">
        <v>8.6891999999999996</v>
      </c>
    </row>
    <row r="12" spans="1:19" ht="15" hidden="1" customHeight="1" outlineLevel="1">
      <c r="A12" s="9">
        <v>40575</v>
      </c>
      <c r="B12" s="46">
        <v>26.805700000000002</v>
      </c>
      <c r="C12" s="46">
        <v>35.199300000000001</v>
      </c>
      <c r="D12" s="46">
        <v>18.0608</v>
      </c>
      <c r="E12" s="46">
        <v>15.4283</v>
      </c>
      <c r="F12" s="46">
        <v>21.508800000000001</v>
      </c>
      <c r="G12" s="46">
        <v>12.1799</v>
      </c>
      <c r="H12" s="46">
        <v>27.956099999999999</v>
      </c>
      <c r="I12" s="46">
        <v>35.240400000000001</v>
      </c>
      <c r="J12" s="46">
        <v>19.4557</v>
      </c>
      <c r="K12" s="46">
        <v>15.4283</v>
      </c>
      <c r="L12" s="46">
        <v>21.543199999999999</v>
      </c>
      <c r="M12" s="46">
        <v>17.4697</v>
      </c>
      <c r="N12" s="46">
        <v>7.2346000000000004</v>
      </c>
      <c r="O12" s="46">
        <v>22.350100000000001</v>
      </c>
      <c r="P12" s="46">
        <v>6.7786</v>
      </c>
      <c r="Q12" s="46" t="s">
        <v>123</v>
      </c>
      <c r="R12" s="46">
        <v>10.7372</v>
      </c>
      <c r="S12" s="46">
        <v>6.7145999999999999</v>
      </c>
    </row>
    <row r="13" spans="1:19" ht="15" hidden="1" customHeight="1" outlineLevel="1">
      <c r="A13" s="9">
        <v>40603</v>
      </c>
      <c r="B13" s="46">
        <v>28.5029</v>
      </c>
      <c r="C13" s="46">
        <v>34.3279</v>
      </c>
      <c r="D13" s="46">
        <v>19.445</v>
      </c>
      <c r="E13" s="46">
        <v>19.3109</v>
      </c>
      <c r="F13" s="46">
        <v>22.261500000000002</v>
      </c>
      <c r="G13" s="46">
        <v>14.0227</v>
      </c>
      <c r="H13" s="46">
        <v>29.734300000000001</v>
      </c>
      <c r="I13" s="46">
        <v>34.375999999999998</v>
      </c>
      <c r="J13" s="46">
        <v>21.528099999999998</v>
      </c>
      <c r="K13" s="46">
        <v>19.3109</v>
      </c>
      <c r="L13" s="46">
        <v>22.322900000000001</v>
      </c>
      <c r="M13" s="46">
        <v>22.538</v>
      </c>
      <c r="N13" s="46">
        <v>5.2759</v>
      </c>
      <c r="O13" s="46">
        <v>20.091799999999999</v>
      </c>
      <c r="P13" s="46">
        <v>4.6477000000000004</v>
      </c>
      <c r="Q13" s="46">
        <v>0</v>
      </c>
      <c r="R13" s="46">
        <v>6.9473000000000003</v>
      </c>
      <c r="S13" s="46">
        <v>4.6094999999999997</v>
      </c>
    </row>
    <row r="14" spans="1:19" ht="15" hidden="1" customHeight="1" outlineLevel="1">
      <c r="A14" s="9">
        <v>40634</v>
      </c>
      <c r="B14" s="46">
        <v>29.256699999999999</v>
      </c>
      <c r="C14" s="46">
        <v>34.832599999999999</v>
      </c>
      <c r="D14" s="46">
        <v>18.4998</v>
      </c>
      <c r="E14" s="46">
        <v>17.773299999999999</v>
      </c>
      <c r="F14" s="46">
        <v>22.892399999999999</v>
      </c>
      <c r="G14" s="46">
        <v>13.492599999999999</v>
      </c>
      <c r="H14" s="46">
        <v>29.934100000000001</v>
      </c>
      <c r="I14" s="46">
        <v>34.852200000000003</v>
      </c>
      <c r="J14" s="46">
        <v>19.274100000000001</v>
      </c>
      <c r="K14" s="46">
        <v>17.773299999999999</v>
      </c>
      <c r="L14" s="46">
        <v>22.919699999999999</v>
      </c>
      <c r="M14" s="46">
        <v>14.1525</v>
      </c>
      <c r="N14" s="46">
        <v>12.4811</v>
      </c>
      <c r="O14" s="46">
        <v>20.042000000000002</v>
      </c>
      <c r="P14" s="46">
        <v>12.307499999999999</v>
      </c>
      <c r="Q14" s="46">
        <v>0</v>
      </c>
      <c r="R14" s="46">
        <v>13.289899999999999</v>
      </c>
      <c r="S14" s="46">
        <v>12.2973</v>
      </c>
    </row>
    <row r="15" spans="1:19" ht="15" hidden="1" customHeight="1" outlineLevel="1">
      <c r="A15" s="9">
        <v>40664</v>
      </c>
      <c r="B15" s="46">
        <v>30.918800000000001</v>
      </c>
      <c r="C15" s="46">
        <v>34.947299999999998</v>
      </c>
      <c r="D15" s="46">
        <v>21.346599999999999</v>
      </c>
      <c r="E15" s="46">
        <v>20.991800000000001</v>
      </c>
      <c r="F15" s="46">
        <v>23.818000000000001</v>
      </c>
      <c r="G15" s="46">
        <v>15.919499999999999</v>
      </c>
      <c r="H15" s="46">
        <v>31.010100000000001</v>
      </c>
      <c r="I15" s="46">
        <v>34.950099999999999</v>
      </c>
      <c r="J15" s="46">
        <v>21.503499999999999</v>
      </c>
      <c r="K15" s="46">
        <v>20.991800000000001</v>
      </c>
      <c r="L15" s="46">
        <v>23.831099999999999</v>
      </c>
      <c r="M15" s="46">
        <v>16.351299999999998</v>
      </c>
      <c r="N15" s="46">
        <v>11.796200000000001</v>
      </c>
      <c r="O15" s="46">
        <v>23.753499999999999</v>
      </c>
      <c r="P15" s="46">
        <v>11.349600000000001</v>
      </c>
      <c r="Q15" s="46">
        <v>0</v>
      </c>
      <c r="R15" s="46">
        <v>14.797700000000001</v>
      </c>
      <c r="S15" s="46">
        <v>11.2006</v>
      </c>
    </row>
    <row r="16" spans="1:19" ht="15" hidden="1" customHeight="1" outlineLevel="1">
      <c r="A16" s="9">
        <v>40695</v>
      </c>
      <c r="B16" s="46">
        <v>32.069099999999999</v>
      </c>
      <c r="C16" s="46">
        <v>35.048499999999997</v>
      </c>
      <c r="D16" s="46">
        <v>23.408899999999999</v>
      </c>
      <c r="E16" s="46">
        <v>20.9633</v>
      </c>
      <c r="F16" s="46">
        <v>24.146899999999999</v>
      </c>
      <c r="G16" s="46">
        <v>24.052299999999999</v>
      </c>
      <c r="H16" s="46">
        <v>32.183799999999998</v>
      </c>
      <c r="I16" s="46">
        <v>35.0732</v>
      </c>
      <c r="J16" s="46">
        <v>23.644300000000001</v>
      </c>
      <c r="K16" s="46">
        <v>20.9633</v>
      </c>
      <c r="L16" s="46">
        <v>24.165800000000001</v>
      </c>
      <c r="M16" s="46">
        <v>24.977399999999999</v>
      </c>
      <c r="N16" s="46">
        <v>12.8872</v>
      </c>
      <c r="O16" s="46">
        <v>20.730799999999999</v>
      </c>
      <c r="P16" s="46">
        <v>10.734400000000001</v>
      </c>
      <c r="Q16" s="46">
        <v>0</v>
      </c>
      <c r="R16" s="46">
        <v>13.9968</v>
      </c>
      <c r="S16" s="46">
        <v>10.5565</v>
      </c>
    </row>
    <row r="17" spans="1:19" ht="15" hidden="1" customHeight="1" outlineLevel="1">
      <c r="A17" s="9">
        <v>40725</v>
      </c>
      <c r="B17" s="46">
        <v>28.983599999999999</v>
      </c>
      <c r="C17" s="46">
        <v>34.462400000000002</v>
      </c>
      <c r="D17" s="46">
        <v>20.540800000000001</v>
      </c>
      <c r="E17" s="46">
        <v>17.353100000000001</v>
      </c>
      <c r="F17" s="46">
        <v>22.954599999999999</v>
      </c>
      <c r="G17" s="46">
        <v>19.6478</v>
      </c>
      <c r="H17" s="46">
        <v>29.106400000000001</v>
      </c>
      <c r="I17" s="46">
        <v>34.494</v>
      </c>
      <c r="J17" s="46">
        <v>20.704699999999999</v>
      </c>
      <c r="K17" s="46">
        <v>17.353100000000001</v>
      </c>
      <c r="L17" s="46">
        <v>23.072600000000001</v>
      </c>
      <c r="M17" s="46">
        <v>20.1035</v>
      </c>
      <c r="N17" s="46">
        <v>13.669499999999999</v>
      </c>
      <c r="O17" s="46">
        <v>24.951799999999999</v>
      </c>
      <c r="P17" s="46">
        <v>9.8534000000000006</v>
      </c>
      <c r="Q17" s="46">
        <v>0</v>
      </c>
      <c r="R17" s="46">
        <v>13.445600000000001</v>
      </c>
      <c r="S17" s="46">
        <v>7.6802999999999999</v>
      </c>
    </row>
    <row r="18" spans="1:19" ht="15" hidden="1" customHeight="1" outlineLevel="1">
      <c r="A18" s="9">
        <v>40756</v>
      </c>
      <c r="B18" s="46">
        <v>27.7441</v>
      </c>
      <c r="C18" s="46">
        <v>33.866399999999999</v>
      </c>
      <c r="D18" s="46">
        <v>21.8278</v>
      </c>
      <c r="E18" s="46">
        <v>21.0532</v>
      </c>
      <c r="F18" s="46">
        <v>23.6005</v>
      </c>
      <c r="G18" s="46">
        <v>19.5273</v>
      </c>
      <c r="H18" s="46">
        <v>27.8</v>
      </c>
      <c r="I18" s="46">
        <v>33.872300000000003</v>
      </c>
      <c r="J18" s="46">
        <v>21.888999999999999</v>
      </c>
      <c r="K18" s="46">
        <v>21.2044</v>
      </c>
      <c r="L18" s="46">
        <v>23.622699999999998</v>
      </c>
      <c r="M18" s="46">
        <v>19.566800000000001</v>
      </c>
      <c r="N18" s="46">
        <v>14.2532</v>
      </c>
      <c r="O18" s="46">
        <v>20.035599999999999</v>
      </c>
      <c r="P18" s="46">
        <v>13.941700000000001</v>
      </c>
      <c r="Q18" s="46">
        <v>14.7957</v>
      </c>
      <c r="R18" s="46">
        <v>13.036199999999999</v>
      </c>
      <c r="S18" s="46">
        <v>11.491300000000001</v>
      </c>
    </row>
    <row r="19" spans="1:19" ht="15" hidden="1" customHeight="1" outlineLevel="1">
      <c r="A19" s="9">
        <v>40787</v>
      </c>
      <c r="B19" s="46">
        <v>26.7865</v>
      </c>
      <c r="C19" s="46">
        <v>32.621200000000002</v>
      </c>
      <c r="D19" s="46">
        <v>22.984400000000001</v>
      </c>
      <c r="E19" s="46">
        <v>19.482199999999999</v>
      </c>
      <c r="F19" s="46">
        <v>27.398800000000001</v>
      </c>
      <c r="G19" s="46">
        <v>18.884799999999998</v>
      </c>
      <c r="H19" s="46">
        <v>27.789000000000001</v>
      </c>
      <c r="I19" s="46">
        <v>32.640500000000003</v>
      </c>
      <c r="J19" s="46">
        <v>24.276700000000002</v>
      </c>
      <c r="K19" s="46">
        <v>19.482199999999999</v>
      </c>
      <c r="L19" s="46">
        <v>28.739899999999999</v>
      </c>
      <c r="M19" s="46">
        <v>20.752099999999999</v>
      </c>
      <c r="N19" s="46">
        <v>11.6456</v>
      </c>
      <c r="O19" s="46">
        <v>21.366399999999999</v>
      </c>
      <c r="P19" s="46">
        <v>11.5387</v>
      </c>
      <c r="Q19" s="46">
        <v>0</v>
      </c>
      <c r="R19" s="46">
        <v>12.591200000000001</v>
      </c>
      <c r="S19" s="46">
        <v>10.8866</v>
      </c>
    </row>
    <row r="20" spans="1:19" ht="15" hidden="1" customHeight="1" outlineLevel="1">
      <c r="A20" s="9">
        <v>40817</v>
      </c>
      <c r="B20" s="46">
        <v>27.866099999999999</v>
      </c>
      <c r="C20" s="46">
        <v>32.597799999999999</v>
      </c>
      <c r="D20" s="46">
        <v>23.6143</v>
      </c>
      <c r="E20" s="46">
        <v>19.540700000000001</v>
      </c>
      <c r="F20" s="46">
        <v>26.622499999999999</v>
      </c>
      <c r="G20" s="46">
        <v>21.908200000000001</v>
      </c>
      <c r="H20" s="46">
        <v>28.070599999999999</v>
      </c>
      <c r="I20" s="46">
        <v>32.606499999999997</v>
      </c>
      <c r="J20" s="46">
        <v>23.897500000000001</v>
      </c>
      <c r="K20" s="46">
        <v>19.728200000000001</v>
      </c>
      <c r="L20" s="46">
        <v>26.662700000000001</v>
      </c>
      <c r="M20" s="46">
        <v>22.551100000000002</v>
      </c>
      <c r="N20" s="46">
        <v>12.3368</v>
      </c>
      <c r="O20" s="46">
        <v>20.805</v>
      </c>
      <c r="P20" s="46">
        <v>12.1014</v>
      </c>
      <c r="Q20" s="46">
        <v>12</v>
      </c>
      <c r="R20" s="46">
        <v>15.546200000000001</v>
      </c>
      <c r="S20" s="46">
        <v>11.7697</v>
      </c>
    </row>
    <row r="21" spans="1:19" ht="15" hidden="1" customHeight="1" outlineLevel="1">
      <c r="A21" s="9">
        <v>40848</v>
      </c>
      <c r="B21" s="46">
        <v>24.650099999999998</v>
      </c>
      <c r="C21" s="46">
        <v>31.932700000000001</v>
      </c>
      <c r="D21" s="46">
        <v>19.594000000000001</v>
      </c>
      <c r="E21" s="46">
        <v>15.989800000000001</v>
      </c>
      <c r="F21" s="46">
        <v>25.4833</v>
      </c>
      <c r="G21" s="46">
        <v>16.306899999999999</v>
      </c>
      <c r="H21" s="46">
        <v>25.003900000000002</v>
      </c>
      <c r="I21" s="46">
        <v>31.9437</v>
      </c>
      <c r="J21" s="46">
        <v>20.002600000000001</v>
      </c>
      <c r="K21" s="46">
        <v>15.989800000000001</v>
      </c>
      <c r="L21" s="46">
        <v>25.488900000000001</v>
      </c>
      <c r="M21" s="46">
        <v>17.391500000000001</v>
      </c>
      <c r="N21" s="46">
        <v>9.2985000000000007</v>
      </c>
      <c r="O21" s="46">
        <v>20.176600000000001</v>
      </c>
      <c r="P21" s="46">
        <v>9.1119000000000003</v>
      </c>
      <c r="Q21" s="46">
        <v>0</v>
      </c>
      <c r="R21" s="46">
        <v>11.625</v>
      </c>
      <c r="S21" s="46">
        <v>9.1019000000000005</v>
      </c>
    </row>
    <row r="22" spans="1:19" ht="15" hidden="1" customHeight="1" outlineLevel="1">
      <c r="A22" s="9">
        <v>40878</v>
      </c>
      <c r="B22" s="46">
        <v>27.241099999999999</v>
      </c>
      <c r="C22" s="46">
        <v>32.8337</v>
      </c>
      <c r="D22" s="46">
        <v>21.6145</v>
      </c>
      <c r="E22" s="46">
        <v>21.548200000000001</v>
      </c>
      <c r="F22" s="46">
        <v>25.3977</v>
      </c>
      <c r="G22" s="46">
        <v>15.9457</v>
      </c>
      <c r="H22" s="46">
        <v>27.839400000000001</v>
      </c>
      <c r="I22" s="46">
        <v>32.8386</v>
      </c>
      <c r="J22" s="46">
        <v>22.422999999999998</v>
      </c>
      <c r="K22" s="46">
        <v>21.548200000000001</v>
      </c>
      <c r="L22" s="46">
        <v>25.4072</v>
      </c>
      <c r="M22" s="46">
        <v>17.458600000000001</v>
      </c>
      <c r="N22" s="46">
        <v>11.2149</v>
      </c>
      <c r="O22" s="46">
        <v>20.784600000000001</v>
      </c>
      <c r="P22" s="46">
        <v>11.1609</v>
      </c>
      <c r="Q22" s="46">
        <v>0</v>
      </c>
      <c r="R22" s="46">
        <v>15.0937</v>
      </c>
      <c r="S22" s="46">
        <v>11.1379</v>
      </c>
    </row>
    <row r="23" spans="1:19" ht="15" hidden="1" customHeight="1" outlineLevel="1">
      <c r="A23" s="9">
        <v>40909</v>
      </c>
      <c r="B23" s="46">
        <v>28.9636</v>
      </c>
      <c r="C23" s="46">
        <v>32.787599999999998</v>
      </c>
      <c r="D23" s="46">
        <v>23.8874</v>
      </c>
      <c r="E23" s="46">
        <v>18.5382</v>
      </c>
      <c r="F23" s="46">
        <v>30.115400000000001</v>
      </c>
      <c r="G23" s="46">
        <v>19.7135</v>
      </c>
      <c r="H23" s="46">
        <v>29.0425</v>
      </c>
      <c r="I23" s="46">
        <v>32.7883</v>
      </c>
      <c r="J23" s="46">
        <v>24.008199999999999</v>
      </c>
      <c r="K23" s="46">
        <v>18.5382</v>
      </c>
      <c r="L23" s="46">
        <v>30.143999999999998</v>
      </c>
      <c r="M23" s="46">
        <v>19.970700000000001</v>
      </c>
      <c r="N23" s="46">
        <v>14.267300000000001</v>
      </c>
      <c r="O23" s="46">
        <v>20.395900000000001</v>
      </c>
      <c r="P23" s="46">
        <v>14.2258</v>
      </c>
      <c r="Q23" s="46">
        <v>0</v>
      </c>
      <c r="R23" s="46">
        <v>10.4581</v>
      </c>
      <c r="S23" s="46">
        <v>14.429500000000001</v>
      </c>
    </row>
    <row r="24" spans="1:19" ht="15" hidden="1" customHeight="1" outlineLevel="1">
      <c r="A24" s="9">
        <v>40940</v>
      </c>
      <c r="B24" s="46">
        <v>26.383199999999999</v>
      </c>
      <c r="C24" s="46">
        <v>32.787599999999998</v>
      </c>
      <c r="D24" s="46">
        <v>23.8874</v>
      </c>
      <c r="E24" s="46">
        <v>18.5382</v>
      </c>
      <c r="F24" s="46">
        <v>30.115400000000001</v>
      </c>
      <c r="G24" s="46">
        <v>19.7135</v>
      </c>
      <c r="H24" s="46">
        <v>29.0425</v>
      </c>
      <c r="I24" s="46">
        <v>32.7883</v>
      </c>
      <c r="J24" s="46">
        <v>24.008199999999999</v>
      </c>
      <c r="K24" s="46">
        <v>18.5382</v>
      </c>
      <c r="L24" s="46">
        <v>30.143999999999998</v>
      </c>
      <c r="M24" s="46">
        <v>19.970700000000001</v>
      </c>
      <c r="N24" s="46">
        <v>14.267300000000001</v>
      </c>
      <c r="O24" s="46">
        <v>20.395900000000001</v>
      </c>
      <c r="P24" s="46">
        <v>14.2258</v>
      </c>
      <c r="Q24" s="46">
        <v>0</v>
      </c>
      <c r="R24" s="46">
        <v>10.4581</v>
      </c>
      <c r="S24" s="46">
        <v>14.429500000000001</v>
      </c>
    </row>
    <row r="25" spans="1:19" ht="15" hidden="1" customHeight="1" outlineLevel="1">
      <c r="A25" s="9">
        <v>40969</v>
      </c>
      <c r="B25" s="46">
        <v>27.659099999999999</v>
      </c>
      <c r="C25" s="46">
        <v>31.2257</v>
      </c>
      <c r="D25" s="46">
        <v>24.840499999999999</v>
      </c>
      <c r="E25" s="46">
        <v>22.145800000000001</v>
      </c>
      <c r="F25" s="46">
        <v>27.6538</v>
      </c>
      <c r="G25" s="46">
        <v>22.222000000000001</v>
      </c>
      <c r="H25" s="46">
        <v>27.933399999999999</v>
      </c>
      <c r="I25" s="46">
        <v>31.227599999999999</v>
      </c>
      <c r="J25" s="46">
        <v>25.256599999999999</v>
      </c>
      <c r="K25" s="46">
        <v>22.145800000000001</v>
      </c>
      <c r="L25" s="46">
        <v>27.7578</v>
      </c>
      <c r="M25" s="46">
        <v>23.592700000000001</v>
      </c>
      <c r="N25" s="46">
        <v>10.226599999999999</v>
      </c>
      <c r="O25" s="46">
        <v>20.177900000000001</v>
      </c>
      <c r="P25" s="46">
        <v>10.178000000000001</v>
      </c>
      <c r="Q25" s="46">
        <v>0</v>
      </c>
      <c r="R25" s="46">
        <v>12.514200000000001</v>
      </c>
      <c r="S25" s="46">
        <v>9.8589000000000002</v>
      </c>
    </row>
    <row r="26" spans="1:19" ht="15" hidden="1" customHeight="1" outlineLevel="1">
      <c r="A26" s="9">
        <v>41000</v>
      </c>
      <c r="B26" s="46">
        <v>26.461600000000001</v>
      </c>
      <c r="C26" s="46">
        <v>30.646899999999999</v>
      </c>
      <c r="D26" s="46">
        <v>23.641500000000001</v>
      </c>
      <c r="E26" s="46">
        <v>19.744499999999999</v>
      </c>
      <c r="F26" s="46">
        <v>26.4251</v>
      </c>
      <c r="G26" s="46">
        <v>22.884799999999998</v>
      </c>
      <c r="H26" s="46">
        <v>26.579499999999999</v>
      </c>
      <c r="I26" s="46">
        <v>30.646999999999998</v>
      </c>
      <c r="J26" s="46">
        <v>23.7988</v>
      </c>
      <c r="K26" s="46">
        <v>19.8231</v>
      </c>
      <c r="L26" s="46">
        <v>26.446300000000001</v>
      </c>
      <c r="M26" s="46">
        <v>23.4437</v>
      </c>
      <c r="N26" s="46">
        <v>12.839399999999999</v>
      </c>
      <c r="O26" s="46">
        <v>21.805399999999999</v>
      </c>
      <c r="P26" s="46">
        <v>12.8323</v>
      </c>
      <c r="Q26" s="46">
        <v>14.7936</v>
      </c>
      <c r="R26" s="46">
        <v>13.338900000000001</v>
      </c>
      <c r="S26" s="46">
        <v>11.629</v>
      </c>
    </row>
    <row r="27" spans="1:19" ht="15" hidden="1" customHeight="1" outlineLevel="1">
      <c r="A27" s="9">
        <v>41030</v>
      </c>
      <c r="B27" s="46">
        <v>27.5318</v>
      </c>
      <c r="C27" s="46">
        <v>31.322600000000001</v>
      </c>
      <c r="D27" s="46">
        <v>24.611499999999999</v>
      </c>
      <c r="E27" s="46">
        <v>20.624600000000001</v>
      </c>
      <c r="F27" s="46">
        <v>26.3047</v>
      </c>
      <c r="G27" s="46">
        <v>26.006699999999999</v>
      </c>
      <c r="H27" s="46">
        <v>27.543700000000001</v>
      </c>
      <c r="I27" s="46">
        <v>31.328299999999999</v>
      </c>
      <c r="J27" s="46">
        <v>24.626100000000001</v>
      </c>
      <c r="K27" s="46">
        <v>20.624600000000001</v>
      </c>
      <c r="L27" s="46">
        <v>26.309000000000001</v>
      </c>
      <c r="M27" s="46">
        <v>26.077200000000001</v>
      </c>
      <c r="N27" s="46">
        <v>15.092700000000001</v>
      </c>
      <c r="O27" s="46">
        <v>21.121200000000002</v>
      </c>
      <c r="P27" s="46">
        <v>13.050599999999999</v>
      </c>
      <c r="Q27" s="46">
        <v>0</v>
      </c>
      <c r="R27" s="46">
        <v>16.4268</v>
      </c>
      <c r="S27" s="46">
        <v>12.3307</v>
      </c>
    </row>
    <row r="28" spans="1:19" ht="15" hidden="1" customHeight="1" outlineLevel="1">
      <c r="A28" s="9">
        <v>41061</v>
      </c>
      <c r="B28" s="46">
        <v>26.051100000000002</v>
      </c>
      <c r="C28" s="46">
        <v>30.376000000000001</v>
      </c>
      <c r="D28" s="46">
        <v>23.447600000000001</v>
      </c>
      <c r="E28" s="46">
        <v>17.875399999999999</v>
      </c>
      <c r="F28" s="46">
        <v>26.700900000000001</v>
      </c>
      <c r="G28" s="46">
        <v>24.7379</v>
      </c>
      <c r="H28" s="46">
        <v>26.1036</v>
      </c>
      <c r="I28" s="46">
        <v>30.377600000000001</v>
      </c>
      <c r="J28" s="46">
        <v>23.514099999999999</v>
      </c>
      <c r="K28" s="46">
        <v>17.955200000000001</v>
      </c>
      <c r="L28" s="46">
        <v>26.705100000000002</v>
      </c>
      <c r="M28" s="46">
        <v>24.781300000000002</v>
      </c>
      <c r="N28" s="46">
        <v>13.5351</v>
      </c>
      <c r="O28" s="46">
        <v>20.427900000000001</v>
      </c>
      <c r="P28" s="46">
        <v>13.436400000000001</v>
      </c>
      <c r="Q28" s="46">
        <v>13.4072</v>
      </c>
      <c r="R28" s="46">
        <v>16.619700000000002</v>
      </c>
      <c r="S28" s="46">
        <v>12.9246</v>
      </c>
    </row>
    <row r="29" spans="1:19" ht="15" hidden="1" customHeight="1" outlineLevel="1">
      <c r="A29" s="9">
        <v>41091</v>
      </c>
      <c r="B29" s="46">
        <v>27.386199999999999</v>
      </c>
      <c r="C29" s="46">
        <v>30.1998</v>
      </c>
      <c r="D29" s="46">
        <v>25.617699999999999</v>
      </c>
      <c r="E29" s="46">
        <v>21.4284</v>
      </c>
      <c r="F29" s="46">
        <v>27.923200000000001</v>
      </c>
      <c r="G29" s="46">
        <v>24.621099999999998</v>
      </c>
      <c r="H29" s="46">
        <v>27.500900000000001</v>
      </c>
      <c r="I29" s="46">
        <v>30.202000000000002</v>
      </c>
      <c r="J29" s="46">
        <v>25.782599999999999</v>
      </c>
      <c r="K29" s="46">
        <v>21.4284</v>
      </c>
      <c r="L29" s="46">
        <v>28.262899999999998</v>
      </c>
      <c r="M29" s="46">
        <v>24.657399999999999</v>
      </c>
      <c r="N29" s="46">
        <v>12.2591</v>
      </c>
      <c r="O29" s="46">
        <v>19.767199999999999</v>
      </c>
      <c r="P29" s="46">
        <v>12.1761</v>
      </c>
      <c r="Q29" s="46">
        <v>0</v>
      </c>
      <c r="R29" s="46">
        <v>12.0776</v>
      </c>
      <c r="S29" s="46">
        <v>13.827299999999999</v>
      </c>
    </row>
    <row r="30" spans="1:19" ht="15" hidden="1" customHeight="1" outlineLevel="1">
      <c r="A30" s="9">
        <v>41122</v>
      </c>
      <c r="B30" s="46">
        <v>27.685700000000001</v>
      </c>
      <c r="C30" s="46">
        <v>32.0593</v>
      </c>
      <c r="D30" s="46">
        <v>24.140499999999999</v>
      </c>
      <c r="E30" s="46">
        <v>21.3034</v>
      </c>
      <c r="F30" s="46">
        <v>27.010999999999999</v>
      </c>
      <c r="G30" s="46">
        <v>21.137599999999999</v>
      </c>
      <c r="H30" s="46">
        <v>27.701000000000001</v>
      </c>
      <c r="I30" s="46">
        <v>32.06</v>
      </c>
      <c r="J30" s="46">
        <v>24.162800000000001</v>
      </c>
      <c r="K30" s="46">
        <v>21.3034</v>
      </c>
      <c r="L30" s="46">
        <v>27.046299999999999</v>
      </c>
      <c r="M30" s="46">
        <v>21.1584</v>
      </c>
      <c r="N30" s="46">
        <v>8.6272000000000002</v>
      </c>
      <c r="O30" s="46">
        <v>20.5855</v>
      </c>
      <c r="P30" s="46">
        <v>8.1948000000000008</v>
      </c>
      <c r="Q30" s="46">
        <v>0</v>
      </c>
      <c r="R30" s="46">
        <v>3.7427999999999999</v>
      </c>
      <c r="S30" s="46">
        <v>13.528499999999999</v>
      </c>
    </row>
    <row r="31" spans="1:19" ht="15" hidden="1" customHeight="1" outlineLevel="1">
      <c r="A31" s="9">
        <v>41153</v>
      </c>
      <c r="B31" s="46">
        <v>26.942499999999999</v>
      </c>
      <c r="C31" s="46">
        <v>31.124700000000001</v>
      </c>
      <c r="D31" s="46">
        <v>24.086200000000002</v>
      </c>
      <c r="E31" s="46">
        <v>21.422799999999999</v>
      </c>
      <c r="F31" s="46">
        <v>27.7683</v>
      </c>
      <c r="G31" s="46">
        <v>17.2927</v>
      </c>
      <c r="H31" s="46">
        <v>27.2561</v>
      </c>
      <c r="I31" s="46">
        <v>31.120100000000001</v>
      </c>
      <c r="J31" s="46">
        <v>24.515799999999999</v>
      </c>
      <c r="K31" s="46">
        <v>21.422799999999999</v>
      </c>
      <c r="L31" s="46">
        <v>27.771799999999999</v>
      </c>
      <c r="M31" s="46">
        <v>18.382400000000001</v>
      </c>
      <c r="N31" s="46">
        <v>13.4885</v>
      </c>
      <c r="O31" s="46">
        <v>36.584000000000003</v>
      </c>
      <c r="P31" s="46">
        <v>13.1395</v>
      </c>
      <c r="Q31" s="46">
        <v>0</v>
      </c>
      <c r="R31" s="46">
        <v>15.422800000000001</v>
      </c>
      <c r="S31" s="46">
        <v>13.1304</v>
      </c>
    </row>
    <row r="32" spans="1:19" ht="15" hidden="1" customHeight="1" outlineLevel="1">
      <c r="A32" s="9">
        <v>41183</v>
      </c>
      <c r="B32" s="46">
        <v>26.934200000000001</v>
      </c>
      <c r="C32" s="46">
        <v>30.857500000000002</v>
      </c>
      <c r="D32" s="46">
        <v>24.3507</v>
      </c>
      <c r="E32" s="46">
        <v>21.444299999999998</v>
      </c>
      <c r="F32" s="46">
        <v>28.275400000000001</v>
      </c>
      <c r="G32" s="46">
        <v>17.973400000000002</v>
      </c>
      <c r="H32" s="46">
        <v>27.070499999999999</v>
      </c>
      <c r="I32" s="46">
        <v>30.857399999999998</v>
      </c>
      <c r="J32" s="46">
        <v>24.532900000000001</v>
      </c>
      <c r="K32" s="46">
        <v>21.465299999999999</v>
      </c>
      <c r="L32" s="46">
        <v>28.290400000000002</v>
      </c>
      <c r="M32" s="46">
        <v>18.418199999999999</v>
      </c>
      <c r="N32" s="46">
        <v>13.9895</v>
      </c>
      <c r="O32" s="46">
        <v>36.072299999999998</v>
      </c>
      <c r="P32" s="46">
        <v>13.986000000000001</v>
      </c>
      <c r="Q32" s="46">
        <v>13</v>
      </c>
      <c r="R32" s="46">
        <v>12.885</v>
      </c>
      <c r="S32" s="46">
        <v>14.071899999999999</v>
      </c>
    </row>
    <row r="33" spans="1:19" ht="15" hidden="1" customHeight="1" outlineLevel="1">
      <c r="A33" s="9">
        <v>41214</v>
      </c>
      <c r="B33" s="46">
        <v>27.4816</v>
      </c>
      <c r="C33" s="46">
        <v>30.993099999999998</v>
      </c>
      <c r="D33" s="46">
        <v>25.0168</v>
      </c>
      <c r="E33" s="46">
        <v>20.578399999999998</v>
      </c>
      <c r="F33" s="46">
        <v>28.786300000000001</v>
      </c>
      <c r="G33" s="46">
        <v>23.141999999999999</v>
      </c>
      <c r="H33" s="46">
        <v>27.789400000000001</v>
      </c>
      <c r="I33" s="46">
        <v>30.991900000000001</v>
      </c>
      <c r="J33" s="46">
        <v>25.471800000000002</v>
      </c>
      <c r="K33" s="46">
        <v>20.6005</v>
      </c>
      <c r="L33" s="46">
        <v>28.786300000000001</v>
      </c>
      <c r="M33" s="46">
        <v>24.861599999999999</v>
      </c>
      <c r="N33" s="46">
        <v>10.525</v>
      </c>
      <c r="O33" s="46">
        <v>37.961300000000001</v>
      </c>
      <c r="P33" s="46">
        <v>10.4139</v>
      </c>
      <c r="Q33" s="46">
        <v>13</v>
      </c>
      <c r="R33" s="46">
        <v>0</v>
      </c>
      <c r="S33" s="46">
        <v>10.34</v>
      </c>
    </row>
    <row r="34" spans="1:19" ht="15" hidden="1" customHeight="1" outlineLevel="1">
      <c r="A34" s="9">
        <v>41244</v>
      </c>
      <c r="B34" s="46">
        <v>27.199100000000001</v>
      </c>
      <c r="C34" s="46">
        <v>30.884899999999998</v>
      </c>
      <c r="D34" s="46">
        <v>23.9709</v>
      </c>
      <c r="E34" s="46">
        <v>22.2485</v>
      </c>
      <c r="F34" s="46">
        <v>26.185300000000002</v>
      </c>
      <c r="G34" s="46">
        <v>18.086200000000002</v>
      </c>
      <c r="H34" s="46">
        <v>27.213899999999999</v>
      </c>
      <c r="I34" s="46">
        <v>30.884699999999999</v>
      </c>
      <c r="J34" s="46">
        <v>23.9925</v>
      </c>
      <c r="K34" s="46">
        <v>22.316199999999998</v>
      </c>
      <c r="L34" s="46">
        <v>26.185300000000002</v>
      </c>
      <c r="M34" s="46">
        <v>18.086200000000002</v>
      </c>
      <c r="N34" s="46">
        <v>13.232900000000001</v>
      </c>
      <c r="O34" s="46">
        <v>36.518000000000001</v>
      </c>
      <c r="P34" s="46">
        <v>13</v>
      </c>
      <c r="Q34" s="46">
        <v>13</v>
      </c>
      <c r="R34" s="46">
        <v>0</v>
      </c>
      <c r="S34" s="46" t="s">
        <v>123</v>
      </c>
    </row>
    <row r="35" spans="1:19" ht="15" hidden="1" customHeight="1" outlineLevel="1">
      <c r="A35" s="9">
        <v>41275</v>
      </c>
      <c r="B35" s="46">
        <v>29.767600000000002</v>
      </c>
      <c r="C35" s="46">
        <v>31.190999999999999</v>
      </c>
      <c r="D35" s="46">
        <v>28.027100000000001</v>
      </c>
      <c r="E35" s="46">
        <v>23.271599999999999</v>
      </c>
      <c r="F35" s="46">
        <v>29.7469</v>
      </c>
      <c r="G35" s="46">
        <v>33.612099999999998</v>
      </c>
      <c r="H35" s="46">
        <v>29.766300000000001</v>
      </c>
      <c r="I35" s="46">
        <v>31.189</v>
      </c>
      <c r="J35" s="46">
        <v>28.027200000000001</v>
      </c>
      <c r="K35" s="46">
        <v>23.271599999999999</v>
      </c>
      <c r="L35" s="46">
        <v>29.7469</v>
      </c>
      <c r="M35" s="46">
        <v>33.613900000000001</v>
      </c>
      <c r="N35" s="46">
        <v>36.173400000000001</v>
      </c>
      <c r="O35" s="46">
        <v>36.501600000000003</v>
      </c>
      <c r="P35" s="46">
        <v>24</v>
      </c>
      <c r="Q35" s="46">
        <v>0</v>
      </c>
      <c r="R35" s="46">
        <v>0</v>
      </c>
      <c r="S35" s="46">
        <v>24</v>
      </c>
    </row>
    <row r="36" spans="1:19" ht="15" hidden="1" customHeight="1" outlineLevel="1">
      <c r="A36" s="9">
        <v>41306</v>
      </c>
      <c r="B36" s="46">
        <v>28.3032</v>
      </c>
      <c r="C36" s="46">
        <v>29.5761</v>
      </c>
      <c r="D36" s="46">
        <v>27.024999999999999</v>
      </c>
      <c r="E36" s="46">
        <v>21.335999999999999</v>
      </c>
      <c r="F36" s="46">
        <v>30.4314</v>
      </c>
      <c r="G36" s="46">
        <v>25.289899999999999</v>
      </c>
      <c r="H36" s="46">
        <v>28.546399999999998</v>
      </c>
      <c r="I36" s="46">
        <v>29.5761</v>
      </c>
      <c r="J36" s="46">
        <v>27.484100000000002</v>
      </c>
      <c r="K36" s="46">
        <v>21.335999999999999</v>
      </c>
      <c r="L36" s="46">
        <v>30.4314</v>
      </c>
      <c r="M36" s="46">
        <v>29.3111</v>
      </c>
      <c r="N36" s="46">
        <v>10.2441</v>
      </c>
      <c r="O36" s="46">
        <v>36.514000000000003</v>
      </c>
      <c r="P36" s="46">
        <v>10.2415</v>
      </c>
      <c r="Q36" s="46">
        <v>0</v>
      </c>
      <c r="R36" s="46">
        <v>0</v>
      </c>
      <c r="S36" s="46">
        <v>10.2415</v>
      </c>
    </row>
    <row r="37" spans="1:19" ht="15" hidden="1" customHeight="1" outlineLevel="1">
      <c r="A37" s="9">
        <v>41334</v>
      </c>
      <c r="B37" s="46">
        <v>27.831399999999999</v>
      </c>
      <c r="C37" s="46">
        <v>30.1782</v>
      </c>
      <c r="D37" s="46">
        <v>25.5487</v>
      </c>
      <c r="E37" s="46">
        <v>22.564800000000002</v>
      </c>
      <c r="F37" s="46">
        <v>26.793199999999999</v>
      </c>
      <c r="G37" s="46">
        <v>25.8537</v>
      </c>
      <c r="H37" s="46">
        <v>27.831299999999999</v>
      </c>
      <c r="I37" s="46">
        <v>30.178000000000001</v>
      </c>
      <c r="J37" s="46">
        <v>25.5487</v>
      </c>
      <c r="K37" s="46">
        <v>22.564800000000002</v>
      </c>
      <c r="L37" s="46">
        <v>26.793199999999999</v>
      </c>
      <c r="M37" s="46">
        <v>25.8537</v>
      </c>
      <c r="N37" s="46">
        <v>35.5441</v>
      </c>
      <c r="O37" s="46">
        <v>35.5441</v>
      </c>
      <c r="P37" s="46">
        <v>0</v>
      </c>
      <c r="Q37" s="46">
        <v>0</v>
      </c>
      <c r="R37" s="46">
        <v>0</v>
      </c>
      <c r="S37" s="46" t="s">
        <v>123</v>
      </c>
    </row>
    <row r="38" spans="1:19" ht="15" hidden="1" customHeight="1" outlineLevel="1">
      <c r="A38" s="9">
        <v>41365</v>
      </c>
      <c r="B38" s="46">
        <v>34.251199999999997</v>
      </c>
      <c r="C38" s="46">
        <v>35.267200000000003</v>
      </c>
      <c r="D38" s="46">
        <v>26.355899999999998</v>
      </c>
      <c r="E38" s="46">
        <v>22.464200000000002</v>
      </c>
      <c r="F38" s="46">
        <v>28.6127</v>
      </c>
      <c r="G38" s="46">
        <v>23.2455</v>
      </c>
      <c r="H38" s="46">
        <v>34.251199999999997</v>
      </c>
      <c r="I38" s="46">
        <v>35.267200000000003</v>
      </c>
      <c r="J38" s="46">
        <v>26.355899999999998</v>
      </c>
      <c r="K38" s="46">
        <v>22.464200000000002</v>
      </c>
      <c r="L38" s="46">
        <v>28.6127</v>
      </c>
      <c r="M38" s="46">
        <v>23.2455</v>
      </c>
      <c r="N38" s="46">
        <v>42.018000000000001</v>
      </c>
      <c r="O38" s="46">
        <v>42.018000000000001</v>
      </c>
      <c r="P38" s="46">
        <v>0</v>
      </c>
      <c r="Q38" s="46">
        <v>0</v>
      </c>
      <c r="R38" s="46">
        <v>0</v>
      </c>
      <c r="S38" s="46" t="s">
        <v>123</v>
      </c>
    </row>
    <row r="39" spans="1:19" ht="15" hidden="1" customHeight="1" outlineLevel="1">
      <c r="A39" s="9">
        <v>41395</v>
      </c>
      <c r="B39" s="46">
        <v>28.303599999999999</v>
      </c>
      <c r="C39" s="46">
        <v>29.599299999999999</v>
      </c>
      <c r="D39" s="46">
        <v>27.01</v>
      </c>
      <c r="E39" s="46">
        <v>23.774799999999999</v>
      </c>
      <c r="F39" s="46">
        <v>29.1358</v>
      </c>
      <c r="G39" s="46">
        <v>22.1021</v>
      </c>
      <c r="H39" s="46">
        <v>28.3035</v>
      </c>
      <c r="I39" s="46">
        <v>29.599299999999999</v>
      </c>
      <c r="J39" s="46">
        <v>27.01</v>
      </c>
      <c r="K39" s="46">
        <v>23.774799999999999</v>
      </c>
      <c r="L39" s="46">
        <v>29.1358</v>
      </c>
      <c r="M39" s="46">
        <v>22.1021</v>
      </c>
      <c r="N39" s="46">
        <v>43.448900000000002</v>
      </c>
      <c r="O39" s="46">
        <v>43.448900000000002</v>
      </c>
      <c r="P39" s="46">
        <v>0</v>
      </c>
      <c r="Q39" s="46">
        <v>0</v>
      </c>
      <c r="R39" s="46">
        <v>0</v>
      </c>
      <c r="S39" s="46" t="s">
        <v>123</v>
      </c>
    </row>
    <row r="40" spans="1:19" ht="15" hidden="1" customHeight="1" outlineLevel="1">
      <c r="A40" s="9">
        <v>41426</v>
      </c>
      <c r="B40" s="46">
        <v>27.912400000000002</v>
      </c>
      <c r="C40" s="46">
        <v>28.4193</v>
      </c>
      <c r="D40" s="46">
        <v>27.539000000000001</v>
      </c>
      <c r="E40" s="46">
        <v>23.991900000000001</v>
      </c>
      <c r="F40" s="46">
        <v>28.745000000000001</v>
      </c>
      <c r="G40" s="46">
        <v>27.265699999999999</v>
      </c>
      <c r="H40" s="46">
        <v>27.912400000000002</v>
      </c>
      <c r="I40" s="46">
        <v>28.4192</v>
      </c>
      <c r="J40" s="46">
        <v>27.539000000000001</v>
      </c>
      <c r="K40" s="46">
        <v>23.991900000000001</v>
      </c>
      <c r="L40" s="46">
        <v>28.745000000000001</v>
      </c>
      <c r="M40" s="46">
        <v>27.265699999999999</v>
      </c>
      <c r="N40" s="46">
        <v>36.343000000000004</v>
      </c>
      <c r="O40" s="46">
        <v>36.343000000000004</v>
      </c>
      <c r="P40" s="46">
        <v>0</v>
      </c>
      <c r="Q40" s="46">
        <v>0</v>
      </c>
      <c r="R40" s="46">
        <v>0</v>
      </c>
      <c r="S40" s="46">
        <v>0</v>
      </c>
    </row>
    <row r="41" spans="1:19" ht="15" hidden="1" customHeight="1" outlineLevel="1">
      <c r="A41" s="9">
        <v>41456</v>
      </c>
      <c r="B41" s="46">
        <v>27.310300000000002</v>
      </c>
      <c r="C41" s="46">
        <v>28.497</v>
      </c>
      <c r="D41" s="46">
        <v>26.404399999999999</v>
      </c>
      <c r="E41" s="46">
        <v>22.9436</v>
      </c>
      <c r="F41" s="46">
        <v>28.1434</v>
      </c>
      <c r="G41" s="46">
        <v>24.904900000000001</v>
      </c>
      <c r="H41" s="46">
        <v>27.290500000000002</v>
      </c>
      <c r="I41" s="46">
        <v>28.3764</v>
      </c>
      <c r="J41" s="46">
        <v>26.462199999999999</v>
      </c>
      <c r="K41" s="46">
        <v>23.116700000000002</v>
      </c>
      <c r="L41" s="46">
        <v>28.1434</v>
      </c>
      <c r="M41" s="46">
        <v>24.904900000000001</v>
      </c>
      <c r="N41" s="46">
        <v>31.183900000000001</v>
      </c>
      <c r="O41" s="46">
        <v>49.497900000000001</v>
      </c>
      <c r="P41" s="46">
        <v>13.998200000000001</v>
      </c>
      <c r="Q41" s="46">
        <v>13.998200000000001</v>
      </c>
      <c r="R41" s="46">
        <v>0</v>
      </c>
      <c r="S41" s="46" t="s">
        <v>123</v>
      </c>
    </row>
    <row r="42" spans="1:19" ht="15" hidden="1" customHeight="1" outlineLevel="1">
      <c r="A42" s="9">
        <v>41487</v>
      </c>
      <c r="B42" s="46">
        <v>25.794699999999999</v>
      </c>
      <c r="C42" s="46">
        <v>26.5563</v>
      </c>
      <c r="D42" s="46">
        <v>25.301100000000002</v>
      </c>
      <c r="E42" s="46">
        <v>22.505299999999998</v>
      </c>
      <c r="F42" s="46">
        <v>26.721</v>
      </c>
      <c r="G42" s="46">
        <v>22.2971</v>
      </c>
      <c r="H42" s="46">
        <v>25.791699999999999</v>
      </c>
      <c r="I42" s="46">
        <v>26.549099999999999</v>
      </c>
      <c r="J42" s="46">
        <v>25.301100000000002</v>
      </c>
      <c r="K42" s="46">
        <v>22.505299999999998</v>
      </c>
      <c r="L42" s="46">
        <v>26.721</v>
      </c>
      <c r="M42" s="46">
        <v>22.2971</v>
      </c>
      <c r="N42" s="46">
        <v>41.3523</v>
      </c>
      <c r="O42" s="46">
        <v>41.3523</v>
      </c>
      <c r="P42" s="46">
        <v>0</v>
      </c>
      <c r="Q42" s="46">
        <v>0</v>
      </c>
      <c r="R42" s="46">
        <v>0</v>
      </c>
      <c r="S42" s="46" t="s">
        <v>123</v>
      </c>
    </row>
    <row r="43" spans="1:19" ht="15" hidden="1" customHeight="1" outlineLevel="1">
      <c r="A43" s="9">
        <v>41518</v>
      </c>
      <c r="B43" s="46">
        <v>24.9239</v>
      </c>
      <c r="C43" s="46">
        <v>25.101700000000001</v>
      </c>
      <c r="D43" s="46">
        <v>24.785399999999999</v>
      </c>
      <c r="E43" s="46">
        <v>23.0488</v>
      </c>
      <c r="F43" s="46">
        <v>26.149699999999999</v>
      </c>
      <c r="G43" s="46">
        <v>21.117999999999999</v>
      </c>
      <c r="H43" s="46">
        <v>24.9239</v>
      </c>
      <c r="I43" s="46">
        <v>25.101700000000001</v>
      </c>
      <c r="J43" s="46">
        <v>24.785399999999999</v>
      </c>
      <c r="K43" s="46">
        <v>23.0488</v>
      </c>
      <c r="L43" s="46">
        <v>26.149699999999999</v>
      </c>
      <c r="M43" s="46">
        <v>21.117999999999999</v>
      </c>
      <c r="N43" s="46">
        <v>37.9694</v>
      </c>
      <c r="O43" s="46">
        <v>37.9694</v>
      </c>
      <c r="P43" s="46">
        <v>0</v>
      </c>
      <c r="Q43" s="46">
        <v>0</v>
      </c>
      <c r="R43" s="46">
        <v>0</v>
      </c>
      <c r="S43" s="46" t="s">
        <v>123</v>
      </c>
    </row>
    <row r="44" spans="1:19" ht="15" hidden="1" customHeight="1" outlineLevel="1">
      <c r="A44" s="9">
        <v>41548</v>
      </c>
      <c r="B44" s="46">
        <v>25.524000000000001</v>
      </c>
      <c r="C44" s="46">
        <v>25.729299999999999</v>
      </c>
      <c r="D44" s="46">
        <v>25.360399999999998</v>
      </c>
      <c r="E44" s="46">
        <v>20.740200000000002</v>
      </c>
      <c r="F44" s="46">
        <v>28.001899999999999</v>
      </c>
      <c r="G44" s="46">
        <v>22.235399999999998</v>
      </c>
      <c r="H44" s="46">
        <v>25.524000000000001</v>
      </c>
      <c r="I44" s="46">
        <v>25.729299999999999</v>
      </c>
      <c r="J44" s="46">
        <v>25.360399999999998</v>
      </c>
      <c r="K44" s="46">
        <v>20.740200000000002</v>
      </c>
      <c r="L44" s="46">
        <v>28.001899999999999</v>
      </c>
      <c r="M44" s="46">
        <v>22.235399999999998</v>
      </c>
      <c r="N44" s="46">
        <v>37.600099999999998</v>
      </c>
      <c r="O44" s="46">
        <v>37.600099999999998</v>
      </c>
      <c r="P44" s="46">
        <v>0</v>
      </c>
      <c r="Q44" s="46">
        <v>0</v>
      </c>
      <c r="R44" s="46">
        <v>0</v>
      </c>
      <c r="S44" s="46" t="s">
        <v>123</v>
      </c>
    </row>
    <row r="45" spans="1:19" ht="15" hidden="1" customHeight="1" outlineLevel="1">
      <c r="A45" s="9">
        <v>41579</v>
      </c>
      <c r="B45" s="46">
        <v>26.029399999999999</v>
      </c>
      <c r="C45" s="46">
        <v>26.323</v>
      </c>
      <c r="D45" s="46">
        <v>25.756699999999999</v>
      </c>
      <c r="E45" s="46">
        <v>22.7317</v>
      </c>
      <c r="F45" s="46">
        <v>27.9526</v>
      </c>
      <c r="G45" s="46">
        <v>20.54</v>
      </c>
      <c r="H45" s="46">
        <v>26.2166</v>
      </c>
      <c r="I45" s="46">
        <v>26.323</v>
      </c>
      <c r="J45" s="46">
        <v>26.114000000000001</v>
      </c>
      <c r="K45" s="46">
        <v>22.809899999999999</v>
      </c>
      <c r="L45" s="46">
        <v>27.9526</v>
      </c>
      <c r="M45" s="46">
        <v>21.6355</v>
      </c>
      <c r="N45" s="46">
        <v>16.4482</v>
      </c>
      <c r="O45" s="46">
        <v>38</v>
      </c>
      <c r="P45" s="46">
        <v>16.447900000000001</v>
      </c>
      <c r="Q45" s="46">
        <v>13.5025</v>
      </c>
      <c r="R45" s="46">
        <v>0</v>
      </c>
      <c r="S45" s="46">
        <v>16.579999999999998</v>
      </c>
    </row>
    <row r="46" spans="1:19" ht="15" hidden="1" customHeight="1" outlineLevel="1">
      <c r="A46" s="9">
        <v>41609</v>
      </c>
      <c r="B46" s="46">
        <v>25.9116</v>
      </c>
      <c r="C46" s="46">
        <v>26.4727</v>
      </c>
      <c r="D46" s="46">
        <v>25.4421</v>
      </c>
      <c r="E46" s="46">
        <v>22.138000000000002</v>
      </c>
      <c r="F46" s="46">
        <v>26.963200000000001</v>
      </c>
      <c r="G46" s="46">
        <v>23.588699999999999</v>
      </c>
      <c r="H46" s="46">
        <v>25.952200000000001</v>
      </c>
      <c r="I46" s="46">
        <v>26.4727</v>
      </c>
      <c r="J46" s="46">
        <v>25.514900000000001</v>
      </c>
      <c r="K46" s="46">
        <v>22.213000000000001</v>
      </c>
      <c r="L46" s="46">
        <v>26.963200000000001</v>
      </c>
      <c r="M46" s="46">
        <v>23.938199999999998</v>
      </c>
      <c r="N46" s="46">
        <v>7.1839000000000004</v>
      </c>
      <c r="O46" s="46">
        <v>36.992400000000004</v>
      </c>
      <c r="P46" s="46">
        <v>7.1653000000000002</v>
      </c>
      <c r="Q46" s="46">
        <v>13.998200000000001</v>
      </c>
      <c r="R46" s="46">
        <v>0</v>
      </c>
      <c r="S46" s="46">
        <v>0</v>
      </c>
    </row>
    <row r="47" spans="1:19" ht="15" hidden="1" customHeight="1" outlineLevel="1">
      <c r="A47" s="9">
        <v>41640</v>
      </c>
      <c r="B47" s="46">
        <v>26.688099999999999</v>
      </c>
      <c r="C47" s="46">
        <v>26.6449</v>
      </c>
      <c r="D47" s="46">
        <v>26.725200000000001</v>
      </c>
      <c r="E47" s="46">
        <v>26.910900000000002</v>
      </c>
      <c r="F47" s="46">
        <v>27.719100000000001</v>
      </c>
      <c r="G47" s="46">
        <v>21.9557</v>
      </c>
      <c r="H47" s="46">
        <v>26.688099999999999</v>
      </c>
      <c r="I47" s="46">
        <v>26.6448</v>
      </c>
      <c r="J47" s="46">
        <v>26.725200000000001</v>
      </c>
      <c r="K47" s="46">
        <v>26.910900000000002</v>
      </c>
      <c r="L47" s="46">
        <v>27.719100000000001</v>
      </c>
      <c r="M47" s="46">
        <v>21.9557</v>
      </c>
      <c r="N47" s="46">
        <v>37.548900000000003</v>
      </c>
      <c r="O47" s="46">
        <v>37.548900000000003</v>
      </c>
      <c r="P47" s="46">
        <v>0</v>
      </c>
      <c r="Q47" s="46">
        <v>0</v>
      </c>
      <c r="R47" s="46">
        <v>0</v>
      </c>
      <c r="S47" s="46" t="s">
        <v>123</v>
      </c>
    </row>
    <row r="48" spans="1:19" ht="15" hidden="1" customHeight="1" outlineLevel="1">
      <c r="A48" s="9">
        <v>41671</v>
      </c>
      <c r="B48" s="46">
        <v>25.703399999999998</v>
      </c>
      <c r="C48" s="46">
        <v>27.876799999999999</v>
      </c>
      <c r="D48" s="46">
        <v>25.002800000000001</v>
      </c>
      <c r="E48" s="46">
        <v>24.975100000000001</v>
      </c>
      <c r="F48" s="46">
        <v>26.2485</v>
      </c>
      <c r="G48" s="46">
        <v>19.741399999999999</v>
      </c>
      <c r="H48" s="46">
        <v>25.854800000000001</v>
      </c>
      <c r="I48" s="46">
        <v>27.8766</v>
      </c>
      <c r="J48" s="46">
        <v>25.195</v>
      </c>
      <c r="K48" s="46">
        <v>24.975100000000001</v>
      </c>
      <c r="L48" s="46">
        <v>26.2485</v>
      </c>
      <c r="M48" s="46">
        <v>21.302600000000002</v>
      </c>
      <c r="N48" s="46">
        <v>9.7097999999999995</v>
      </c>
      <c r="O48" s="46">
        <v>37.5364</v>
      </c>
      <c r="P48" s="46">
        <v>9.6914999999999996</v>
      </c>
      <c r="Q48" s="46">
        <v>0</v>
      </c>
      <c r="R48" s="46">
        <v>0</v>
      </c>
      <c r="S48" s="46">
        <v>9.6914999999999996</v>
      </c>
    </row>
    <row r="49" spans="1:19" ht="15" hidden="1" customHeight="1" outlineLevel="1">
      <c r="A49" s="9">
        <v>41699</v>
      </c>
      <c r="B49" s="46">
        <v>26.020199999999999</v>
      </c>
      <c r="C49" s="46">
        <v>25.8811</v>
      </c>
      <c r="D49" s="46">
        <v>26.2195</v>
      </c>
      <c r="E49" s="46">
        <v>24.834900000000001</v>
      </c>
      <c r="F49" s="46">
        <v>26.9283</v>
      </c>
      <c r="G49" s="46">
        <v>23.450199999999999</v>
      </c>
      <c r="H49" s="46">
        <v>26.1021</v>
      </c>
      <c r="I49" s="46">
        <v>25.8811</v>
      </c>
      <c r="J49" s="46">
        <v>26.421199999999999</v>
      </c>
      <c r="K49" s="46">
        <v>24.834900000000001</v>
      </c>
      <c r="L49" s="46">
        <v>26.9283</v>
      </c>
      <c r="M49" s="46">
        <v>25.129300000000001</v>
      </c>
      <c r="N49" s="46">
        <v>0.1222</v>
      </c>
      <c r="O49" s="46">
        <v>36.648600000000002</v>
      </c>
      <c r="P49" s="46">
        <v>0.1</v>
      </c>
      <c r="Q49" s="46">
        <v>0</v>
      </c>
      <c r="R49" s="46">
        <v>0</v>
      </c>
      <c r="S49" s="46">
        <v>0.1</v>
      </c>
    </row>
    <row r="50" spans="1:19" ht="15" hidden="1" customHeight="1" outlineLevel="1">
      <c r="A50" s="9">
        <v>41730</v>
      </c>
      <c r="B50" s="46">
        <v>26.882000000000001</v>
      </c>
      <c r="C50" s="46">
        <v>27.167200000000001</v>
      </c>
      <c r="D50" s="46">
        <v>26.667999999999999</v>
      </c>
      <c r="E50" s="46">
        <v>23.4618</v>
      </c>
      <c r="F50" s="46">
        <v>26.651599999999998</v>
      </c>
      <c r="G50" s="46">
        <v>30.8232</v>
      </c>
      <c r="H50" s="46">
        <v>26.621600000000001</v>
      </c>
      <c r="I50" s="46">
        <v>26.5581</v>
      </c>
      <c r="J50" s="46">
        <v>26.667999999999999</v>
      </c>
      <c r="K50" s="46">
        <v>23.4618</v>
      </c>
      <c r="L50" s="46">
        <v>26.651599999999998</v>
      </c>
      <c r="M50" s="46">
        <v>30.8232</v>
      </c>
      <c r="N50" s="46">
        <v>49.987499999999997</v>
      </c>
      <c r="O50" s="46">
        <v>49.987499999999997</v>
      </c>
      <c r="P50" s="46">
        <v>0</v>
      </c>
      <c r="Q50" s="46">
        <v>0</v>
      </c>
      <c r="R50" s="46">
        <v>0</v>
      </c>
      <c r="S50" s="46" t="s">
        <v>123</v>
      </c>
    </row>
    <row r="51" spans="1:19" ht="15" hidden="1" customHeight="1" outlineLevel="1">
      <c r="A51" s="9">
        <v>41760</v>
      </c>
      <c r="B51" s="46">
        <v>27.4085</v>
      </c>
      <c r="C51" s="46">
        <v>26.7957</v>
      </c>
      <c r="D51" s="46">
        <v>27.926300000000001</v>
      </c>
      <c r="E51" s="46">
        <v>26.427299999999999</v>
      </c>
      <c r="F51" s="46">
        <v>27.9253</v>
      </c>
      <c r="G51" s="46">
        <v>30.695599999999999</v>
      </c>
      <c r="H51" s="46">
        <v>27.4085</v>
      </c>
      <c r="I51" s="46">
        <v>26.7956</v>
      </c>
      <c r="J51" s="46">
        <v>27.926300000000001</v>
      </c>
      <c r="K51" s="46">
        <v>26.427299999999999</v>
      </c>
      <c r="L51" s="46">
        <v>27.9253</v>
      </c>
      <c r="M51" s="46">
        <v>30.695599999999999</v>
      </c>
      <c r="N51" s="46">
        <v>36.918100000000003</v>
      </c>
      <c r="O51" s="46">
        <v>36.918100000000003</v>
      </c>
      <c r="P51" s="46">
        <v>0</v>
      </c>
      <c r="Q51" s="46">
        <v>0</v>
      </c>
      <c r="R51" s="46">
        <v>0</v>
      </c>
      <c r="S51" s="46" t="s">
        <v>123</v>
      </c>
    </row>
    <row r="52" spans="1:19" ht="15" hidden="1" customHeight="1" outlineLevel="1">
      <c r="A52" s="9">
        <v>41791</v>
      </c>
      <c r="B52" s="46">
        <v>27.866599999999998</v>
      </c>
      <c r="C52" s="46">
        <v>27.4847</v>
      </c>
      <c r="D52" s="46">
        <v>28.2181</v>
      </c>
      <c r="E52" s="46">
        <v>24.385999999999999</v>
      </c>
      <c r="F52" s="46">
        <v>27.0929</v>
      </c>
      <c r="G52" s="46">
        <v>34.136600000000001</v>
      </c>
      <c r="H52" s="46">
        <v>27.866599999999998</v>
      </c>
      <c r="I52" s="46">
        <v>27.4847</v>
      </c>
      <c r="J52" s="46">
        <v>28.2181</v>
      </c>
      <c r="K52" s="46">
        <v>24.385999999999999</v>
      </c>
      <c r="L52" s="46">
        <v>27.0929</v>
      </c>
      <c r="M52" s="46">
        <v>34.136600000000001</v>
      </c>
      <c r="N52" s="46">
        <v>38.161700000000003</v>
      </c>
      <c r="O52" s="46">
        <v>38.161700000000003</v>
      </c>
      <c r="P52" s="46">
        <v>0</v>
      </c>
      <c r="Q52" s="46">
        <v>0</v>
      </c>
      <c r="R52" s="46">
        <v>0</v>
      </c>
      <c r="S52" s="46" t="s">
        <v>123</v>
      </c>
    </row>
    <row r="53" spans="1:19" ht="15" hidden="1" customHeight="1" outlineLevel="1">
      <c r="A53" s="9">
        <v>41821</v>
      </c>
      <c r="B53" s="46">
        <v>27.4757</v>
      </c>
      <c r="C53" s="46">
        <v>27.681999999999999</v>
      </c>
      <c r="D53" s="46">
        <v>27.2608</v>
      </c>
      <c r="E53" s="46">
        <v>25.538599999999999</v>
      </c>
      <c r="F53" s="46">
        <v>27.6189</v>
      </c>
      <c r="G53" s="46">
        <v>27.543399999999998</v>
      </c>
      <c r="H53" s="46">
        <v>27.4757</v>
      </c>
      <c r="I53" s="46">
        <v>27.681999999999999</v>
      </c>
      <c r="J53" s="46">
        <v>27.2608</v>
      </c>
      <c r="K53" s="46">
        <v>25.538599999999999</v>
      </c>
      <c r="L53" s="46">
        <v>27.6189</v>
      </c>
      <c r="M53" s="46">
        <v>27.543399999999998</v>
      </c>
      <c r="N53" s="46">
        <v>37.681699999999999</v>
      </c>
      <c r="O53" s="46">
        <v>37.681699999999999</v>
      </c>
      <c r="P53" s="46">
        <v>0</v>
      </c>
      <c r="Q53" s="46">
        <v>0</v>
      </c>
      <c r="R53" s="46">
        <v>0</v>
      </c>
      <c r="S53" s="46" t="s">
        <v>123</v>
      </c>
    </row>
    <row r="54" spans="1:19" hidden="1" outlineLevel="1" collapsed="1">
      <c r="A54" s="9">
        <v>41852</v>
      </c>
      <c r="B54" s="46">
        <v>26.851099999999999</v>
      </c>
      <c r="C54" s="46">
        <v>26.8324</v>
      </c>
      <c r="D54" s="46">
        <v>26.868200000000002</v>
      </c>
      <c r="E54" s="46">
        <v>24.822600000000001</v>
      </c>
      <c r="F54" s="46">
        <v>28.4451</v>
      </c>
      <c r="G54" s="46">
        <v>22.2346</v>
      </c>
      <c r="H54" s="46">
        <v>26.8506</v>
      </c>
      <c r="I54" s="46">
        <v>26.831399999999999</v>
      </c>
      <c r="J54" s="46">
        <v>26.868200000000002</v>
      </c>
      <c r="K54" s="46">
        <v>24.822600000000001</v>
      </c>
      <c r="L54" s="46">
        <v>28.4451</v>
      </c>
      <c r="M54" s="46">
        <v>22.2346</v>
      </c>
      <c r="N54" s="46">
        <v>36.701000000000001</v>
      </c>
      <c r="O54" s="46">
        <v>36.701000000000001</v>
      </c>
      <c r="P54" s="46">
        <v>0</v>
      </c>
      <c r="Q54" s="46">
        <v>0</v>
      </c>
      <c r="R54" s="46">
        <v>0</v>
      </c>
      <c r="S54" s="46" t="s">
        <v>123</v>
      </c>
    </row>
    <row r="55" spans="1:19" hidden="1" outlineLevel="1" collapsed="1">
      <c r="A55" s="9">
        <v>41883</v>
      </c>
      <c r="B55" s="46">
        <v>25.055499999999999</v>
      </c>
      <c r="C55" s="46">
        <v>24.632100000000001</v>
      </c>
      <c r="D55" s="46">
        <v>25.398099999999999</v>
      </c>
      <c r="E55" s="46">
        <v>22.311199999999999</v>
      </c>
      <c r="F55" s="46">
        <v>27.3704</v>
      </c>
      <c r="G55" s="46">
        <v>23.400600000000001</v>
      </c>
      <c r="H55" s="46">
        <v>25.0791</v>
      </c>
      <c r="I55" s="46">
        <v>24.632200000000001</v>
      </c>
      <c r="J55" s="46">
        <v>25.442</v>
      </c>
      <c r="K55" s="46">
        <v>22.311199999999999</v>
      </c>
      <c r="L55" s="46">
        <v>27.3704</v>
      </c>
      <c r="M55" s="46">
        <v>24.128</v>
      </c>
      <c r="N55" s="46">
        <v>12.077400000000001</v>
      </c>
      <c r="O55" s="46">
        <v>16.9923</v>
      </c>
      <c r="P55" s="46">
        <v>12.0671</v>
      </c>
      <c r="Q55" s="46" t="s">
        <v>123</v>
      </c>
      <c r="R55" s="46">
        <v>0</v>
      </c>
      <c r="S55" s="46">
        <v>12.0671</v>
      </c>
    </row>
    <row r="56" spans="1:19" hidden="1" outlineLevel="1" collapsed="1">
      <c r="A56" s="9">
        <v>41913</v>
      </c>
      <c r="B56" s="46">
        <v>25.354399999999998</v>
      </c>
      <c r="C56" s="46">
        <v>24.806100000000001</v>
      </c>
      <c r="D56" s="46">
        <v>25.7882</v>
      </c>
      <c r="E56" s="46">
        <v>23.6007</v>
      </c>
      <c r="F56" s="46">
        <v>27.209299999999999</v>
      </c>
      <c r="G56" s="46">
        <v>20.761700000000001</v>
      </c>
      <c r="H56" s="46">
        <v>25.354399999999998</v>
      </c>
      <c r="I56" s="46">
        <v>24.806100000000001</v>
      </c>
      <c r="J56" s="46">
        <v>25.7882</v>
      </c>
      <c r="K56" s="46">
        <v>23.6007</v>
      </c>
      <c r="L56" s="46">
        <v>27.209299999999999</v>
      </c>
      <c r="M56" s="46">
        <v>20.761700000000001</v>
      </c>
      <c r="N56" s="46">
        <v>19.4057</v>
      </c>
      <c r="O56" s="46">
        <v>19.4057</v>
      </c>
      <c r="P56" s="46">
        <v>0</v>
      </c>
      <c r="Q56" s="46">
        <v>0</v>
      </c>
      <c r="R56" s="46" t="s">
        <v>123</v>
      </c>
      <c r="S56" s="46" t="s">
        <v>123</v>
      </c>
    </row>
    <row r="57" spans="1:19" hidden="1" outlineLevel="1" collapsed="1">
      <c r="A57" s="9">
        <v>41944</v>
      </c>
      <c r="B57" s="46">
        <v>25.379899999999999</v>
      </c>
      <c r="C57" s="46">
        <v>24.656199999999998</v>
      </c>
      <c r="D57" s="46">
        <v>25.841999999999999</v>
      </c>
      <c r="E57" s="46">
        <v>25.840499999999999</v>
      </c>
      <c r="F57" s="46">
        <v>27.1875</v>
      </c>
      <c r="G57" s="46">
        <v>21.822600000000001</v>
      </c>
      <c r="H57" s="46">
        <v>25.624700000000001</v>
      </c>
      <c r="I57" s="46">
        <v>24.6554</v>
      </c>
      <c r="J57" s="46">
        <v>26.254999999999999</v>
      </c>
      <c r="K57" s="46">
        <v>25.840499999999999</v>
      </c>
      <c r="L57" s="46">
        <v>27.1875</v>
      </c>
      <c r="M57" s="46">
        <v>23.488</v>
      </c>
      <c r="N57" s="46">
        <v>3.5800999999999998</v>
      </c>
      <c r="O57" s="46">
        <v>47.7774</v>
      </c>
      <c r="P57" s="46">
        <v>3.5274000000000001</v>
      </c>
      <c r="Q57" s="46">
        <v>0</v>
      </c>
      <c r="R57" s="46" t="s">
        <v>123</v>
      </c>
      <c r="S57" s="46">
        <v>3.5274000000000001</v>
      </c>
    </row>
    <row r="58" spans="1:19" hidden="1" outlineLevel="1" collapsed="1">
      <c r="A58" s="9">
        <v>41974</v>
      </c>
      <c r="B58" s="46">
        <v>24.553599999999999</v>
      </c>
      <c r="C58" s="46">
        <v>25.478400000000001</v>
      </c>
      <c r="D58" s="46">
        <v>24.026599999999998</v>
      </c>
      <c r="E58" s="46">
        <v>26.9057</v>
      </c>
      <c r="F58" s="46">
        <v>26.898199999999999</v>
      </c>
      <c r="G58" s="46">
        <v>14.8405</v>
      </c>
      <c r="H58" s="46">
        <v>24.613700000000001</v>
      </c>
      <c r="I58" s="46">
        <v>25.478300000000001</v>
      </c>
      <c r="J58" s="46">
        <v>24.117599999999999</v>
      </c>
      <c r="K58" s="46">
        <v>26.9057</v>
      </c>
      <c r="L58" s="46">
        <v>26.898199999999999</v>
      </c>
      <c r="M58" s="46">
        <v>14.961</v>
      </c>
      <c r="N58" s="46">
        <v>10.7659</v>
      </c>
      <c r="O58" s="46">
        <v>35.3643</v>
      </c>
      <c r="P58" s="46">
        <v>10.739699999999999</v>
      </c>
      <c r="Q58" s="46" t="s">
        <v>123</v>
      </c>
      <c r="R58" s="46" t="s">
        <v>123</v>
      </c>
      <c r="S58" s="46">
        <v>10.739699999999999</v>
      </c>
    </row>
    <row r="59" spans="1:19" hidden="1" outlineLevel="1" collapsed="1">
      <c r="A59" s="9">
        <v>42005</v>
      </c>
      <c r="B59" s="46">
        <v>24.897200000000002</v>
      </c>
      <c r="C59" s="46">
        <v>25.981300000000001</v>
      </c>
      <c r="D59" s="46">
        <v>24.073</v>
      </c>
      <c r="E59" s="46">
        <v>27.724799999999998</v>
      </c>
      <c r="F59" s="46">
        <v>27.048400000000001</v>
      </c>
      <c r="G59" s="46">
        <v>16.7638</v>
      </c>
      <c r="H59" s="46">
        <v>25.1648</v>
      </c>
      <c r="I59" s="46">
        <v>25.981300000000001</v>
      </c>
      <c r="J59" s="46">
        <v>24.53</v>
      </c>
      <c r="K59" s="46">
        <v>27.724799999999998</v>
      </c>
      <c r="L59" s="46">
        <v>27.048400000000001</v>
      </c>
      <c r="M59" s="46">
        <v>17.8095</v>
      </c>
      <c r="N59" s="46">
        <v>4.0260999999999996</v>
      </c>
      <c r="O59" s="46">
        <v>37.692700000000002</v>
      </c>
      <c r="P59" s="46">
        <v>4.0182000000000002</v>
      </c>
      <c r="Q59" s="46">
        <v>0</v>
      </c>
      <c r="R59" s="46">
        <v>0</v>
      </c>
      <c r="S59" s="46">
        <v>4.0182000000000002</v>
      </c>
    </row>
    <row r="60" spans="1:19" hidden="1" outlineLevel="1" collapsed="1">
      <c r="A60" s="9">
        <v>42036</v>
      </c>
      <c r="B60" s="46">
        <v>25.164100000000001</v>
      </c>
      <c r="C60" s="46">
        <v>27.89</v>
      </c>
      <c r="D60" s="46">
        <v>23.714200000000002</v>
      </c>
      <c r="E60" s="46">
        <v>28.952200000000001</v>
      </c>
      <c r="F60" s="46">
        <v>26.169899999999998</v>
      </c>
      <c r="G60" s="46">
        <v>15.4129</v>
      </c>
      <c r="H60" s="46">
        <v>25.501100000000001</v>
      </c>
      <c r="I60" s="46">
        <v>27.8873</v>
      </c>
      <c r="J60" s="46">
        <v>24.177</v>
      </c>
      <c r="K60" s="46">
        <v>28.952200000000001</v>
      </c>
      <c r="L60" s="46">
        <v>26.169899999999998</v>
      </c>
      <c r="M60" s="46">
        <v>15.8752</v>
      </c>
      <c r="N60" s="46">
        <v>13.151899999999999</v>
      </c>
      <c r="O60" s="46">
        <v>40.1081</v>
      </c>
      <c r="P60" s="46">
        <v>13.074999999999999</v>
      </c>
      <c r="Q60" s="46">
        <v>0</v>
      </c>
      <c r="R60" s="46">
        <v>0</v>
      </c>
      <c r="S60" s="46">
        <v>13.074999999999999</v>
      </c>
    </row>
    <row r="61" spans="1:19" hidden="1" outlineLevel="1" collapsed="1">
      <c r="A61" s="9">
        <v>42064</v>
      </c>
      <c r="B61" s="46">
        <v>24.589200000000002</v>
      </c>
      <c r="C61" s="46">
        <v>29.543700000000001</v>
      </c>
      <c r="D61" s="46">
        <v>22.541799999999999</v>
      </c>
      <c r="E61" s="46">
        <v>30.1312</v>
      </c>
      <c r="F61" s="46">
        <v>26.908899999999999</v>
      </c>
      <c r="G61" s="46">
        <v>10.3367</v>
      </c>
      <c r="H61" s="46">
        <v>24.5992</v>
      </c>
      <c r="I61" s="46">
        <v>29.5426</v>
      </c>
      <c r="J61" s="46">
        <v>22.5533</v>
      </c>
      <c r="K61" s="46">
        <v>30.1312</v>
      </c>
      <c r="L61" s="46">
        <v>26.908899999999999</v>
      </c>
      <c r="M61" s="46">
        <v>10.307399999999999</v>
      </c>
      <c r="N61" s="46">
        <v>16.043900000000001</v>
      </c>
      <c r="O61" s="46">
        <v>37.830800000000004</v>
      </c>
      <c r="P61" s="46">
        <v>15.35</v>
      </c>
      <c r="Q61" s="46" t="s">
        <v>123</v>
      </c>
      <c r="R61" s="46">
        <v>0</v>
      </c>
      <c r="S61" s="46">
        <v>15.35</v>
      </c>
    </row>
    <row r="62" spans="1:19" hidden="1" outlineLevel="1" collapsed="1">
      <c r="A62" s="9">
        <v>42095</v>
      </c>
      <c r="B62" s="46">
        <v>23.672000000000001</v>
      </c>
      <c r="C62" s="46">
        <v>29.938300000000002</v>
      </c>
      <c r="D62" s="46">
        <v>22.317900000000002</v>
      </c>
      <c r="E62" s="46">
        <v>30.196000000000002</v>
      </c>
      <c r="F62" s="46">
        <v>25.614699999999999</v>
      </c>
      <c r="G62" s="46">
        <v>8.4746000000000006</v>
      </c>
      <c r="H62" s="46">
        <v>23.672000000000001</v>
      </c>
      <c r="I62" s="46">
        <v>29.938099999999999</v>
      </c>
      <c r="J62" s="46">
        <v>22.317900000000002</v>
      </c>
      <c r="K62" s="46">
        <v>30.196000000000002</v>
      </c>
      <c r="L62" s="46">
        <v>25.614699999999999</v>
      </c>
      <c r="M62" s="46">
        <v>8.4746000000000006</v>
      </c>
      <c r="N62" s="46">
        <v>41.210099999999997</v>
      </c>
      <c r="O62" s="46">
        <v>41.210099999999997</v>
      </c>
      <c r="P62" s="46">
        <v>0</v>
      </c>
      <c r="Q62" s="46">
        <v>0</v>
      </c>
      <c r="R62" s="46">
        <v>0</v>
      </c>
      <c r="S62" s="46" t="s">
        <v>123</v>
      </c>
    </row>
    <row r="63" spans="1:19" hidden="1" outlineLevel="1" collapsed="1">
      <c r="A63" s="9">
        <v>42125</v>
      </c>
      <c r="B63" s="46">
        <v>24.202400000000001</v>
      </c>
      <c r="C63" s="46">
        <v>29.984200000000001</v>
      </c>
      <c r="D63" s="46">
        <v>22.9618</v>
      </c>
      <c r="E63" s="46">
        <v>32.325099999999999</v>
      </c>
      <c r="F63" s="46">
        <v>27.288399999999999</v>
      </c>
      <c r="G63" s="46">
        <v>11.2226</v>
      </c>
      <c r="H63" s="46">
        <v>24.339200000000002</v>
      </c>
      <c r="I63" s="46">
        <v>29.982900000000001</v>
      </c>
      <c r="J63" s="46">
        <v>23.1172</v>
      </c>
      <c r="K63" s="46">
        <v>32.325099999999999</v>
      </c>
      <c r="L63" s="46">
        <v>27.288399999999999</v>
      </c>
      <c r="M63" s="46">
        <v>11.3865</v>
      </c>
      <c r="N63" s="46">
        <v>6.3647999999999998</v>
      </c>
      <c r="O63" s="46">
        <v>38.344299999999997</v>
      </c>
      <c r="P63" s="46">
        <v>6.2539999999999996</v>
      </c>
      <c r="Q63" s="46">
        <v>0</v>
      </c>
      <c r="R63" s="46">
        <v>0</v>
      </c>
      <c r="S63" s="46">
        <v>6.2539999999999996</v>
      </c>
    </row>
    <row r="64" spans="1:19" hidden="1" outlineLevel="1" collapsed="1">
      <c r="A64" s="9">
        <v>42156</v>
      </c>
      <c r="B64" s="46">
        <v>26.340699999999998</v>
      </c>
      <c r="C64" s="46">
        <v>30.811900000000001</v>
      </c>
      <c r="D64" s="46">
        <v>25.094999999999999</v>
      </c>
      <c r="E64" s="46">
        <v>26.743200000000002</v>
      </c>
      <c r="F64" s="46">
        <v>27.518899999999999</v>
      </c>
      <c r="G64" s="46">
        <v>14.0289</v>
      </c>
      <c r="H64" s="46">
        <v>26.6053</v>
      </c>
      <c r="I64" s="46">
        <v>30.811499999999999</v>
      </c>
      <c r="J64" s="46">
        <v>25.4132</v>
      </c>
      <c r="K64" s="46">
        <v>26.743200000000002</v>
      </c>
      <c r="L64" s="46">
        <v>27.518899999999999</v>
      </c>
      <c r="M64" s="46">
        <v>14.822800000000001</v>
      </c>
      <c r="N64" s="46">
        <v>6.7404999999999999</v>
      </c>
      <c r="O64" s="46">
        <v>36.619199999999999</v>
      </c>
      <c r="P64" s="46">
        <v>6.7080000000000002</v>
      </c>
      <c r="Q64" s="46">
        <v>0</v>
      </c>
      <c r="R64" s="46">
        <v>0</v>
      </c>
      <c r="S64" s="46">
        <v>6.7080000000000002</v>
      </c>
    </row>
    <row r="65" spans="1:19" hidden="1" outlineLevel="1" collapsed="1">
      <c r="A65" s="9">
        <v>42186</v>
      </c>
      <c r="B65" s="46">
        <v>27.510400000000001</v>
      </c>
      <c r="C65" s="46">
        <v>31.053599999999999</v>
      </c>
      <c r="D65" s="46">
        <v>26.535499999999999</v>
      </c>
      <c r="E65" s="46">
        <v>32.070599999999999</v>
      </c>
      <c r="F65" s="46">
        <v>28.1648</v>
      </c>
      <c r="G65" s="46">
        <v>13.283200000000001</v>
      </c>
      <c r="H65" s="46">
        <v>27.510400000000001</v>
      </c>
      <c r="I65" s="46">
        <v>31.0535</v>
      </c>
      <c r="J65" s="46">
        <v>26.535499999999999</v>
      </c>
      <c r="K65" s="46">
        <v>32.070599999999999</v>
      </c>
      <c r="L65" s="46">
        <v>28.1648</v>
      </c>
      <c r="M65" s="46">
        <v>13.283200000000001</v>
      </c>
      <c r="N65" s="46">
        <v>37.099699999999999</v>
      </c>
      <c r="O65" s="46">
        <v>37.099699999999999</v>
      </c>
      <c r="P65" s="46">
        <v>0</v>
      </c>
      <c r="Q65" s="46">
        <v>0</v>
      </c>
      <c r="R65" s="46">
        <v>0</v>
      </c>
      <c r="S65" s="46" t="s">
        <v>123</v>
      </c>
    </row>
    <row r="66" spans="1:19" hidden="1" outlineLevel="1" collapsed="1">
      <c r="A66" s="9">
        <v>42217</v>
      </c>
      <c r="B66" s="46">
        <v>28.891400000000001</v>
      </c>
      <c r="C66" s="46">
        <v>31.156400000000001</v>
      </c>
      <c r="D66" s="46">
        <v>28.273</v>
      </c>
      <c r="E66" s="46">
        <v>34.186599999999999</v>
      </c>
      <c r="F66" s="46">
        <v>29.583200000000001</v>
      </c>
      <c r="G66" s="46">
        <v>11.7303</v>
      </c>
      <c r="H66" s="46">
        <v>28.9468</v>
      </c>
      <c r="I66" s="46">
        <v>31.437000000000001</v>
      </c>
      <c r="J66" s="46">
        <v>28.273</v>
      </c>
      <c r="K66" s="46">
        <v>34.186599999999999</v>
      </c>
      <c r="L66" s="46">
        <v>29.583200000000001</v>
      </c>
      <c r="M66" s="46">
        <v>11.7303</v>
      </c>
      <c r="N66" s="46">
        <v>2.5000000000000001E-2</v>
      </c>
      <c r="O66" s="46">
        <v>2.5000000000000001E-2</v>
      </c>
      <c r="P66" s="46">
        <v>0</v>
      </c>
      <c r="Q66" s="46">
        <v>0</v>
      </c>
      <c r="R66" s="46">
        <v>0</v>
      </c>
      <c r="S66" s="46" t="s">
        <v>123</v>
      </c>
    </row>
    <row r="67" spans="1:19" hidden="1" outlineLevel="1" collapsed="1">
      <c r="A67" s="9">
        <v>42248</v>
      </c>
      <c r="B67" s="47">
        <v>27.633600000000001</v>
      </c>
      <c r="C67" s="47">
        <v>30.769100000000002</v>
      </c>
      <c r="D67" s="47">
        <v>26.858599999999999</v>
      </c>
      <c r="E67" s="47">
        <v>33.8949</v>
      </c>
      <c r="F67" s="47">
        <v>29.3476</v>
      </c>
      <c r="G67" s="47">
        <v>8.6738</v>
      </c>
      <c r="H67" s="47">
        <v>27.633600000000001</v>
      </c>
      <c r="I67" s="47">
        <v>30.769100000000002</v>
      </c>
      <c r="J67" s="47">
        <v>26.858599999999999</v>
      </c>
      <c r="K67" s="47">
        <v>33.8949</v>
      </c>
      <c r="L67" s="47">
        <v>29.3476</v>
      </c>
      <c r="M67" s="47">
        <v>8.6738</v>
      </c>
      <c r="N67" s="47">
        <v>39.090299999999999</v>
      </c>
      <c r="O67" s="47">
        <v>39.090299999999999</v>
      </c>
      <c r="P67" s="47">
        <v>0</v>
      </c>
      <c r="Q67" s="47">
        <v>0</v>
      </c>
      <c r="R67" s="47">
        <v>0</v>
      </c>
      <c r="S67" s="47" t="s">
        <v>123</v>
      </c>
    </row>
    <row r="68" spans="1:19" hidden="1" outlineLevel="1" collapsed="1">
      <c r="A68" s="9">
        <v>42278</v>
      </c>
      <c r="B68" s="46">
        <v>30.404900000000001</v>
      </c>
      <c r="C68" s="46">
        <v>35.447400000000002</v>
      </c>
      <c r="D68" s="46">
        <v>28.831399999999999</v>
      </c>
      <c r="E68" s="46">
        <v>34.092500000000001</v>
      </c>
      <c r="F68" s="46">
        <v>30.2393</v>
      </c>
      <c r="G68" s="46">
        <v>15.1152</v>
      </c>
      <c r="H68" s="46">
        <v>30.404800000000002</v>
      </c>
      <c r="I68" s="46">
        <v>35.447299999999998</v>
      </c>
      <c r="J68" s="46">
        <v>28.831399999999999</v>
      </c>
      <c r="K68" s="46">
        <v>34.092500000000001</v>
      </c>
      <c r="L68" s="46">
        <v>30.2393</v>
      </c>
      <c r="M68" s="46">
        <v>15.1152</v>
      </c>
      <c r="N68" s="46">
        <v>36.590800000000002</v>
      </c>
      <c r="O68" s="46">
        <v>36.590800000000002</v>
      </c>
      <c r="P68" s="46">
        <v>0</v>
      </c>
      <c r="Q68" s="46">
        <v>0</v>
      </c>
      <c r="R68" s="46">
        <v>0</v>
      </c>
      <c r="S68" s="46" t="s">
        <v>123</v>
      </c>
    </row>
    <row r="69" spans="1:19" hidden="1" outlineLevel="1" collapsed="1">
      <c r="A69" s="9">
        <v>42309</v>
      </c>
      <c r="B69" s="46">
        <v>27.5426</v>
      </c>
      <c r="C69" s="46">
        <v>33.863700000000001</v>
      </c>
      <c r="D69" s="46">
        <v>25.853000000000002</v>
      </c>
      <c r="E69" s="46">
        <v>31.432700000000001</v>
      </c>
      <c r="F69" s="46">
        <v>27.6311</v>
      </c>
      <c r="G69" s="46">
        <v>10.003500000000001</v>
      </c>
      <c r="H69" s="46">
        <v>27.629200000000001</v>
      </c>
      <c r="I69" s="46">
        <v>33.850299999999997</v>
      </c>
      <c r="J69" s="46">
        <v>25.963200000000001</v>
      </c>
      <c r="K69" s="46">
        <v>31.432700000000001</v>
      </c>
      <c r="L69" s="46">
        <v>27.6311</v>
      </c>
      <c r="M69" s="46">
        <v>10.3695</v>
      </c>
      <c r="N69" s="46">
        <v>5.0358000000000001</v>
      </c>
      <c r="O69" s="46">
        <v>39.626100000000001</v>
      </c>
      <c r="P69" s="46">
        <v>0</v>
      </c>
      <c r="Q69" s="46">
        <v>0</v>
      </c>
      <c r="R69" s="46">
        <v>0</v>
      </c>
      <c r="S69" s="46">
        <v>0</v>
      </c>
    </row>
    <row r="70" spans="1:19" hidden="1" outlineLevel="1" collapsed="1">
      <c r="A70" s="9">
        <v>42339</v>
      </c>
      <c r="B70" s="46">
        <v>21.087900000000001</v>
      </c>
      <c r="C70" s="46">
        <v>31.420100000000001</v>
      </c>
      <c r="D70" s="46">
        <v>19.0687</v>
      </c>
      <c r="E70" s="46">
        <v>31.063199999999998</v>
      </c>
      <c r="F70" s="46">
        <v>31.087900000000001</v>
      </c>
      <c r="G70" s="46">
        <v>4.2531999999999996</v>
      </c>
      <c r="H70" s="46">
        <v>21.210799999999999</v>
      </c>
      <c r="I70" s="46">
        <v>31.419699999999999</v>
      </c>
      <c r="J70" s="46">
        <v>19.1995</v>
      </c>
      <c r="K70" s="46">
        <v>31.063199999999998</v>
      </c>
      <c r="L70" s="46">
        <v>31.087900000000001</v>
      </c>
      <c r="M70" s="46">
        <v>4.2754000000000003</v>
      </c>
      <c r="N70" s="46">
        <v>3.0775999999999999</v>
      </c>
      <c r="O70" s="46">
        <v>45.255600000000001</v>
      </c>
      <c r="P70" s="46">
        <v>3.0488</v>
      </c>
      <c r="Q70" s="46" t="s">
        <v>123</v>
      </c>
      <c r="R70" s="46">
        <v>0</v>
      </c>
      <c r="S70" s="46">
        <v>3.0488</v>
      </c>
    </row>
    <row r="71" spans="1:19" hidden="1" outlineLevel="1" collapsed="1">
      <c r="A71" s="9">
        <v>42370</v>
      </c>
      <c r="B71" s="46">
        <v>29.4056</v>
      </c>
      <c r="C71" s="46">
        <v>30.9694</v>
      </c>
      <c r="D71" s="46">
        <v>28.471900000000002</v>
      </c>
      <c r="E71" s="46">
        <v>34.283799999999999</v>
      </c>
      <c r="F71" s="46">
        <v>29.346</v>
      </c>
      <c r="G71" s="46">
        <v>16.232500000000002</v>
      </c>
      <c r="H71" s="46">
        <v>29.402999999999999</v>
      </c>
      <c r="I71" s="46">
        <v>30.9634</v>
      </c>
      <c r="J71" s="46">
        <v>28.471900000000002</v>
      </c>
      <c r="K71" s="46">
        <v>34.283799999999999</v>
      </c>
      <c r="L71" s="46">
        <v>29.346</v>
      </c>
      <c r="M71" s="46">
        <v>16.232500000000002</v>
      </c>
      <c r="N71" s="46">
        <v>39.931899999999999</v>
      </c>
      <c r="O71" s="46">
        <v>39.931899999999999</v>
      </c>
      <c r="P71" s="46">
        <v>0</v>
      </c>
      <c r="Q71" s="46">
        <v>0</v>
      </c>
      <c r="R71" s="46">
        <v>0</v>
      </c>
      <c r="S71" s="46" t="s">
        <v>123</v>
      </c>
    </row>
    <row r="72" spans="1:19" hidden="1" outlineLevel="1" collapsed="1">
      <c r="A72" s="9">
        <v>42401</v>
      </c>
      <c r="B72" s="46">
        <v>27.473199999999999</v>
      </c>
      <c r="C72" s="46">
        <v>30.470700000000001</v>
      </c>
      <c r="D72" s="46">
        <v>26.055</v>
      </c>
      <c r="E72" s="46">
        <v>35.350299999999997</v>
      </c>
      <c r="F72" s="46">
        <v>29.298400000000001</v>
      </c>
      <c r="G72" s="46">
        <v>6.0484</v>
      </c>
      <c r="H72" s="46">
        <v>27.473099999999999</v>
      </c>
      <c r="I72" s="46">
        <v>30.470500000000001</v>
      </c>
      <c r="J72" s="46">
        <v>26.055</v>
      </c>
      <c r="K72" s="46">
        <v>35.350299999999997</v>
      </c>
      <c r="L72" s="46">
        <v>29.298400000000001</v>
      </c>
      <c r="M72" s="46">
        <v>6.0484</v>
      </c>
      <c r="N72" s="46">
        <v>38.8476</v>
      </c>
      <c r="O72" s="46">
        <v>38.8476</v>
      </c>
      <c r="P72" s="46">
        <v>0</v>
      </c>
      <c r="Q72" s="46">
        <v>0</v>
      </c>
      <c r="R72" s="46">
        <v>0</v>
      </c>
      <c r="S72" s="46" t="s">
        <v>123</v>
      </c>
    </row>
    <row r="73" spans="1:19" hidden="1" outlineLevel="1" collapsed="1">
      <c r="A73" s="9">
        <v>42430</v>
      </c>
      <c r="B73" s="46">
        <v>29.605899999999998</v>
      </c>
      <c r="C73" s="46">
        <v>29.850100000000001</v>
      </c>
      <c r="D73" s="46">
        <v>29.485399999999998</v>
      </c>
      <c r="E73" s="46">
        <v>35.930999999999997</v>
      </c>
      <c r="F73" s="46">
        <v>28.8934</v>
      </c>
      <c r="G73" s="46">
        <v>23.907299999999999</v>
      </c>
      <c r="H73" s="46">
        <v>29.605799999999999</v>
      </c>
      <c r="I73" s="46">
        <v>29.849799999999998</v>
      </c>
      <c r="J73" s="46">
        <v>29.485399999999998</v>
      </c>
      <c r="K73" s="46">
        <v>35.930999999999997</v>
      </c>
      <c r="L73" s="46">
        <v>28.8934</v>
      </c>
      <c r="M73" s="46">
        <v>23.907299999999999</v>
      </c>
      <c r="N73" s="46">
        <v>36.520200000000003</v>
      </c>
      <c r="O73" s="46">
        <v>36.520200000000003</v>
      </c>
      <c r="P73" s="46">
        <v>0</v>
      </c>
      <c r="Q73" s="46">
        <v>0</v>
      </c>
      <c r="R73" s="46">
        <v>0</v>
      </c>
      <c r="S73" s="46" t="s">
        <v>123</v>
      </c>
    </row>
    <row r="74" spans="1:19" hidden="1" outlineLevel="1" collapsed="1">
      <c r="A74" s="9">
        <v>42461</v>
      </c>
      <c r="B74" s="46">
        <v>29.1434</v>
      </c>
      <c r="C74" s="46">
        <v>30.023900000000001</v>
      </c>
      <c r="D74" s="46">
        <v>28.810199999999998</v>
      </c>
      <c r="E74" s="46">
        <v>31.097999999999999</v>
      </c>
      <c r="F74" s="46">
        <v>28.549199999999999</v>
      </c>
      <c r="G74" s="46">
        <v>25.493099999999998</v>
      </c>
      <c r="H74" s="46">
        <v>29.128399999999999</v>
      </c>
      <c r="I74" s="46">
        <v>29.971399999999999</v>
      </c>
      <c r="J74" s="46">
        <v>28.810199999999998</v>
      </c>
      <c r="K74" s="46">
        <v>31.097999999999999</v>
      </c>
      <c r="L74" s="46">
        <v>28.549199999999999</v>
      </c>
      <c r="M74" s="46">
        <v>25.493099999999998</v>
      </c>
      <c r="N74" s="46">
        <v>49.942</v>
      </c>
      <c r="O74" s="46">
        <v>49.942</v>
      </c>
      <c r="P74" s="46">
        <v>0</v>
      </c>
      <c r="Q74" s="46">
        <v>0</v>
      </c>
      <c r="R74" s="46">
        <v>0</v>
      </c>
      <c r="S74" s="46" t="s">
        <v>123</v>
      </c>
    </row>
    <row r="75" spans="1:19" hidden="1" outlineLevel="1" collapsed="1">
      <c r="A75" s="9">
        <v>42491</v>
      </c>
      <c r="B75" s="46">
        <v>30.822600000000001</v>
      </c>
      <c r="C75" s="46">
        <v>29.6739</v>
      </c>
      <c r="D75" s="46">
        <v>31.291499999999999</v>
      </c>
      <c r="E75" s="46">
        <v>40.883600000000001</v>
      </c>
      <c r="F75" s="46">
        <v>29.456900000000001</v>
      </c>
      <c r="G75" s="46">
        <v>26.743600000000001</v>
      </c>
      <c r="H75" s="46">
        <v>30.822500000000002</v>
      </c>
      <c r="I75" s="46">
        <v>29.6736</v>
      </c>
      <c r="J75" s="46">
        <v>31.291499999999999</v>
      </c>
      <c r="K75" s="46">
        <v>40.883600000000001</v>
      </c>
      <c r="L75" s="46">
        <v>29.456900000000001</v>
      </c>
      <c r="M75" s="46">
        <v>26.743600000000001</v>
      </c>
      <c r="N75" s="46">
        <v>37.353900000000003</v>
      </c>
      <c r="O75" s="46">
        <v>37.353900000000003</v>
      </c>
      <c r="P75" s="46">
        <v>0</v>
      </c>
      <c r="Q75" s="46">
        <v>0</v>
      </c>
      <c r="R75" s="46">
        <v>0</v>
      </c>
      <c r="S75" s="46" t="s">
        <v>123</v>
      </c>
    </row>
    <row r="76" spans="1:19" hidden="1" outlineLevel="1" collapsed="1">
      <c r="A76" s="9">
        <v>42522</v>
      </c>
      <c r="B76" s="46">
        <v>32.003300000000003</v>
      </c>
      <c r="C76" s="46">
        <v>29.1463</v>
      </c>
      <c r="D76" s="46">
        <v>32.921999999999997</v>
      </c>
      <c r="E76" s="46">
        <v>37.752800000000001</v>
      </c>
      <c r="F76" s="46">
        <v>32.253100000000003</v>
      </c>
      <c r="G76" s="46">
        <v>29.134399999999999</v>
      </c>
      <c r="H76" s="46">
        <v>32.0032</v>
      </c>
      <c r="I76" s="46">
        <v>29.145399999999999</v>
      </c>
      <c r="J76" s="46">
        <v>32.921999999999997</v>
      </c>
      <c r="K76" s="46">
        <v>37.752800000000001</v>
      </c>
      <c r="L76" s="46">
        <v>32.253100000000003</v>
      </c>
      <c r="M76" s="46">
        <v>29.134399999999999</v>
      </c>
      <c r="N76" s="46">
        <v>37.699399999999997</v>
      </c>
      <c r="O76" s="46">
        <v>37.699399999999997</v>
      </c>
      <c r="P76" s="46">
        <v>0</v>
      </c>
      <c r="Q76" s="46">
        <v>0</v>
      </c>
      <c r="R76" s="46">
        <v>0</v>
      </c>
      <c r="S76" s="46" t="s">
        <v>123</v>
      </c>
    </row>
    <row r="77" spans="1:19" hidden="1" outlineLevel="1" collapsed="1">
      <c r="A77" s="9">
        <v>42552</v>
      </c>
      <c r="B77" s="46">
        <v>31.152999999999999</v>
      </c>
      <c r="C77" s="46">
        <v>29.244900000000001</v>
      </c>
      <c r="D77" s="46">
        <v>31.8964</v>
      </c>
      <c r="E77" s="46">
        <v>42.394300000000001</v>
      </c>
      <c r="F77" s="46">
        <v>30.408000000000001</v>
      </c>
      <c r="G77" s="46">
        <v>27.105399999999999</v>
      </c>
      <c r="H77" s="46">
        <v>31.1526</v>
      </c>
      <c r="I77" s="46">
        <v>29.242599999999999</v>
      </c>
      <c r="J77" s="46">
        <v>31.8964</v>
      </c>
      <c r="K77" s="46">
        <v>42.394300000000001</v>
      </c>
      <c r="L77" s="46">
        <v>30.408000000000001</v>
      </c>
      <c r="M77" s="46">
        <v>27.105399999999999</v>
      </c>
      <c r="N77" s="46">
        <v>35.022399999999998</v>
      </c>
      <c r="O77" s="46">
        <v>35.022399999999998</v>
      </c>
      <c r="P77" s="46">
        <v>0</v>
      </c>
      <c r="Q77" s="46">
        <v>0</v>
      </c>
      <c r="R77" s="46">
        <v>0</v>
      </c>
      <c r="S77" s="46" t="s">
        <v>123</v>
      </c>
    </row>
    <row r="78" spans="1:19" hidden="1" outlineLevel="1" collapsed="1">
      <c r="A78" s="9">
        <v>42583</v>
      </c>
      <c r="B78" s="46">
        <v>30.158999999999999</v>
      </c>
      <c r="C78" s="46">
        <v>29.5976</v>
      </c>
      <c r="D78" s="46">
        <v>30.514299999999999</v>
      </c>
      <c r="E78" s="46">
        <v>37.788600000000002</v>
      </c>
      <c r="F78" s="46">
        <v>29.960100000000001</v>
      </c>
      <c r="G78" s="46">
        <v>24.027200000000001</v>
      </c>
      <c r="H78" s="46">
        <v>30.158000000000001</v>
      </c>
      <c r="I78" s="46">
        <v>29.594999999999999</v>
      </c>
      <c r="J78" s="46">
        <v>30.514299999999999</v>
      </c>
      <c r="K78" s="46">
        <v>37.788600000000002</v>
      </c>
      <c r="L78" s="46">
        <v>29.960100000000001</v>
      </c>
      <c r="M78" s="46">
        <v>24.027200000000001</v>
      </c>
      <c r="N78" s="46">
        <v>48.405900000000003</v>
      </c>
      <c r="O78" s="46">
        <v>48.405900000000003</v>
      </c>
      <c r="P78" s="46">
        <v>0</v>
      </c>
      <c r="Q78" s="46">
        <v>0</v>
      </c>
      <c r="R78" s="46">
        <v>0</v>
      </c>
      <c r="S78" s="46" t="s">
        <v>123</v>
      </c>
    </row>
    <row r="79" spans="1:19" hidden="1" outlineLevel="1" collapsed="1">
      <c r="A79" s="9">
        <v>42614</v>
      </c>
      <c r="B79" s="46">
        <v>30.8642</v>
      </c>
      <c r="C79" s="46">
        <v>29.6569</v>
      </c>
      <c r="D79" s="46">
        <v>31.404499999999999</v>
      </c>
      <c r="E79" s="46">
        <v>37.998100000000001</v>
      </c>
      <c r="F79" s="46">
        <v>30.355699999999999</v>
      </c>
      <c r="G79" s="46">
        <v>28.394100000000002</v>
      </c>
      <c r="H79" s="46">
        <v>30.8262</v>
      </c>
      <c r="I79" s="46">
        <v>29.5258</v>
      </c>
      <c r="J79" s="46">
        <v>31.404499999999999</v>
      </c>
      <c r="K79" s="46">
        <v>37.998100000000001</v>
      </c>
      <c r="L79" s="46">
        <v>30.355699999999999</v>
      </c>
      <c r="M79" s="46">
        <v>28.394100000000002</v>
      </c>
      <c r="N79" s="46">
        <v>49.894300000000001</v>
      </c>
      <c r="O79" s="46">
        <v>49.894300000000001</v>
      </c>
      <c r="P79" s="46">
        <v>0</v>
      </c>
      <c r="Q79" s="46">
        <v>0</v>
      </c>
      <c r="R79" s="46">
        <v>0</v>
      </c>
      <c r="S79" s="46" t="s">
        <v>123</v>
      </c>
    </row>
    <row r="80" spans="1:19" hidden="1" outlineLevel="1" collapsed="1">
      <c r="A80" s="9">
        <v>42644</v>
      </c>
      <c r="B80" s="46">
        <v>30.4298</v>
      </c>
      <c r="C80" s="46">
        <v>29.366099999999999</v>
      </c>
      <c r="D80" s="46">
        <v>30.789899999999999</v>
      </c>
      <c r="E80" s="46">
        <v>36.756700000000002</v>
      </c>
      <c r="F80" s="46">
        <v>30.2041</v>
      </c>
      <c r="G80" s="46">
        <v>25.067499999999999</v>
      </c>
      <c r="H80" s="46">
        <v>30.427900000000001</v>
      </c>
      <c r="I80" s="46">
        <v>29.358000000000001</v>
      </c>
      <c r="J80" s="46">
        <v>30.789899999999999</v>
      </c>
      <c r="K80" s="46">
        <v>36.756700000000002</v>
      </c>
      <c r="L80" s="46">
        <v>30.2041</v>
      </c>
      <c r="M80" s="46">
        <v>25.067499999999999</v>
      </c>
      <c r="N80" s="46">
        <v>48.963000000000001</v>
      </c>
      <c r="O80" s="46">
        <v>48.963000000000001</v>
      </c>
      <c r="P80" s="46">
        <v>0</v>
      </c>
      <c r="Q80" s="46">
        <v>0</v>
      </c>
      <c r="R80" s="46">
        <v>0</v>
      </c>
      <c r="S80" s="46" t="s">
        <v>123</v>
      </c>
    </row>
    <row r="81" spans="1:19" hidden="1" outlineLevel="1" collapsed="1">
      <c r="A81" s="9">
        <v>42675</v>
      </c>
      <c r="B81" s="46">
        <v>30.200700000000001</v>
      </c>
      <c r="C81" s="46">
        <v>29.455400000000001</v>
      </c>
      <c r="D81" s="46">
        <v>30.655999999999999</v>
      </c>
      <c r="E81" s="46">
        <v>35.663499999999999</v>
      </c>
      <c r="F81" s="46">
        <v>30.3888</v>
      </c>
      <c r="G81" s="46">
        <v>22.1007</v>
      </c>
      <c r="H81" s="46">
        <v>30.1938</v>
      </c>
      <c r="I81" s="46">
        <v>29.436399999999999</v>
      </c>
      <c r="J81" s="46">
        <v>30.655999999999999</v>
      </c>
      <c r="K81" s="46">
        <v>35.663499999999999</v>
      </c>
      <c r="L81" s="46">
        <v>30.3888</v>
      </c>
      <c r="M81" s="46">
        <v>22.1007</v>
      </c>
      <c r="N81" s="46">
        <v>49.753100000000003</v>
      </c>
      <c r="O81" s="46">
        <v>49.753100000000003</v>
      </c>
      <c r="P81" s="46">
        <v>0</v>
      </c>
      <c r="Q81" s="46">
        <v>0</v>
      </c>
      <c r="R81" s="46">
        <v>0</v>
      </c>
      <c r="S81" s="46" t="s">
        <v>123</v>
      </c>
    </row>
    <row r="82" spans="1:19" hidden="1" outlineLevel="1" collapsed="1">
      <c r="A82" s="9">
        <v>42705</v>
      </c>
      <c r="B82" s="46">
        <v>30.248899999999999</v>
      </c>
      <c r="C82" s="46">
        <v>29.643599999999999</v>
      </c>
      <c r="D82" s="46">
        <v>30.555900000000001</v>
      </c>
      <c r="E82" s="46">
        <v>32.7194</v>
      </c>
      <c r="F82" s="46">
        <v>30.222899999999999</v>
      </c>
      <c r="G82" s="46">
        <v>30.010999999999999</v>
      </c>
      <c r="H82" s="46">
        <v>30.232099999999999</v>
      </c>
      <c r="I82" s="46">
        <v>29.590599999999998</v>
      </c>
      <c r="J82" s="46">
        <v>30.5566</v>
      </c>
      <c r="K82" s="46">
        <v>32.7258</v>
      </c>
      <c r="L82" s="46">
        <v>30.222899999999999</v>
      </c>
      <c r="M82" s="46">
        <v>30.010999999999999</v>
      </c>
      <c r="N82" s="46">
        <v>48.546399999999998</v>
      </c>
      <c r="O82" s="46">
        <v>49.833300000000001</v>
      </c>
      <c r="P82" s="46">
        <v>15.25</v>
      </c>
      <c r="Q82" s="46">
        <v>15.25</v>
      </c>
      <c r="R82" s="46">
        <v>0</v>
      </c>
      <c r="S82" s="46" t="s">
        <v>123</v>
      </c>
    </row>
    <row r="83" spans="1:19" hidden="1" outlineLevel="1" collapsed="1">
      <c r="A83" s="9">
        <v>42736</v>
      </c>
      <c r="B83" s="46">
        <v>29.746300000000002</v>
      </c>
      <c r="C83" s="46">
        <v>29.617799999999999</v>
      </c>
      <c r="D83" s="46">
        <v>29.822099999999999</v>
      </c>
      <c r="E83" s="46">
        <v>34.301400000000001</v>
      </c>
      <c r="F83" s="46">
        <v>30.089200000000002</v>
      </c>
      <c r="G83" s="46">
        <v>22.333100000000002</v>
      </c>
      <c r="H83" s="46">
        <v>29.744499999999999</v>
      </c>
      <c r="I83" s="46">
        <v>29.6128</v>
      </c>
      <c r="J83" s="46">
        <v>29.822099999999999</v>
      </c>
      <c r="K83" s="46">
        <v>34.301400000000001</v>
      </c>
      <c r="L83" s="46">
        <v>30.089200000000002</v>
      </c>
      <c r="M83" s="46">
        <v>22.333100000000002</v>
      </c>
      <c r="N83" s="46">
        <v>48.545699999999997</v>
      </c>
      <c r="O83" s="46">
        <v>48.545699999999997</v>
      </c>
      <c r="P83" s="46">
        <v>0</v>
      </c>
      <c r="Q83" s="46">
        <v>0</v>
      </c>
      <c r="R83" s="46">
        <v>0</v>
      </c>
      <c r="S83" s="46" t="s">
        <v>123</v>
      </c>
    </row>
    <row r="84" spans="1:19" hidden="1" outlineLevel="1" collapsed="1">
      <c r="A84" s="9">
        <v>42767</v>
      </c>
      <c r="B84" s="46">
        <v>30.3904</v>
      </c>
      <c r="C84" s="46">
        <v>29.7898</v>
      </c>
      <c r="D84" s="46">
        <v>31.403400000000001</v>
      </c>
      <c r="E84" s="46">
        <v>36.749499999999998</v>
      </c>
      <c r="F84" s="46">
        <v>30.733699999999999</v>
      </c>
      <c r="G84" s="46">
        <v>28.978100000000001</v>
      </c>
      <c r="H84" s="46">
        <v>30.4148</v>
      </c>
      <c r="I84" s="46">
        <v>29.7898</v>
      </c>
      <c r="J84" s="46">
        <v>31.4726</v>
      </c>
      <c r="K84" s="46">
        <v>36.749499999999998</v>
      </c>
      <c r="L84" s="46">
        <v>30.733699999999999</v>
      </c>
      <c r="M84" s="46">
        <v>30.027799999999999</v>
      </c>
      <c r="N84" s="46">
        <v>11.392099999999999</v>
      </c>
      <c r="O84" s="46">
        <v>36.697899999999997</v>
      </c>
      <c r="P84" s="46">
        <v>11.3</v>
      </c>
      <c r="Q84" s="46">
        <v>0</v>
      </c>
      <c r="R84" s="46">
        <v>0</v>
      </c>
      <c r="S84" s="46">
        <v>11.3</v>
      </c>
    </row>
    <row r="85" spans="1:19" hidden="1" outlineLevel="1" collapsed="1">
      <c r="A85" s="9">
        <v>42795</v>
      </c>
      <c r="B85" s="46">
        <v>29.247900000000001</v>
      </c>
      <c r="C85" s="46">
        <v>29.638200000000001</v>
      </c>
      <c r="D85" s="46">
        <v>28.9635</v>
      </c>
      <c r="E85" s="46">
        <v>32.509599999999999</v>
      </c>
      <c r="F85" s="46">
        <v>28.273800000000001</v>
      </c>
      <c r="G85" s="46">
        <v>29.9222</v>
      </c>
      <c r="H85" s="46">
        <v>29.247800000000002</v>
      </c>
      <c r="I85" s="46">
        <v>29.638000000000002</v>
      </c>
      <c r="J85" s="46">
        <v>28.9635</v>
      </c>
      <c r="K85" s="46">
        <v>32.509599999999999</v>
      </c>
      <c r="L85" s="46">
        <v>28.273800000000001</v>
      </c>
      <c r="M85" s="46">
        <v>29.9222</v>
      </c>
      <c r="N85" s="46">
        <v>37.327399999999997</v>
      </c>
      <c r="O85" s="46">
        <v>37.327399999999997</v>
      </c>
      <c r="P85" s="46">
        <v>0</v>
      </c>
      <c r="Q85" s="46">
        <v>0</v>
      </c>
      <c r="R85" s="46">
        <v>0</v>
      </c>
      <c r="S85" s="46" t="s">
        <v>123</v>
      </c>
    </row>
    <row r="86" spans="1:19" hidden="1" outlineLevel="1" collapsed="1">
      <c r="A86" s="9">
        <v>42826</v>
      </c>
      <c r="B86" s="46">
        <v>29.743400000000001</v>
      </c>
      <c r="C86" s="46">
        <v>28.9406</v>
      </c>
      <c r="D86" s="46">
        <v>30.014500000000002</v>
      </c>
      <c r="E86" s="46">
        <v>29.342099999999999</v>
      </c>
      <c r="F86" s="46">
        <v>30.454999999999998</v>
      </c>
      <c r="G86" s="46">
        <v>26.6081</v>
      </c>
      <c r="H86" s="46">
        <v>29.743300000000001</v>
      </c>
      <c r="I86" s="46">
        <v>28.940100000000001</v>
      </c>
      <c r="J86" s="46">
        <v>30.014500000000002</v>
      </c>
      <c r="K86" s="46">
        <v>29.342099999999999</v>
      </c>
      <c r="L86" s="46">
        <v>30.454999999999998</v>
      </c>
      <c r="M86" s="46">
        <v>26.6081</v>
      </c>
      <c r="N86" s="46">
        <v>37.703299999999999</v>
      </c>
      <c r="O86" s="46">
        <v>37.703299999999999</v>
      </c>
      <c r="P86" s="46">
        <v>0</v>
      </c>
      <c r="Q86" s="46">
        <v>0</v>
      </c>
      <c r="R86" s="46">
        <v>0</v>
      </c>
      <c r="S86" s="46" t="s">
        <v>123</v>
      </c>
    </row>
    <row r="87" spans="1:19" hidden="1" outlineLevel="1" collapsed="1">
      <c r="A87" s="9">
        <v>42856</v>
      </c>
      <c r="B87" s="46">
        <v>30.1282</v>
      </c>
      <c r="C87" s="46">
        <v>29.3721</v>
      </c>
      <c r="D87" s="46">
        <v>30.575399999999998</v>
      </c>
      <c r="E87" s="46">
        <v>31.203700000000001</v>
      </c>
      <c r="F87" s="46">
        <v>30.9543</v>
      </c>
      <c r="G87" s="46">
        <v>23.552299999999999</v>
      </c>
      <c r="H87" s="46">
        <v>30.1265</v>
      </c>
      <c r="I87" s="46">
        <v>29.3674</v>
      </c>
      <c r="J87" s="46">
        <v>30.575399999999998</v>
      </c>
      <c r="K87" s="46">
        <v>31.203700000000001</v>
      </c>
      <c r="L87" s="46">
        <v>30.9543</v>
      </c>
      <c r="M87" s="46">
        <v>23.552299999999999</v>
      </c>
      <c r="N87" s="46">
        <v>49.204700000000003</v>
      </c>
      <c r="O87" s="46">
        <v>49.204700000000003</v>
      </c>
      <c r="P87" s="46">
        <v>0</v>
      </c>
      <c r="Q87" s="46">
        <v>0</v>
      </c>
      <c r="R87" s="46">
        <v>0</v>
      </c>
      <c r="S87" s="46" t="s">
        <v>123</v>
      </c>
    </row>
    <row r="88" spans="1:19" hidden="1" outlineLevel="1" collapsed="1">
      <c r="A88" s="9">
        <v>42887</v>
      </c>
      <c r="B88" s="46">
        <v>28.748899999999999</v>
      </c>
      <c r="C88" s="46">
        <v>28.9072</v>
      </c>
      <c r="D88" s="46">
        <v>28.6724</v>
      </c>
      <c r="E88" s="46">
        <v>29.709599999999998</v>
      </c>
      <c r="F88" s="46">
        <v>28.596599999999999</v>
      </c>
      <c r="G88" s="46">
        <v>26.280200000000001</v>
      </c>
      <c r="H88" s="46">
        <v>28.799099999999999</v>
      </c>
      <c r="I88" s="46">
        <v>28.905799999999999</v>
      </c>
      <c r="J88" s="46">
        <v>28.747399999999999</v>
      </c>
      <c r="K88" s="46">
        <v>30.178799999999999</v>
      </c>
      <c r="L88" s="46">
        <v>28.596599999999999</v>
      </c>
      <c r="M88" s="46">
        <v>26.280200000000001</v>
      </c>
      <c r="N88" s="46">
        <v>7.8851000000000004</v>
      </c>
      <c r="O88" s="46">
        <v>48.100499999999997</v>
      </c>
      <c r="P88" s="46">
        <v>7.5</v>
      </c>
      <c r="Q88" s="46">
        <v>7.5</v>
      </c>
      <c r="R88" s="46">
        <v>0</v>
      </c>
      <c r="S88" s="46" t="s">
        <v>123</v>
      </c>
    </row>
    <row r="89" spans="1:19" hidden="1" outlineLevel="1" collapsed="1">
      <c r="A89" s="9">
        <v>42917</v>
      </c>
      <c r="B89" s="46">
        <v>28.7409</v>
      </c>
      <c r="C89" s="46">
        <v>29.130500000000001</v>
      </c>
      <c r="D89" s="46">
        <v>28.551400000000001</v>
      </c>
      <c r="E89" s="46">
        <v>21.674800000000001</v>
      </c>
      <c r="F89" s="46">
        <v>31.400200000000002</v>
      </c>
      <c r="G89" s="46">
        <v>24.13</v>
      </c>
      <c r="H89" s="46">
        <v>28.7392</v>
      </c>
      <c r="I89" s="46">
        <v>29.125299999999999</v>
      </c>
      <c r="J89" s="46">
        <v>28.551400000000001</v>
      </c>
      <c r="K89" s="46">
        <v>21.674800000000001</v>
      </c>
      <c r="L89" s="46">
        <v>31.400200000000002</v>
      </c>
      <c r="M89" s="46">
        <v>24.13</v>
      </c>
      <c r="N89" s="46">
        <v>48.556600000000003</v>
      </c>
      <c r="O89" s="46">
        <v>48.556600000000003</v>
      </c>
      <c r="P89" s="46">
        <v>0</v>
      </c>
      <c r="Q89" s="46">
        <v>0</v>
      </c>
      <c r="R89" s="46">
        <v>0</v>
      </c>
      <c r="S89" s="46" t="s">
        <v>123</v>
      </c>
    </row>
    <row r="90" spans="1:19" hidden="1" outlineLevel="1" collapsed="1">
      <c r="A90" s="9">
        <v>42948</v>
      </c>
      <c r="B90" s="46">
        <v>27.670200000000001</v>
      </c>
      <c r="C90" s="46">
        <v>29.0443</v>
      </c>
      <c r="D90" s="46">
        <v>27.018599999999999</v>
      </c>
      <c r="E90" s="46">
        <v>18.2453</v>
      </c>
      <c r="F90" s="46">
        <v>30.4026</v>
      </c>
      <c r="G90" s="46">
        <v>25.4937</v>
      </c>
      <c r="H90" s="46">
        <v>27.669899999999998</v>
      </c>
      <c r="I90" s="46">
        <v>29.043399999999998</v>
      </c>
      <c r="J90" s="46">
        <v>27.018599999999999</v>
      </c>
      <c r="K90" s="46">
        <v>18.2453</v>
      </c>
      <c r="L90" s="46">
        <v>30.4026</v>
      </c>
      <c r="M90" s="46">
        <v>25.4937</v>
      </c>
      <c r="N90" s="46">
        <v>48.355499999999999</v>
      </c>
      <c r="O90" s="46">
        <v>48.355499999999999</v>
      </c>
      <c r="P90" s="46">
        <v>0</v>
      </c>
      <c r="Q90" s="46">
        <v>0</v>
      </c>
      <c r="R90" s="46">
        <v>0</v>
      </c>
      <c r="S90" s="46" t="s">
        <v>123</v>
      </c>
    </row>
    <row r="91" spans="1:19" hidden="1" outlineLevel="1" collapsed="1">
      <c r="A91" s="9">
        <v>42979</v>
      </c>
      <c r="B91" s="46">
        <v>28.6372</v>
      </c>
      <c r="C91" s="46">
        <v>28.817799999999998</v>
      </c>
      <c r="D91" s="46">
        <v>28.584700000000002</v>
      </c>
      <c r="E91" s="46">
        <v>28.355399999999999</v>
      </c>
      <c r="F91" s="46">
        <v>29.0868</v>
      </c>
      <c r="G91" s="46">
        <v>23.356300000000001</v>
      </c>
      <c r="H91" s="46">
        <v>28.636299999999999</v>
      </c>
      <c r="I91" s="46">
        <v>28.8139</v>
      </c>
      <c r="J91" s="46">
        <v>28.584700000000002</v>
      </c>
      <c r="K91" s="46">
        <v>28.355399999999999</v>
      </c>
      <c r="L91" s="46">
        <v>29.0868</v>
      </c>
      <c r="M91" s="46">
        <v>23.356300000000001</v>
      </c>
      <c r="N91" s="46">
        <v>49.6432</v>
      </c>
      <c r="O91" s="46">
        <v>49.6432</v>
      </c>
      <c r="P91" s="46">
        <v>0</v>
      </c>
      <c r="Q91" s="46">
        <v>0</v>
      </c>
      <c r="R91" s="46">
        <v>0</v>
      </c>
      <c r="S91" s="46" t="s">
        <v>123</v>
      </c>
    </row>
    <row r="92" spans="1:19" hidden="1" outlineLevel="1" collapsed="1">
      <c r="A92" s="9">
        <v>43009</v>
      </c>
      <c r="B92" s="46">
        <v>29.807099999999998</v>
      </c>
      <c r="C92" s="46">
        <v>28.5501</v>
      </c>
      <c r="D92" s="46">
        <v>30.023499999999999</v>
      </c>
      <c r="E92" s="46">
        <v>27.0505</v>
      </c>
      <c r="F92" s="46">
        <v>30.976800000000001</v>
      </c>
      <c r="G92" s="46">
        <v>27.050699999999999</v>
      </c>
      <c r="H92" s="46">
        <v>29.806799999999999</v>
      </c>
      <c r="I92" s="46">
        <v>28.548400000000001</v>
      </c>
      <c r="J92" s="46">
        <v>30.023499999999999</v>
      </c>
      <c r="K92" s="46">
        <v>27.0505</v>
      </c>
      <c r="L92" s="46">
        <v>30.976800000000001</v>
      </c>
      <c r="M92" s="46">
        <v>27.050699999999999</v>
      </c>
      <c r="N92" s="46">
        <v>45.683300000000003</v>
      </c>
      <c r="O92" s="46">
        <v>45.683300000000003</v>
      </c>
      <c r="P92" s="46">
        <v>0</v>
      </c>
      <c r="Q92" s="46">
        <v>0</v>
      </c>
      <c r="R92" s="46">
        <v>0</v>
      </c>
      <c r="S92" s="46" t="s">
        <v>123</v>
      </c>
    </row>
    <row r="93" spans="1:19" hidden="1" outlineLevel="1" collapsed="1">
      <c r="A93" s="9">
        <v>43040</v>
      </c>
      <c r="B93" s="46">
        <v>30.249700000000001</v>
      </c>
      <c r="C93" s="46">
        <v>29.206</v>
      </c>
      <c r="D93" s="46">
        <v>30.566199999999998</v>
      </c>
      <c r="E93" s="46">
        <v>25.900200000000002</v>
      </c>
      <c r="F93" s="46">
        <v>29.520700000000001</v>
      </c>
      <c r="G93" s="46">
        <v>49.171900000000001</v>
      </c>
      <c r="H93" s="46">
        <v>30.248799999999999</v>
      </c>
      <c r="I93" s="46">
        <v>29.201799999999999</v>
      </c>
      <c r="J93" s="46">
        <v>30.566199999999998</v>
      </c>
      <c r="K93" s="46">
        <v>25.900200000000002</v>
      </c>
      <c r="L93" s="46">
        <v>29.520700000000001</v>
      </c>
      <c r="M93" s="46">
        <v>49.171900000000001</v>
      </c>
      <c r="N93" s="46">
        <v>49.0443</v>
      </c>
      <c r="O93" s="46">
        <v>49.0443</v>
      </c>
      <c r="P93" s="46">
        <v>0</v>
      </c>
      <c r="Q93" s="46">
        <v>0</v>
      </c>
      <c r="R93" s="46">
        <v>0</v>
      </c>
      <c r="S93" s="46">
        <v>0</v>
      </c>
    </row>
    <row r="94" spans="1:19" hidden="1" outlineLevel="1" collapsed="1">
      <c r="A94" s="9">
        <v>43070</v>
      </c>
      <c r="B94" s="46">
        <v>29.808499999999999</v>
      </c>
      <c r="C94" s="46">
        <v>28.849</v>
      </c>
      <c r="D94" s="46">
        <v>30.110900000000001</v>
      </c>
      <c r="E94" s="46">
        <v>27.795500000000001</v>
      </c>
      <c r="F94" s="46">
        <v>30.8796</v>
      </c>
      <c r="G94" s="46">
        <v>21.3597</v>
      </c>
      <c r="H94" s="46">
        <v>29.805900000000001</v>
      </c>
      <c r="I94" s="46">
        <v>28.837299999999999</v>
      </c>
      <c r="J94" s="46">
        <v>30.110900000000001</v>
      </c>
      <c r="K94" s="46">
        <v>27.795500000000001</v>
      </c>
      <c r="L94" s="46">
        <v>30.8796</v>
      </c>
      <c r="M94" s="46">
        <v>21.3597</v>
      </c>
      <c r="N94" s="46">
        <v>42.683199999999999</v>
      </c>
      <c r="O94" s="46">
        <v>42.683199999999999</v>
      </c>
      <c r="P94" s="46">
        <v>0</v>
      </c>
      <c r="Q94" s="46">
        <v>0</v>
      </c>
      <c r="R94" s="46">
        <v>0</v>
      </c>
      <c r="S94" s="46" t="s">
        <v>123</v>
      </c>
    </row>
    <row r="95" spans="1:19" hidden="1" outlineLevel="1" collapsed="1">
      <c r="A95" s="9">
        <v>43101</v>
      </c>
      <c r="B95" s="46">
        <v>30.557400000000001</v>
      </c>
      <c r="C95" s="46">
        <v>29.752700000000001</v>
      </c>
      <c r="D95" s="46">
        <v>30.994900000000001</v>
      </c>
      <c r="E95" s="46">
        <v>27.370200000000001</v>
      </c>
      <c r="F95" s="46">
        <v>31.786799999999999</v>
      </c>
      <c r="G95" s="46">
        <v>31.4876</v>
      </c>
      <c r="H95" s="46">
        <v>30.5563</v>
      </c>
      <c r="I95" s="46">
        <v>29.749400000000001</v>
      </c>
      <c r="J95" s="46">
        <v>30.994900000000001</v>
      </c>
      <c r="K95" s="46">
        <v>27.370200000000001</v>
      </c>
      <c r="L95" s="46">
        <v>31.786799999999999</v>
      </c>
      <c r="M95" s="46">
        <v>31.4876</v>
      </c>
      <c r="N95" s="46">
        <v>43.276400000000002</v>
      </c>
      <c r="O95" s="46">
        <v>43.276400000000002</v>
      </c>
      <c r="P95" s="46">
        <v>0</v>
      </c>
      <c r="Q95" s="46">
        <v>0</v>
      </c>
      <c r="R95" s="46">
        <v>0</v>
      </c>
      <c r="S95" s="46" t="s">
        <v>123</v>
      </c>
    </row>
    <row r="96" spans="1:19" hidden="1" outlineLevel="1" collapsed="1">
      <c r="A96" s="9">
        <v>43132</v>
      </c>
      <c r="B96" s="46">
        <v>30.399100000000001</v>
      </c>
      <c r="C96" s="46">
        <v>28.9099</v>
      </c>
      <c r="D96" s="46">
        <v>30.996700000000001</v>
      </c>
      <c r="E96" s="46">
        <v>25.314499999999999</v>
      </c>
      <c r="F96" s="46">
        <v>33.241900000000001</v>
      </c>
      <c r="G96" s="46">
        <v>19.905100000000001</v>
      </c>
      <c r="H96" s="46">
        <v>30.394100000000002</v>
      </c>
      <c r="I96" s="46">
        <v>28.891100000000002</v>
      </c>
      <c r="J96" s="46">
        <v>30.996700000000001</v>
      </c>
      <c r="K96" s="46">
        <v>25.314499999999999</v>
      </c>
      <c r="L96" s="46">
        <v>33.241900000000001</v>
      </c>
      <c r="M96" s="46">
        <v>19.905100000000001</v>
      </c>
      <c r="N96" s="46">
        <v>47.470100000000002</v>
      </c>
      <c r="O96" s="46">
        <v>47.470100000000002</v>
      </c>
      <c r="P96" s="46">
        <v>0</v>
      </c>
      <c r="Q96" s="46">
        <v>0</v>
      </c>
      <c r="R96" s="46">
        <v>0</v>
      </c>
      <c r="S96" s="46" t="s">
        <v>123</v>
      </c>
    </row>
    <row r="97" spans="1:19" hidden="1" outlineLevel="1" collapsed="1">
      <c r="A97" s="9">
        <v>43160</v>
      </c>
      <c r="B97" s="46">
        <v>30.2773</v>
      </c>
      <c r="C97" s="46">
        <v>29.105899999999998</v>
      </c>
      <c r="D97" s="46">
        <v>30.7926</v>
      </c>
      <c r="E97" s="46">
        <v>26.141999999999999</v>
      </c>
      <c r="F97" s="46">
        <v>32.361800000000002</v>
      </c>
      <c r="G97" s="46">
        <v>24.593699999999998</v>
      </c>
      <c r="H97" s="46">
        <v>30.2773</v>
      </c>
      <c r="I97" s="46">
        <v>29.105799999999999</v>
      </c>
      <c r="J97" s="46">
        <v>30.7926</v>
      </c>
      <c r="K97" s="46">
        <v>26.141999999999999</v>
      </c>
      <c r="L97" s="46">
        <v>32.361800000000002</v>
      </c>
      <c r="M97" s="46">
        <v>24.593699999999998</v>
      </c>
      <c r="N97" s="46">
        <v>39.033900000000003</v>
      </c>
      <c r="O97" s="46">
        <v>39.033900000000003</v>
      </c>
      <c r="P97" s="46">
        <v>0</v>
      </c>
      <c r="Q97" s="46">
        <v>0</v>
      </c>
      <c r="R97" s="46">
        <v>0</v>
      </c>
      <c r="S97" s="46" t="s">
        <v>123</v>
      </c>
    </row>
    <row r="98" spans="1:19" hidden="1" outlineLevel="1" collapsed="1">
      <c r="A98" s="9">
        <v>43191</v>
      </c>
      <c r="B98" s="46">
        <v>30.307200000000002</v>
      </c>
      <c r="C98" s="46">
        <v>28.960699999999999</v>
      </c>
      <c r="D98" s="46">
        <v>30.836600000000001</v>
      </c>
      <c r="E98" s="46">
        <v>25.908000000000001</v>
      </c>
      <c r="F98" s="46">
        <v>32.618200000000002</v>
      </c>
      <c r="G98" s="46">
        <v>21.235800000000001</v>
      </c>
      <c r="H98" s="46">
        <v>30.304300000000001</v>
      </c>
      <c r="I98" s="46">
        <v>28.9496</v>
      </c>
      <c r="J98" s="46">
        <v>30.836600000000001</v>
      </c>
      <c r="K98" s="46">
        <v>25.908000000000001</v>
      </c>
      <c r="L98" s="46">
        <v>32.618200000000002</v>
      </c>
      <c r="M98" s="46">
        <v>21.235800000000001</v>
      </c>
      <c r="N98" s="46">
        <v>49.9313</v>
      </c>
      <c r="O98" s="46">
        <v>49.9313</v>
      </c>
      <c r="P98" s="46">
        <v>0</v>
      </c>
      <c r="Q98" s="46">
        <v>0</v>
      </c>
      <c r="R98" s="46">
        <v>0</v>
      </c>
      <c r="S98" s="46" t="s">
        <v>123</v>
      </c>
    </row>
    <row r="99" spans="1:19" hidden="1" outlineLevel="1" collapsed="1">
      <c r="A99" s="9">
        <v>43221</v>
      </c>
      <c r="B99" s="46">
        <v>29.643000000000001</v>
      </c>
      <c r="C99" s="46">
        <v>29.581399999999999</v>
      </c>
      <c r="D99" s="46">
        <v>29.677900000000001</v>
      </c>
      <c r="E99" s="46">
        <v>26.889199999999999</v>
      </c>
      <c r="F99" s="46">
        <v>30.6736</v>
      </c>
      <c r="G99" s="46">
        <v>22.197600000000001</v>
      </c>
      <c r="H99" s="46">
        <v>29.643000000000001</v>
      </c>
      <c r="I99" s="46">
        <v>29.581199999999999</v>
      </c>
      <c r="J99" s="46">
        <v>29.677900000000001</v>
      </c>
      <c r="K99" s="46">
        <v>26.889199999999999</v>
      </c>
      <c r="L99" s="46">
        <v>30.6736</v>
      </c>
      <c r="M99" s="46">
        <v>22.197600000000001</v>
      </c>
      <c r="N99" s="46">
        <v>38.710999999999999</v>
      </c>
      <c r="O99" s="46">
        <v>38.710999999999999</v>
      </c>
      <c r="P99" s="46">
        <v>0</v>
      </c>
      <c r="Q99" s="46">
        <v>0</v>
      </c>
      <c r="R99" s="46">
        <v>0</v>
      </c>
      <c r="S99" s="46">
        <v>0</v>
      </c>
    </row>
    <row r="100" spans="1:19" hidden="1" outlineLevel="1" collapsed="1">
      <c r="A100" s="9">
        <v>43252</v>
      </c>
      <c r="B100" s="46">
        <v>30.844999999999999</v>
      </c>
      <c r="C100" s="46">
        <v>29.871700000000001</v>
      </c>
      <c r="D100" s="46">
        <v>31.1906</v>
      </c>
      <c r="E100" s="46">
        <v>25.369599999999998</v>
      </c>
      <c r="F100" s="46">
        <v>33.268900000000002</v>
      </c>
      <c r="G100" s="46">
        <v>23.895199999999999</v>
      </c>
      <c r="H100" s="46">
        <v>30.8416</v>
      </c>
      <c r="I100" s="46">
        <v>29.857900000000001</v>
      </c>
      <c r="J100" s="46">
        <v>31.1906</v>
      </c>
      <c r="K100" s="46">
        <v>25.369599999999998</v>
      </c>
      <c r="L100" s="46">
        <v>33.268900000000002</v>
      </c>
      <c r="M100" s="46">
        <v>23.895199999999999</v>
      </c>
      <c r="N100" s="46">
        <v>49.950200000000002</v>
      </c>
      <c r="O100" s="46">
        <v>49.950200000000002</v>
      </c>
      <c r="P100" s="46">
        <v>0</v>
      </c>
      <c r="Q100" s="46">
        <v>0</v>
      </c>
      <c r="R100" s="46">
        <v>0</v>
      </c>
      <c r="S100" s="46" t="s">
        <v>123</v>
      </c>
    </row>
    <row r="101" spans="1:19" hidden="1" outlineLevel="1" collapsed="1">
      <c r="A101" s="9">
        <v>43282</v>
      </c>
      <c r="B101" s="46">
        <v>31.679600000000001</v>
      </c>
      <c r="C101" s="46">
        <v>31.2181</v>
      </c>
      <c r="D101" s="46">
        <v>31.912600000000001</v>
      </c>
      <c r="E101" s="46">
        <v>26.889900000000001</v>
      </c>
      <c r="F101" s="46">
        <v>34.247300000000003</v>
      </c>
      <c r="G101" s="46">
        <v>21.920400000000001</v>
      </c>
      <c r="H101" s="46">
        <v>31.675599999999999</v>
      </c>
      <c r="I101" s="46">
        <v>31.2058</v>
      </c>
      <c r="J101" s="46">
        <v>31.912600000000001</v>
      </c>
      <c r="K101" s="46">
        <v>26.889900000000001</v>
      </c>
      <c r="L101" s="46">
        <v>34.247300000000003</v>
      </c>
      <c r="M101" s="46">
        <v>21.920400000000001</v>
      </c>
      <c r="N101" s="46">
        <v>49.968899999999998</v>
      </c>
      <c r="O101" s="46">
        <v>49.968899999999998</v>
      </c>
      <c r="P101" s="46">
        <v>0</v>
      </c>
      <c r="Q101" s="46">
        <v>0</v>
      </c>
      <c r="R101" s="46">
        <v>0</v>
      </c>
      <c r="S101" s="46" t="s">
        <v>123</v>
      </c>
    </row>
    <row r="102" spans="1:19" hidden="1" outlineLevel="1" collapsed="1">
      <c r="A102" s="9">
        <v>43313</v>
      </c>
      <c r="B102" s="46">
        <v>31.441299999999998</v>
      </c>
      <c r="C102" s="46">
        <v>31.058900000000001</v>
      </c>
      <c r="D102" s="46">
        <v>31.659600000000001</v>
      </c>
      <c r="E102" s="46">
        <v>24.6891</v>
      </c>
      <c r="F102" s="46">
        <v>34.6021</v>
      </c>
      <c r="G102" s="46">
        <v>25.566299999999998</v>
      </c>
      <c r="H102" s="46">
        <v>31.440300000000001</v>
      </c>
      <c r="I102" s="46">
        <v>31.0562</v>
      </c>
      <c r="J102" s="46">
        <v>31.659600000000001</v>
      </c>
      <c r="K102" s="46">
        <v>24.6891</v>
      </c>
      <c r="L102" s="46">
        <v>34.6021</v>
      </c>
      <c r="M102" s="46">
        <v>25.566299999999998</v>
      </c>
      <c r="N102" s="46">
        <v>49.372500000000002</v>
      </c>
      <c r="O102" s="46">
        <v>49.372500000000002</v>
      </c>
      <c r="P102" s="46">
        <v>0</v>
      </c>
      <c r="Q102" s="46">
        <v>0</v>
      </c>
      <c r="R102" s="46">
        <v>0</v>
      </c>
      <c r="S102" s="46" t="s">
        <v>123</v>
      </c>
    </row>
    <row r="103" spans="1:19" hidden="1" outlineLevel="1" collapsed="1">
      <c r="A103" s="9">
        <v>43344</v>
      </c>
      <c r="B103" s="46">
        <v>32.620600000000003</v>
      </c>
      <c r="C103" s="46">
        <v>31.7803</v>
      </c>
      <c r="D103" s="46">
        <v>32.968499999999999</v>
      </c>
      <c r="E103" s="46">
        <v>25.943999999999999</v>
      </c>
      <c r="F103" s="46">
        <v>35.713999999999999</v>
      </c>
      <c r="G103" s="46">
        <v>25.756599999999999</v>
      </c>
      <c r="H103" s="46">
        <v>32.620600000000003</v>
      </c>
      <c r="I103" s="46">
        <v>31.7803</v>
      </c>
      <c r="J103" s="46">
        <v>32.968499999999999</v>
      </c>
      <c r="K103" s="46">
        <v>25.943999999999999</v>
      </c>
      <c r="L103" s="46">
        <v>35.713999999999999</v>
      </c>
      <c r="M103" s="46">
        <v>25.756599999999999</v>
      </c>
      <c r="N103" s="46">
        <v>37.064599999999999</v>
      </c>
      <c r="O103" s="46">
        <v>37.064599999999999</v>
      </c>
      <c r="P103" s="46">
        <v>0</v>
      </c>
      <c r="Q103" s="46">
        <v>0</v>
      </c>
      <c r="R103" s="46" t="s">
        <v>123</v>
      </c>
      <c r="S103" s="46" t="s">
        <v>123</v>
      </c>
    </row>
    <row r="104" spans="1:19" hidden="1" outlineLevel="1" collapsed="1">
      <c r="A104" s="9">
        <v>43374</v>
      </c>
      <c r="B104" s="46">
        <v>34.430999999999997</v>
      </c>
      <c r="C104" s="46">
        <v>38.122100000000003</v>
      </c>
      <c r="D104" s="46">
        <v>33.2027</v>
      </c>
      <c r="E104" s="46">
        <v>33.292999999999999</v>
      </c>
      <c r="F104" s="46">
        <v>33.840400000000002</v>
      </c>
      <c r="G104" s="46">
        <v>23.828399999999998</v>
      </c>
      <c r="H104" s="46">
        <v>34.430700000000002</v>
      </c>
      <c r="I104" s="46">
        <v>38.121699999999997</v>
      </c>
      <c r="J104" s="46">
        <v>33.2027</v>
      </c>
      <c r="K104" s="46">
        <v>33.292999999999999</v>
      </c>
      <c r="L104" s="46">
        <v>33.840400000000002</v>
      </c>
      <c r="M104" s="46">
        <v>23.828399999999998</v>
      </c>
      <c r="N104" s="46">
        <v>40.156700000000001</v>
      </c>
      <c r="O104" s="46">
        <v>40.156700000000001</v>
      </c>
      <c r="P104" s="46">
        <v>0</v>
      </c>
      <c r="Q104" s="46">
        <v>0</v>
      </c>
      <c r="R104" s="46">
        <v>0</v>
      </c>
      <c r="S104" s="46">
        <v>0</v>
      </c>
    </row>
    <row r="105" spans="1:19" hidden="1" outlineLevel="1" collapsed="1">
      <c r="A105" s="9">
        <v>43405</v>
      </c>
      <c r="B105" s="46">
        <v>33.507399999999997</v>
      </c>
      <c r="C105" s="46">
        <v>35.615900000000003</v>
      </c>
      <c r="D105" s="46">
        <v>33.067</v>
      </c>
      <c r="E105" s="46">
        <v>34.4163</v>
      </c>
      <c r="F105" s="46">
        <v>33.333300000000001</v>
      </c>
      <c r="G105" s="46">
        <v>16.786000000000001</v>
      </c>
      <c r="H105" s="46">
        <v>33.505099999999999</v>
      </c>
      <c r="I105" s="46">
        <v>35.6036</v>
      </c>
      <c r="J105" s="46">
        <v>33.067</v>
      </c>
      <c r="K105" s="46">
        <v>34.4163</v>
      </c>
      <c r="L105" s="46">
        <v>33.333300000000001</v>
      </c>
      <c r="M105" s="46">
        <v>16.786000000000001</v>
      </c>
      <c r="N105" s="46">
        <v>57.473999999999997</v>
      </c>
      <c r="O105" s="46">
        <v>57.473999999999997</v>
      </c>
      <c r="P105" s="46">
        <v>0</v>
      </c>
      <c r="Q105" s="46">
        <v>0</v>
      </c>
      <c r="R105" s="46">
        <v>0</v>
      </c>
      <c r="S105" s="46">
        <v>0</v>
      </c>
    </row>
    <row r="106" spans="1:19" hidden="1" outlineLevel="1" collapsed="1">
      <c r="A106" s="9">
        <v>43435</v>
      </c>
      <c r="B106" s="46">
        <v>32.5227</v>
      </c>
      <c r="C106" s="46">
        <v>35.4878</v>
      </c>
      <c r="D106" s="46">
        <v>31.911300000000001</v>
      </c>
      <c r="E106" s="46">
        <v>30.7423</v>
      </c>
      <c r="F106" s="46">
        <v>33.823500000000003</v>
      </c>
      <c r="G106" s="46">
        <v>15.2796</v>
      </c>
      <c r="H106" s="46">
        <v>32.519199999999998</v>
      </c>
      <c r="I106" s="46">
        <v>35.470599999999997</v>
      </c>
      <c r="J106" s="46">
        <v>31.911300000000001</v>
      </c>
      <c r="K106" s="46">
        <v>30.7423</v>
      </c>
      <c r="L106" s="46">
        <v>33.823500000000003</v>
      </c>
      <c r="M106" s="46">
        <v>15.2796</v>
      </c>
      <c r="N106" s="46">
        <v>49.930500000000002</v>
      </c>
      <c r="O106" s="46">
        <v>49.930500000000002</v>
      </c>
      <c r="P106" s="46">
        <v>0</v>
      </c>
      <c r="Q106" s="46">
        <v>0</v>
      </c>
      <c r="R106" s="46">
        <v>0</v>
      </c>
      <c r="S106" s="46" t="s">
        <v>123</v>
      </c>
    </row>
    <row r="107" spans="1:19" hidden="1" outlineLevel="1" collapsed="1">
      <c r="A107" s="9">
        <v>43466</v>
      </c>
      <c r="B107" s="46">
        <v>34.567900000000002</v>
      </c>
      <c r="C107" s="46">
        <v>36.3033</v>
      </c>
      <c r="D107" s="46">
        <v>34.306399999999996</v>
      </c>
      <c r="E107" s="46">
        <v>37.277000000000001</v>
      </c>
      <c r="F107" s="46">
        <v>32.936300000000003</v>
      </c>
      <c r="G107" s="46">
        <v>19.159099999999999</v>
      </c>
      <c r="H107" s="46">
        <v>34.567799999999998</v>
      </c>
      <c r="I107" s="46">
        <v>36.302999999999997</v>
      </c>
      <c r="J107" s="46">
        <v>34.306399999999996</v>
      </c>
      <c r="K107" s="46">
        <v>37.277000000000001</v>
      </c>
      <c r="L107" s="46">
        <v>32.936300000000003</v>
      </c>
      <c r="M107" s="46">
        <v>19.159099999999999</v>
      </c>
      <c r="N107" s="46">
        <v>48.949599999999997</v>
      </c>
      <c r="O107" s="46">
        <v>48.949599999999997</v>
      </c>
      <c r="P107" s="46">
        <v>0</v>
      </c>
      <c r="Q107" s="46">
        <v>0</v>
      </c>
      <c r="R107" s="46" t="s">
        <v>123</v>
      </c>
      <c r="S107" s="46" t="s">
        <v>123</v>
      </c>
    </row>
    <row r="108" spans="1:19" hidden="1" outlineLevel="1" collapsed="1">
      <c r="A108" s="9">
        <v>43497</v>
      </c>
      <c r="B108" s="46">
        <v>32.163899999999998</v>
      </c>
      <c r="C108" s="46">
        <v>36.144500000000001</v>
      </c>
      <c r="D108" s="46">
        <v>31.362300000000001</v>
      </c>
      <c r="E108" s="46">
        <v>35.4253</v>
      </c>
      <c r="F108" s="46">
        <v>31.014099999999999</v>
      </c>
      <c r="G108" s="46">
        <v>11.305400000000001</v>
      </c>
      <c r="H108" s="46">
        <v>32.162799999999997</v>
      </c>
      <c r="I108" s="46">
        <v>36.139499999999998</v>
      </c>
      <c r="J108" s="46">
        <v>31.362300000000001</v>
      </c>
      <c r="K108" s="46">
        <v>35.4253</v>
      </c>
      <c r="L108" s="46">
        <v>31.014099999999999</v>
      </c>
      <c r="M108" s="46">
        <v>11.305400000000001</v>
      </c>
      <c r="N108" s="46">
        <v>49.995600000000003</v>
      </c>
      <c r="O108" s="46">
        <v>49.995600000000003</v>
      </c>
      <c r="P108" s="46">
        <v>0</v>
      </c>
      <c r="Q108" s="46">
        <v>0</v>
      </c>
      <c r="R108" s="46" t="s">
        <v>123</v>
      </c>
      <c r="S108" s="46" t="s">
        <v>123</v>
      </c>
    </row>
    <row r="109" spans="1:19" hidden="1" outlineLevel="1" collapsed="1">
      <c r="A109" s="9">
        <v>43525</v>
      </c>
      <c r="B109" s="46">
        <v>31.039300000000001</v>
      </c>
      <c r="C109" s="46">
        <v>37.077399999999997</v>
      </c>
      <c r="D109" s="46">
        <v>29.923500000000001</v>
      </c>
      <c r="E109" s="46">
        <v>30.307400000000001</v>
      </c>
      <c r="F109" s="46">
        <v>30.839300000000001</v>
      </c>
      <c r="G109" s="46">
        <v>12.7254</v>
      </c>
      <c r="H109" s="46">
        <v>31.030100000000001</v>
      </c>
      <c r="I109" s="46">
        <v>37.031300000000002</v>
      </c>
      <c r="J109" s="46">
        <v>29.923500000000001</v>
      </c>
      <c r="K109" s="46">
        <v>30.307400000000001</v>
      </c>
      <c r="L109" s="46">
        <v>30.839300000000001</v>
      </c>
      <c r="M109" s="46">
        <v>12.7254</v>
      </c>
      <c r="N109" s="46">
        <v>58.435200000000002</v>
      </c>
      <c r="O109" s="46">
        <v>58.435200000000002</v>
      </c>
      <c r="P109" s="46">
        <v>0</v>
      </c>
      <c r="Q109" s="46">
        <v>0</v>
      </c>
      <c r="R109" s="46" t="s">
        <v>123</v>
      </c>
      <c r="S109" s="46" t="s">
        <v>123</v>
      </c>
    </row>
    <row r="110" spans="1:19" hidden="1" outlineLevel="1" collapsed="1">
      <c r="A110" s="9">
        <v>43556</v>
      </c>
      <c r="B110" s="46">
        <v>32.384599999999999</v>
      </c>
      <c r="C110" s="46">
        <v>36.746000000000002</v>
      </c>
      <c r="D110" s="46">
        <v>31.421099999999999</v>
      </c>
      <c r="E110" s="46">
        <v>33.780999999999999</v>
      </c>
      <c r="F110" s="46">
        <v>30.9071</v>
      </c>
      <c r="G110" s="46">
        <v>24.439399999999999</v>
      </c>
      <c r="H110" s="46">
        <v>32.377899999999997</v>
      </c>
      <c r="I110" s="46">
        <v>36.718299999999999</v>
      </c>
      <c r="J110" s="46">
        <v>31.421099999999999</v>
      </c>
      <c r="K110" s="46">
        <v>33.780999999999999</v>
      </c>
      <c r="L110" s="46">
        <v>30.9071</v>
      </c>
      <c r="M110" s="46">
        <v>24.439399999999999</v>
      </c>
      <c r="N110" s="46">
        <v>49.050699999999999</v>
      </c>
      <c r="O110" s="46">
        <v>49.050699999999999</v>
      </c>
      <c r="P110" s="46">
        <v>0</v>
      </c>
      <c r="Q110" s="46">
        <v>0</v>
      </c>
      <c r="R110" s="46">
        <v>0</v>
      </c>
      <c r="S110" s="46" t="s">
        <v>123</v>
      </c>
    </row>
    <row r="111" spans="1:19" hidden="1" outlineLevel="1" collapsed="1">
      <c r="A111" s="9">
        <v>43586</v>
      </c>
      <c r="B111" s="46">
        <v>34.6038</v>
      </c>
      <c r="C111" s="46">
        <v>36.878700000000002</v>
      </c>
      <c r="D111" s="46">
        <v>34.178899999999999</v>
      </c>
      <c r="E111" s="46">
        <v>37.776499999999999</v>
      </c>
      <c r="F111" s="46">
        <v>31.701499999999999</v>
      </c>
      <c r="G111" s="46">
        <v>24.535799999999998</v>
      </c>
      <c r="H111" s="46">
        <v>34.602800000000002</v>
      </c>
      <c r="I111" s="46">
        <v>36.873600000000003</v>
      </c>
      <c r="J111" s="46">
        <v>34.178899999999999</v>
      </c>
      <c r="K111" s="46">
        <v>37.776499999999999</v>
      </c>
      <c r="L111" s="46">
        <v>31.701499999999999</v>
      </c>
      <c r="M111" s="46">
        <v>24.535799999999998</v>
      </c>
      <c r="N111" s="46">
        <v>50.847200000000001</v>
      </c>
      <c r="O111" s="46">
        <v>50.847200000000001</v>
      </c>
      <c r="P111" s="46">
        <v>0</v>
      </c>
      <c r="Q111" s="46">
        <v>0</v>
      </c>
      <c r="R111" s="46">
        <v>0</v>
      </c>
      <c r="S111" s="46" t="s">
        <v>123</v>
      </c>
    </row>
    <row r="112" spans="1:19" hidden="1" outlineLevel="1" collapsed="1">
      <c r="A112" s="9">
        <v>43617</v>
      </c>
      <c r="B112" s="46">
        <v>33.763100000000001</v>
      </c>
      <c r="C112" s="46">
        <v>36.878700000000002</v>
      </c>
      <c r="D112" s="46">
        <v>34.178899999999999</v>
      </c>
      <c r="E112" s="46">
        <v>37.776499999999999</v>
      </c>
      <c r="F112" s="46">
        <v>31.701499999999999</v>
      </c>
      <c r="G112" s="46">
        <v>24.535799999999998</v>
      </c>
      <c r="H112" s="46">
        <v>34.602800000000002</v>
      </c>
      <c r="I112" s="46">
        <v>36.873600000000003</v>
      </c>
      <c r="J112" s="46">
        <v>34.178899999999999</v>
      </c>
      <c r="K112" s="46">
        <v>37.776499999999999</v>
      </c>
      <c r="L112" s="46">
        <v>31.701499999999999</v>
      </c>
      <c r="M112" s="46">
        <v>24.535799999999998</v>
      </c>
      <c r="N112" s="46">
        <v>50.847200000000001</v>
      </c>
      <c r="O112" s="46">
        <v>50.847200000000001</v>
      </c>
      <c r="P112" s="46">
        <v>0</v>
      </c>
      <c r="Q112" s="46">
        <v>0</v>
      </c>
      <c r="R112" s="46">
        <v>0</v>
      </c>
      <c r="S112" s="46" t="s">
        <v>123</v>
      </c>
    </row>
    <row r="113" spans="1:19" hidden="1" outlineLevel="1" collapsed="1">
      <c r="A113" s="9">
        <v>43647</v>
      </c>
      <c r="B113" s="46">
        <v>35.790700000000001</v>
      </c>
      <c r="C113" s="46">
        <v>38.339599999999997</v>
      </c>
      <c r="D113" s="46">
        <v>35.386699999999998</v>
      </c>
      <c r="E113" s="46">
        <v>38.148400000000002</v>
      </c>
      <c r="F113" s="46">
        <v>32.197600000000001</v>
      </c>
      <c r="G113" s="46">
        <v>22.417899999999999</v>
      </c>
      <c r="H113" s="46">
        <v>35.79</v>
      </c>
      <c r="I113" s="46">
        <v>38.335500000000003</v>
      </c>
      <c r="J113" s="46">
        <v>35.386699999999998</v>
      </c>
      <c r="K113" s="46">
        <v>38.148400000000002</v>
      </c>
      <c r="L113" s="46">
        <v>32.197600000000001</v>
      </c>
      <c r="M113" s="46">
        <v>22.417899999999999</v>
      </c>
      <c r="N113" s="46">
        <v>49.633699999999997</v>
      </c>
      <c r="O113" s="46">
        <v>49.633699999999997</v>
      </c>
      <c r="P113" s="46">
        <v>0</v>
      </c>
      <c r="Q113" s="46">
        <v>0</v>
      </c>
      <c r="R113" s="46">
        <v>0</v>
      </c>
      <c r="S113" s="46">
        <v>0</v>
      </c>
    </row>
    <row r="114" spans="1:19" hidden="1" outlineLevel="1" collapsed="1">
      <c r="A114" s="9">
        <v>43678</v>
      </c>
      <c r="B114" s="46">
        <v>37.984000000000002</v>
      </c>
      <c r="C114" s="46">
        <v>38.582700000000003</v>
      </c>
      <c r="D114" s="46">
        <v>37.927300000000002</v>
      </c>
      <c r="E114" s="46">
        <v>40.415100000000002</v>
      </c>
      <c r="F114" s="46">
        <v>31.7578</v>
      </c>
      <c r="G114" s="46">
        <v>23.979399999999998</v>
      </c>
      <c r="H114" s="46">
        <v>37.9816</v>
      </c>
      <c r="I114" s="46">
        <v>38.556800000000003</v>
      </c>
      <c r="J114" s="46">
        <v>37.927300000000002</v>
      </c>
      <c r="K114" s="46">
        <v>40.415100000000002</v>
      </c>
      <c r="L114" s="46">
        <v>31.7578</v>
      </c>
      <c r="M114" s="46">
        <v>23.979399999999998</v>
      </c>
      <c r="N114" s="46">
        <v>50.146599999999999</v>
      </c>
      <c r="O114" s="46">
        <v>50.146599999999999</v>
      </c>
      <c r="P114" s="46">
        <v>0</v>
      </c>
      <c r="Q114" s="46">
        <v>0</v>
      </c>
      <c r="R114" s="46">
        <v>0</v>
      </c>
      <c r="S114" s="46">
        <v>0</v>
      </c>
    </row>
    <row r="115" spans="1:19" hidden="1" outlineLevel="1" collapsed="1">
      <c r="A115" s="9">
        <v>43709</v>
      </c>
      <c r="B115" s="46">
        <v>38.337600000000002</v>
      </c>
      <c r="C115" s="46">
        <v>38.2849</v>
      </c>
      <c r="D115" s="46">
        <v>38.342700000000001</v>
      </c>
      <c r="E115" s="46">
        <v>40.722900000000003</v>
      </c>
      <c r="F115" s="46">
        <v>32.396500000000003</v>
      </c>
      <c r="G115" s="46">
        <v>19.536200000000001</v>
      </c>
      <c r="H115" s="46">
        <v>38.337200000000003</v>
      </c>
      <c r="I115" s="46">
        <v>38.280500000000004</v>
      </c>
      <c r="J115" s="46">
        <v>38.342700000000001</v>
      </c>
      <c r="K115" s="46">
        <v>40.722900000000003</v>
      </c>
      <c r="L115" s="46">
        <v>32.396500000000003</v>
      </c>
      <c r="M115" s="46">
        <v>19.536200000000001</v>
      </c>
      <c r="N115" s="46">
        <v>49.847999999999999</v>
      </c>
      <c r="O115" s="46">
        <v>49.847999999999999</v>
      </c>
      <c r="P115" s="46">
        <v>0</v>
      </c>
      <c r="Q115" s="46">
        <v>0</v>
      </c>
      <c r="R115" s="46">
        <v>0</v>
      </c>
      <c r="S115" s="46">
        <v>0</v>
      </c>
    </row>
    <row r="116" spans="1:19" hidden="1" outlineLevel="1" collapsed="1">
      <c r="A116" s="9">
        <v>43739</v>
      </c>
      <c r="B116" s="46">
        <v>38.494500000000002</v>
      </c>
      <c r="C116" s="46">
        <v>38.662599999999998</v>
      </c>
      <c r="D116" s="46">
        <v>38.477600000000002</v>
      </c>
      <c r="E116" s="46">
        <v>40.395400000000002</v>
      </c>
      <c r="F116" s="46">
        <v>33.368899999999996</v>
      </c>
      <c r="G116" s="46">
        <v>24.335699999999999</v>
      </c>
      <c r="H116" s="46">
        <v>38.494500000000002</v>
      </c>
      <c r="I116" s="46">
        <v>38.661999999999999</v>
      </c>
      <c r="J116" s="46">
        <v>38.477600000000002</v>
      </c>
      <c r="K116" s="46">
        <v>40.395400000000002</v>
      </c>
      <c r="L116" s="46">
        <v>33.368899999999996</v>
      </c>
      <c r="M116" s="46">
        <v>24.335699999999999</v>
      </c>
      <c r="N116" s="46">
        <v>49.102200000000003</v>
      </c>
      <c r="O116" s="46">
        <v>49.102200000000003</v>
      </c>
      <c r="P116" s="46">
        <v>0</v>
      </c>
      <c r="Q116" s="46">
        <v>0</v>
      </c>
      <c r="R116" s="46">
        <v>0</v>
      </c>
      <c r="S116" s="46">
        <v>0</v>
      </c>
    </row>
    <row r="117" spans="1:19" hidden="1" outlineLevel="1" collapsed="1">
      <c r="A117" s="9">
        <v>43770</v>
      </c>
      <c r="B117" s="46">
        <v>38.253300000000003</v>
      </c>
      <c r="C117" s="46">
        <v>38.084499999999998</v>
      </c>
      <c r="D117" s="46">
        <v>38.270600000000002</v>
      </c>
      <c r="E117" s="46">
        <v>40.216099999999997</v>
      </c>
      <c r="F117" s="46">
        <v>33.708399999999997</v>
      </c>
      <c r="G117" s="46">
        <v>24.415500000000002</v>
      </c>
      <c r="H117" s="46">
        <v>38.252499999999998</v>
      </c>
      <c r="I117" s="46">
        <v>38.0764</v>
      </c>
      <c r="J117" s="46">
        <v>38.270600000000002</v>
      </c>
      <c r="K117" s="46">
        <v>40.216099999999997</v>
      </c>
      <c r="L117" s="46">
        <v>33.708399999999997</v>
      </c>
      <c r="M117" s="46">
        <v>24.415500000000002</v>
      </c>
      <c r="N117" s="46">
        <v>50.578099999999999</v>
      </c>
      <c r="O117" s="46">
        <v>50.578099999999999</v>
      </c>
      <c r="P117" s="46">
        <v>0</v>
      </c>
      <c r="Q117" s="46">
        <v>0</v>
      </c>
      <c r="R117" s="46">
        <v>0</v>
      </c>
      <c r="S117" s="46">
        <v>0</v>
      </c>
    </row>
    <row r="118" spans="1:19" hidden="1" outlineLevel="1" collapsed="1">
      <c r="A118" s="9">
        <v>43800</v>
      </c>
      <c r="B118" s="46">
        <v>38.430999999999997</v>
      </c>
      <c r="C118" s="46">
        <v>39.552799999999998</v>
      </c>
      <c r="D118" s="46">
        <v>38.328899999999997</v>
      </c>
      <c r="E118" s="46">
        <v>40.170299999999997</v>
      </c>
      <c r="F118" s="46">
        <v>33.591700000000003</v>
      </c>
      <c r="G118" s="46">
        <v>22.426300000000001</v>
      </c>
      <c r="H118" s="46">
        <v>38.423000000000002</v>
      </c>
      <c r="I118" s="46">
        <v>39.465499999999999</v>
      </c>
      <c r="J118" s="46">
        <v>38.328899999999997</v>
      </c>
      <c r="K118" s="46">
        <v>40.170299999999997</v>
      </c>
      <c r="L118" s="46">
        <v>33.591700000000003</v>
      </c>
      <c r="M118" s="46">
        <v>22.426300000000001</v>
      </c>
      <c r="N118" s="46">
        <v>50.167499999999997</v>
      </c>
      <c r="O118" s="46">
        <v>50.167499999999997</v>
      </c>
      <c r="P118" s="46">
        <v>0</v>
      </c>
      <c r="Q118" s="46">
        <v>0</v>
      </c>
      <c r="R118" s="46">
        <v>0</v>
      </c>
      <c r="S118" s="46">
        <v>0</v>
      </c>
    </row>
    <row r="119" spans="1:19" hidden="1" outlineLevel="1" collapsed="1">
      <c r="A119" s="9">
        <v>43831</v>
      </c>
      <c r="B119" s="46">
        <v>39.388399999999997</v>
      </c>
      <c r="C119" s="46">
        <v>39.856699999999996</v>
      </c>
      <c r="D119" s="46">
        <v>39.342399999999998</v>
      </c>
      <c r="E119" s="46">
        <v>41.12</v>
      </c>
      <c r="F119" s="46">
        <v>34.918999999999997</v>
      </c>
      <c r="G119" s="46">
        <v>24.898199999999999</v>
      </c>
      <c r="H119" s="46">
        <v>39.433100000000003</v>
      </c>
      <c r="I119" s="46">
        <v>39.853700000000003</v>
      </c>
      <c r="J119" s="46">
        <v>39.391800000000003</v>
      </c>
      <c r="K119" s="46">
        <v>41.12</v>
      </c>
      <c r="L119" s="46">
        <v>34.918999999999997</v>
      </c>
      <c r="M119" s="46">
        <v>25.859000000000002</v>
      </c>
      <c r="N119" s="46">
        <v>9.9145000000000003</v>
      </c>
      <c r="O119" s="46">
        <v>49.655500000000004</v>
      </c>
      <c r="P119" s="46">
        <v>9.1900999999999993</v>
      </c>
      <c r="Q119" s="46">
        <v>0</v>
      </c>
      <c r="R119" s="46">
        <v>0</v>
      </c>
      <c r="S119" s="46">
        <v>9.1900999999999993</v>
      </c>
    </row>
    <row r="120" spans="1:19" hidden="1" outlineLevel="1" collapsed="1">
      <c r="A120" s="9">
        <v>43862</v>
      </c>
      <c r="B120" s="46">
        <v>38.983800000000002</v>
      </c>
      <c r="C120" s="46">
        <v>38.798000000000002</v>
      </c>
      <c r="D120" s="46">
        <v>39.004100000000001</v>
      </c>
      <c r="E120" s="46">
        <v>40.955199999999998</v>
      </c>
      <c r="F120" s="46">
        <v>34.351300000000002</v>
      </c>
      <c r="G120" s="46">
        <v>19.758700000000001</v>
      </c>
      <c r="H120" s="46">
        <v>38.983699999999999</v>
      </c>
      <c r="I120" s="46">
        <v>38.797199999999997</v>
      </c>
      <c r="J120" s="46">
        <v>39.004100000000001</v>
      </c>
      <c r="K120" s="46">
        <v>40.955199999999998</v>
      </c>
      <c r="L120" s="46">
        <v>34.351300000000002</v>
      </c>
      <c r="M120" s="46">
        <v>19.758700000000001</v>
      </c>
      <c r="N120" s="46">
        <v>54.182099999999998</v>
      </c>
      <c r="O120" s="46">
        <v>54.182099999999998</v>
      </c>
      <c r="P120" s="46">
        <v>0</v>
      </c>
      <c r="Q120" s="46">
        <v>0</v>
      </c>
      <c r="R120" s="46">
        <v>0</v>
      </c>
      <c r="S120" s="46">
        <v>0</v>
      </c>
    </row>
    <row r="121" spans="1:19" hidden="1" outlineLevel="1" collapsed="1">
      <c r="A121" s="9">
        <v>43891</v>
      </c>
      <c r="B121" s="46">
        <v>39.698599999999999</v>
      </c>
      <c r="C121" s="46">
        <v>38.118499999999997</v>
      </c>
      <c r="D121" s="46">
        <v>39.869199999999999</v>
      </c>
      <c r="E121" s="46">
        <v>41.401899999999998</v>
      </c>
      <c r="F121" s="46">
        <v>34.956499999999998</v>
      </c>
      <c r="G121" s="46">
        <v>20.905000000000001</v>
      </c>
      <c r="H121" s="46">
        <v>39.698300000000003</v>
      </c>
      <c r="I121" s="46">
        <v>38.114699999999999</v>
      </c>
      <c r="J121" s="46">
        <v>39.869199999999999</v>
      </c>
      <c r="K121" s="46">
        <v>41.401899999999998</v>
      </c>
      <c r="L121" s="46">
        <v>34.956499999999998</v>
      </c>
      <c r="M121" s="46">
        <v>20.905000000000001</v>
      </c>
      <c r="N121" s="46">
        <v>58.529600000000002</v>
      </c>
      <c r="O121" s="46">
        <v>58.529600000000002</v>
      </c>
      <c r="P121" s="46">
        <v>0</v>
      </c>
      <c r="Q121" s="46">
        <v>0</v>
      </c>
      <c r="R121" s="46">
        <v>0</v>
      </c>
      <c r="S121" s="46">
        <v>0</v>
      </c>
    </row>
    <row r="122" spans="1:19" hidden="1" outlineLevel="1" collapsed="1">
      <c r="A122" s="9">
        <v>43922</v>
      </c>
      <c r="B122" s="46">
        <v>39.822400000000002</v>
      </c>
      <c r="C122" s="46">
        <v>38.058399999999999</v>
      </c>
      <c r="D122" s="46">
        <v>40.0304</v>
      </c>
      <c r="E122" s="46">
        <v>41.700299999999999</v>
      </c>
      <c r="F122" s="46">
        <v>34.443399999999997</v>
      </c>
      <c r="G122" s="46">
        <v>17.944900000000001</v>
      </c>
      <c r="H122" s="46">
        <v>39.821100000000001</v>
      </c>
      <c r="I122" s="46">
        <v>38.045099999999998</v>
      </c>
      <c r="J122" s="46">
        <v>40.0304</v>
      </c>
      <c r="K122" s="46">
        <v>41.700299999999999</v>
      </c>
      <c r="L122" s="46">
        <v>34.443399999999997</v>
      </c>
      <c r="M122" s="46">
        <v>17.944900000000001</v>
      </c>
      <c r="N122" s="46">
        <v>52.342799999999997</v>
      </c>
      <c r="O122" s="46">
        <v>52.342799999999997</v>
      </c>
      <c r="P122" s="46">
        <v>0</v>
      </c>
      <c r="Q122" s="46">
        <v>0</v>
      </c>
      <c r="R122" s="46">
        <v>0</v>
      </c>
      <c r="S122" s="46" t="s">
        <v>123</v>
      </c>
    </row>
    <row r="123" spans="1:19" hidden="1" outlineLevel="1" collapsed="1">
      <c r="A123" s="9">
        <v>43952</v>
      </c>
      <c r="B123" s="46">
        <v>39.164299999999997</v>
      </c>
      <c r="C123" s="46">
        <v>37.809199999999997</v>
      </c>
      <c r="D123" s="46">
        <v>39.3127</v>
      </c>
      <c r="E123" s="46">
        <v>41.616599999999998</v>
      </c>
      <c r="F123" s="46">
        <v>31.588100000000001</v>
      </c>
      <c r="G123" s="46">
        <v>14.0085</v>
      </c>
      <c r="H123" s="46">
        <v>39.162999999999997</v>
      </c>
      <c r="I123" s="46">
        <v>37.794199999999996</v>
      </c>
      <c r="J123" s="46">
        <v>39.3127</v>
      </c>
      <c r="K123" s="46">
        <v>41.616599999999998</v>
      </c>
      <c r="L123" s="46">
        <v>31.588100000000001</v>
      </c>
      <c r="M123" s="46">
        <v>14.0085</v>
      </c>
      <c r="N123" s="46">
        <v>51.725900000000003</v>
      </c>
      <c r="O123" s="46">
        <v>51.725900000000003</v>
      </c>
      <c r="P123" s="46">
        <v>0</v>
      </c>
      <c r="Q123" s="46">
        <v>0</v>
      </c>
      <c r="R123" s="46">
        <v>0</v>
      </c>
      <c r="S123" s="46" t="s">
        <v>123</v>
      </c>
    </row>
    <row r="124" spans="1:19" hidden="1" outlineLevel="1" collapsed="1">
      <c r="A124" s="9">
        <v>43983</v>
      </c>
      <c r="B124" s="46">
        <v>39.485799999999998</v>
      </c>
      <c r="C124" s="46">
        <v>39.315899999999999</v>
      </c>
      <c r="D124" s="46">
        <v>39.503100000000003</v>
      </c>
      <c r="E124" s="46">
        <v>41.562600000000003</v>
      </c>
      <c r="F124" s="46">
        <v>32.4651</v>
      </c>
      <c r="G124" s="46">
        <v>18.692299999999999</v>
      </c>
      <c r="H124" s="46">
        <v>39.484200000000001</v>
      </c>
      <c r="I124" s="46">
        <v>39.298900000000003</v>
      </c>
      <c r="J124" s="46">
        <v>39.503100000000003</v>
      </c>
      <c r="K124" s="46">
        <v>41.562600000000003</v>
      </c>
      <c r="L124" s="46">
        <v>32.4651</v>
      </c>
      <c r="M124" s="46">
        <v>18.692299999999999</v>
      </c>
      <c r="N124" s="46">
        <v>54.385599999999997</v>
      </c>
      <c r="O124" s="46">
        <v>54.385599999999997</v>
      </c>
      <c r="P124" s="46">
        <v>0</v>
      </c>
      <c r="Q124" s="46">
        <v>0</v>
      </c>
      <c r="R124" s="46">
        <v>0</v>
      </c>
      <c r="S124" s="46">
        <v>0</v>
      </c>
    </row>
    <row r="125" spans="1:19" hidden="1" outlineLevel="1" collapsed="1">
      <c r="A125" s="9">
        <v>44013</v>
      </c>
      <c r="B125" s="46">
        <v>38.950899999999997</v>
      </c>
      <c r="C125" s="46">
        <v>39.670699999999997</v>
      </c>
      <c r="D125" s="46">
        <v>38.872399999999999</v>
      </c>
      <c r="E125" s="46">
        <v>41.518300000000004</v>
      </c>
      <c r="F125" s="46">
        <v>33.348100000000002</v>
      </c>
      <c r="G125" s="46">
        <v>16.328199999999999</v>
      </c>
      <c r="H125" s="46">
        <v>38.9495</v>
      </c>
      <c r="I125" s="46">
        <v>39.656399999999998</v>
      </c>
      <c r="J125" s="46">
        <v>38.872399999999999</v>
      </c>
      <c r="K125" s="46">
        <v>41.518300000000004</v>
      </c>
      <c r="L125" s="46">
        <v>33.348100000000002</v>
      </c>
      <c r="M125" s="46">
        <v>16.328199999999999</v>
      </c>
      <c r="N125" s="46">
        <v>57.177199999999999</v>
      </c>
      <c r="O125" s="46">
        <v>57.177199999999999</v>
      </c>
      <c r="P125" s="46">
        <v>0</v>
      </c>
      <c r="Q125" s="46">
        <v>0</v>
      </c>
      <c r="R125" s="46">
        <v>0</v>
      </c>
      <c r="S125" s="46" t="s">
        <v>123</v>
      </c>
    </row>
    <row r="126" spans="1:19" hidden="1" outlineLevel="1" collapsed="1">
      <c r="A126" s="9">
        <v>44044</v>
      </c>
      <c r="B126" s="46">
        <v>38.334400000000002</v>
      </c>
      <c r="C126" s="46">
        <v>38.012099999999997</v>
      </c>
      <c r="D126" s="46">
        <v>38.369599999999998</v>
      </c>
      <c r="E126" s="46">
        <v>40.065100000000001</v>
      </c>
      <c r="F126" s="46">
        <v>34.776899999999998</v>
      </c>
      <c r="G126" s="46">
        <v>16.5442</v>
      </c>
      <c r="H126" s="46">
        <v>38.323099999999997</v>
      </c>
      <c r="I126" s="46">
        <v>37.892899999999997</v>
      </c>
      <c r="J126" s="46">
        <v>38.369599999999998</v>
      </c>
      <c r="K126" s="46">
        <v>40.065100000000001</v>
      </c>
      <c r="L126" s="46">
        <v>34.776899999999998</v>
      </c>
      <c r="M126" s="46">
        <v>16.5442</v>
      </c>
      <c r="N126" s="46">
        <v>50.647799999999997</v>
      </c>
      <c r="O126" s="46">
        <v>50.647799999999997</v>
      </c>
      <c r="P126" s="46">
        <v>0</v>
      </c>
      <c r="Q126" s="46">
        <v>0</v>
      </c>
      <c r="R126" s="46">
        <v>0</v>
      </c>
      <c r="S126" s="46" t="s">
        <v>123</v>
      </c>
    </row>
    <row r="127" spans="1:19" hidden="1" outlineLevel="1" collapsed="1">
      <c r="A127" s="9">
        <v>44075</v>
      </c>
      <c r="B127" s="46">
        <v>37.976599999999998</v>
      </c>
      <c r="C127" s="46">
        <v>38.049199999999999</v>
      </c>
      <c r="D127" s="46">
        <v>37.967599999999997</v>
      </c>
      <c r="E127" s="46">
        <v>39.569800000000001</v>
      </c>
      <c r="F127" s="46">
        <v>33.940600000000003</v>
      </c>
      <c r="G127" s="46">
        <v>19.349299999999999</v>
      </c>
      <c r="H127" s="46">
        <v>37.973599999999998</v>
      </c>
      <c r="I127" s="46">
        <v>38.021900000000002</v>
      </c>
      <c r="J127" s="46">
        <v>37.967599999999997</v>
      </c>
      <c r="K127" s="46">
        <v>39.569800000000001</v>
      </c>
      <c r="L127" s="46">
        <v>33.940600000000003</v>
      </c>
      <c r="M127" s="46">
        <v>19.349299999999999</v>
      </c>
      <c r="N127" s="46">
        <v>52.089100000000002</v>
      </c>
      <c r="O127" s="46">
        <v>52.089100000000002</v>
      </c>
      <c r="P127" s="46">
        <v>0</v>
      </c>
      <c r="Q127" s="46">
        <v>0</v>
      </c>
      <c r="R127" s="46">
        <v>0</v>
      </c>
      <c r="S127" s="46" t="s">
        <v>123</v>
      </c>
    </row>
    <row r="128" spans="1:19" hidden="1" outlineLevel="1" collapsed="1">
      <c r="A128" s="9">
        <v>44105</v>
      </c>
      <c r="B128" s="46">
        <v>37.687199999999997</v>
      </c>
      <c r="C128" s="46">
        <v>38.656300000000002</v>
      </c>
      <c r="D128" s="46">
        <v>37.567700000000002</v>
      </c>
      <c r="E128" s="46">
        <v>39.640599999999999</v>
      </c>
      <c r="F128" s="46">
        <v>33.498800000000003</v>
      </c>
      <c r="G128" s="46">
        <v>17.265000000000001</v>
      </c>
      <c r="H128" s="46">
        <v>37.684899999999999</v>
      </c>
      <c r="I128" s="46">
        <v>38.636200000000002</v>
      </c>
      <c r="J128" s="46">
        <v>37.567700000000002</v>
      </c>
      <c r="K128" s="46">
        <v>39.640599999999999</v>
      </c>
      <c r="L128" s="46">
        <v>33.498800000000003</v>
      </c>
      <c r="M128" s="46">
        <v>17.265000000000001</v>
      </c>
      <c r="N128" s="46">
        <v>57.643900000000002</v>
      </c>
      <c r="O128" s="46">
        <v>57.643900000000002</v>
      </c>
      <c r="P128" s="46">
        <v>0</v>
      </c>
      <c r="Q128" s="46">
        <v>0</v>
      </c>
      <c r="R128" s="46">
        <v>0</v>
      </c>
      <c r="S128" s="46" t="s">
        <v>123</v>
      </c>
    </row>
    <row r="129" spans="1:19" hidden="1" outlineLevel="1" collapsed="1">
      <c r="A129" s="9">
        <v>44136</v>
      </c>
      <c r="B129" s="46">
        <v>38.146599999999999</v>
      </c>
      <c r="C129" s="46">
        <v>37.779299999999999</v>
      </c>
      <c r="D129" s="46">
        <v>38.194899999999997</v>
      </c>
      <c r="E129" s="46">
        <v>40.215699999999998</v>
      </c>
      <c r="F129" s="46">
        <v>33.081699999999998</v>
      </c>
      <c r="G129" s="46">
        <v>22.018599999999999</v>
      </c>
      <c r="H129" s="46">
        <v>38.144799999999996</v>
      </c>
      <c r="I129" s="46">
        <v>37.762799999999999</v>
      </c>
      <c r="J129" s="46">
        <v>38.194899999999997</v>
      </c>
      <c r="K129" s="46">
        <v>40.215699999999998</v>
      </c>
      <c r="L129" s="46">
        <v>33.081699999999998</v>
      </c>
      <c r="M129" s="46">
        <v>22.018599999999999</v>
      </c>
      <c r="N129" s="46">
        <v>53.693899999999999</v>
      </c>
      <c r="O129" s="46">
        <v>53.693899999999999</v>
      </c>
      <c r="P129" s="46">
        <v>0</v>
      </c>
      <c r="Q129" s="46">
        <v>0</v>
      </c>
      <c r="R129" s="46">
        <v>0</v>
      </c>
      <c r="S129" s="46" t="s">
        <v>123</v>
      </c>
    </row>
    <row r="130" spans="1:19" hidden="1" outlineLevel="1" collapsed="1">
      <c r="A130" s="9">
        <v>44166</v>
      </c>
      <c r="B130" s="46">
        <v>36.930100000000003</v>
      </c>
      <c r="C130" s="46">
        <v>38.688099999999999</v>
      </c>
      <c r="D130" s="46">
        <v>36.711500000000001</v>
      </c>
      <c r="E130" s="46">
        <v>38.1539</v>
      </c>
      <c r="F130" s="46">
        <v>32.6509</v>
      </c>
      <c r="G130" s="46">
        <v>21.070699999999999</v>
      </c>
      <c r="H130" s="46">
        <v>36.927999999999997</v>
      </c>
      <c r="I130" s="46">
        <v>38.671300000000002</v>
      </c>
      <c r="J130" s="46">
        <v>36.711500000000001</v>
      </c>
      <c r="K130" s="46">
        <v>38.1539</v>
      </c>
      <c r="L130" s="46">
        <v>32.6509</v>
      </c>
      <c r="M130" s="46">
        <v>21.070699999999999</v>
      </c>
      <c r="N130" s="46">
        <v>51.007199999999997</v>
      </c>
      <c r="O130" s="46">
        <v>51.007199999999997</v>
      </c>
      <c r="P130" s="46">
        <v>0</v>
      </c>
      <c r="Q130" s="46">
        <v>0</v>
      </c>
      <c r="R130" s="46">
        <v>0</v>
      </c>
      <c r="S130" s="46" t="s">
        <v>123</v>
      </c>
    </row>
    <row r="131" spans="1:19" hidden="1" outlineLevel="1" collapsed="1">
      <c r="A131" s="9">
        <v>44197</v>
      </c>
      <c r="B131" s="46">
        <v>37.469099999999997</v>
      </c>
      <c r="C131" s="46">
        <v>39.0075</v>
      </c>
      <c r="D131" s="46">
        <v>37.278700000000001</v>
      </c>
      <c r="E131" s="46">
        <v>38.746000000000002</v>
      </c>
      <c r="F131" s="46">
        <v>33.525700000000001</v>
      </c>
      <c r="G131" s="46">
        <v>21.349299999999999</v>
      </c>
      <c r="H131" s="46">
        <v>37.455399999999997</v>
      </c>
      <c r="I131" s="46">
        <v>38.897500000000001</v>
      </c>
      <c r="J131" s="46">
        <v>37.278700000000001</v>
      </c>
      <c r="K131" s="46">
        <v>38.746000000000002</v>
      </c>
      <c r="L131" s="46">
        <v>33.525700000000001</v>
      </c>
      <c r="M131" s="46">
        <v>21.349299999999999</v>
      </c>
      <c r="N131" s="46">
        <v>50.027000000000001</v>
      </c>
      <c r="O131" s="46">
        <v>50.027000000000001</v>
      </c>
      <c r="P131" s="46">
        <v>0</v>
      </c>
      <c r="Q131" s="46">
        <v>0</v>
      </c>
      <c r="R131" s="46">
        <v>0</v>
      </c>
      <c r="S131" s="46" t="s">
        <v>123</v>
      </c>
    </row>
    <row r="132" spans="1:19" hidden="1" outlineLevel="1" collapsed="1">
      <c r="A132" s="9">
        <v>44228</v>
      </c>
      <c r="B132" s="46">
        <v>37.542000000000002</v>
      </c>
      <c r="C132" s="46">
        <v>37.256700000000002</v>
      </c>
      <c r="D132" s="46">
        <v>37.583199999999998</v>
      </c>
      <c r="E132" s="46">
        <v>38.531999999999996</v>
      </c>
      <c r="F132" s="46">
        <v>35.605800000000002</v>
      </c>
      <c r="G132" s="46">
        <v>19.685500000000001</v>
      </c>
      <c r="H132" s="46">
        <v>37.5274</v>
      </c>
      <c r="I132" s="46">
        <v>37.1374</v>
      </c>
      <c r="J132" s="46">
        <v>37.583199999999998</v>
      </c>
      <c r="K132" s="46">
        <v>38.531999999999996</v>
      </c>
      <c r="L132" s="46">
        <v>35.605800000000002</v>
      </c>
      <c r="M132" s="46">
        <v>19.685500000000001</v>
      </c>
      <c r="N132" s="46">
        <v>50.052999999999997</v>
      </c>
      <c r="O132" s="46">
        <v>50.052999999999997</v>
      </c>
      <c r="P132" s="46">
        <v>0</v>
      </c>
      <c r="Q132" s="46">
        <v>0</v>
      </c>
      <c r="R132" s="46">
        <v>0</v>
      </c>
      <c r="S132" s="46" t="s">
        <v>123</v>
      </c>
    </row>
    <row r="133" spans="1:19" hidden="1" outlineLevel="1" collapsed="1">
      <c r="A133" s="9">
        <v>44256</v>
      </c>
      <c r="B133" s="46">
        <v>36.808</v>
      </c>
      <c r="C133" s="46">
        <v>38.239199999999997</v>
      </c>
      <c r="D133" s="46">
        <v>36.6126</v>
      </c>
      <c r="E133" s="46">
        <v>38.825000000000003</v>
      </c>
      <c r="F133" s="46">
        <v>29.7424</v>
      </c>
      <c r="G133" s="46">
        <v>16.168900000000001</v>
      </c>
      <c r="H133" s="46">
        <v>36.805100000000003</v>
      </c>
      <c r="I133" s="46">
        <v>38.217799999999997</v>
      </c>
      <c r="J133" s="46">
        <v>36.6126</v>
      </c>
      <c r="K133" s="46">
        <v>38.825000000000003</v>
      </c>
      <c r="L133" s="46">
        <v>29.7424</v>
      </c>
      <c r="M133" s="46">
        <v>16.168900000000001</v>
      </c>
      <c r="N133" s="46">
        <v>50.1462</v>
      </c>
      <c r="O133" s="46">
        <v>50.1462</v>
      </c>
      <c r="P133" s="46">
        <v>0</v>
      </c>
      <c r="Q133" s="46">
        <v>0</v>
      </c>
      <c r="R133" s="46">
        <v>0</v>
      </c>
      <c r="S133" s="46" t="s">
        <v>123</v>
      </c>
    </row>
    <row r="134" spans="1:19" hidden="1" outlineLevel="1" collapsed="1">
      <c r="A134" s="9">
        <v>44287</v>
      </c>
      <c r="B134" s="46">
        <v>36.69</v>
      </c>
      <c r="C134" s="46">
        <v>39.907800000000002</v>
      </c>
      <c r="D134" s="46">
        <v>36.231499999999997</v>
      </c>
      <c r="E134" s="46">
        <v>38.641399999999997</v>
      </c>
      <c r="F134" s="46">
        <v>30.668700000000001</v>
      </c>
      <c r="G134" s="46">
        <v>16.494700000000002</v>
      </c>
      <c r="H134" s="46">
        <v>36.689300000000003</v>
      </c>
      <c r="I134" s="46">
        <v>39.904000000000003</v>
      </c>
      <c r="J134" s="46">
        <v>36.231499999999997</v>
      </c>
      <c r="K134" s="46">
        <v>38.641399999999997</v>
      </c>
      <c r="L134" s="46">
        <v>30.668700000000001</v>
      </c>
      <c r="M134" s="46">
        <v>16.494700000000002</v>
      </c>
      <c r="N134" s="46">
        <v>46.395600000000002</v>
      </c>
      <c r="O134" s="46">
        <v>46.395600000000002</v>
      </c>
      <c r="P134" s="46">
        <v>0</v>
      </c>
      <c r="Q134" s="46">
        <v>0</v>
      </c>
      <c r="R134" s="46">
        <v>0</v>
      </c>
      <c r="S134" s="46" t="s">
        <v>123</v>
      </c>
    </row>
    <row r="135" spans="1:19" hidden="1" outlineLevel="1" collapsed="1">
      <c r="A135" s="9">
        <v>44317</v>
      </c>
      <c r="B135" s="46">
        <v>36.329000000000001</v>
      </c>
      <c r="C135" s="46">
        <v>38.172800000000002</v>
      </c>
      <c r="D135" s="46">
        <v>36.097099999999998</v>
      </c>
      <c r="E135" s="46">
        <v>38.4923</v>
      </c>
      <c r="F135" s="46">
        <v>32.654899999999998</v>
      </c>
      <c r="G135" s="46">
        <v>12.585900000000001</v>
      </c>
      <c r="H135" s="46">
        <v>36.360700000000001</v>
      </c>
      <c r="I135" s="46">
        <v>38.157200000000003</v>
      </c>
      <c r="J135" s="46">
        <v>36.134700000000002</v>
      </c>
      <c r="K135" s="46">
        <v>38.4923</v>
      </c>
      <c r="L135" s="46">
        <v>32.654899999999998</v>
      </c>
      <c r="M135" s="46">
        <v>12.707100000000001</v>
      </c>
      <c r="N135" s="46">
        <v>12.3598</v>
      </c>
      <c r="O135" s="46">
        <v>49.8566</v>
      </c>
      <c r="P135" s="46">
        <v>7.5517000000000003</v>
      </c>
      <c r="Q135" s="46">
        <v>0</v>
      </c>
      <c r="R135" s="46">
        <v>0</v>
      </c>
      <c r="S135" s="46">
        <v>7.5517000000000003</v>
      </c>
    </row>
    <row r="136" spans="1:19" hidden="1" outlineLevel="1" collapsed="1">
      <c r="A136" s="9">
        <v>44348</v>
      </c>
      <c r="B136" s="46">
        <v>36.806699999999999</v>
      </c>
      <c r="C136" s="46">
        <v>36.820900000000002</v>
      </c>
      <c r="D136" s="46">
        <v>36.804600000000001</v>
      </c>
      <c r="E136" s="46">
        <v>38.224200000000003</v>
      </c>
      <c r="F136" s="46">
        <v>38.112099999999998</v>
      </c>
      <c r="G136" s="46">
        <v>11.697800000000001</v>
      </c>
      <c r="H136" s="46">
        <v>36.805799999999998</v>
      </c>
      <c r="I136" s="46">
        <v>36.813699999999997</v>
      </c>
      <c r="J136" s="46">
        <v>36.804600000000001</v>
      </c>
      <c r="K136" s="46">
        <v>38.224200000000003</v>
      </c>
      <c r="L136" s="46">
        <v>38.112099999999998</v>
      </c>
      <c r="M136" s="46">
        <v>11.697800000000001</v>
      </c>
      <c r="N136" s="46">
        <v>51.793599999999998</v>
      </c>
      <c r="O136" s="46">
        <v>51.793599999999998</v>
      </c>
      <c r="P136" s="46">
        <v>0</v>
      </c>
      <c r="Q136" s="46">
        <v>0</v>
      </c>
      <c r="R136" s="46">
        <v>0</v>
      </c>
      <c r="S136" s="46" t="s">
        <v>123</v>
      </c>
    </row>
    <row r="137" spans="1:19" hidden="1" outlineLevel="1" collapsed="1">
      <c r="A137" s="9">
        <v>44378</v>
      </c>
      <c r="B137" s="46">
        <v>36.031500000000001</v>
      </c>
      <c r="C137" s="46">
        <v>34.802700000000002</v>
      </c>
      <c r="D137" s="46">
        <v>36.228000000000002</v>
      </c>
      <c r="E137" s="46">
        <v>37.832599999999999</v>
      </c>
      <c r="F137" s="46">
        <v>32.959499999999998</v>
      </c>
      <c r="G137" s="46">
        <v>19.428100000000001</v>
      </c>
      <c r="H137" s="46">
        <v>36.0289</v>
      </c>
      <c r="I137" s="46">
        <v>34.782699999999998</v>
      </c>
      <c r="J137" s="46">
        <v>36.228000000000002</v>
      </c>
      <c r="K137" s="46">
        <v>37.832599999999999</v>
      </c>
      <c r="L137" s="46">
        <v>32.959499999999998</v>
      </c>
      <c r="M137" s="46">
        <v>19.428100000000001</v>
      </c>
      <c r="N137" s="46">
        <v>50.108600000000003</v>
      </c>
      <c r="O137" s="46">
        <v>50.108600000000003</v>
      </c>
      <c r="P137" s="46">
        <v>0</v>
      </c>
      <c r="Q137" s="46">
        <v>0</v>
      </c>
      <c r="R137" s="46">
        <v>0</v>
      </c>
      <c r="S137" s="46">
        <v>0</v>
      </c>
    </row>
    <row r="138" spans="1:19" hidden="1" outlineLevel="1" collapsed="1">
      <c r="A138" s="9">
        <v>44409</v>
      </c>
      <c r="B138" s="46">
        <v>35.7181</v>
      </c>
      <c r="C138" s="46">
        <v>34.590600000000002</v>
      </c>
      <c r="D138" s="46">
        <v>35.898699999999998</v>
      </c>
      <c r="E138" s="46">
        <v>38.045000000000002</v>
      </c>
      <c r="F138" s="46">
        <v>32.581000000000003</v>
      </c>
      <c r="G138" s="46">
        <v>16.6279</v>
      </c>
      <c r="H138" s="46">
        <v>35.716799999999999</v>
      </c>
      <c r="I138" s="46">
        <v>34.579799999999999</v>
      </c>
      <c r="J138" s="46">
        <v>35.898699999999998</v>
      </c>
      <c r="K138" s="46">
        <v>38.045000000000002</v>
      </c>
      <c r="L138" s="46">
        <v>32.581000000000003</v>
      </c>
      <c r="M138" s="46">
        <v>16.6279</v>
      </c>
      <c r="N138" s="46">
        <v>43.469499999999996</v>
      </c>
      <c r="O138" s="46">
        <v>43.469499999999996</v>
      </c>
      <c r="P138" s="46">
        <v>0</v>
      </c>
      <c r="Q138" s="46">
        <v>0</v>
      </c>
      <c r="R138" s="46">
        <v>0</v>
      </c>
      <c r="S138" s="46" t="s">
        <v>123</v>
      </c>
    </row>
    <row r="139" spans="1:19" hidden="1" outlineLevel="1" collapsed="1">
      <c r="A139" s="9">
        <v>44440</v>
      </c>
      <c r="B139" s="46">
        <v>35.926900000000003</v>
      </c>
      <c r="C139" s="46">
        <v>35.258400000000002</v>
      </c>
      <c r="D139" s="46">
        <v>36.026499999999999</v>
      </c>
      <c r="E139" s="46">
        <v>37.831200000000003</v>
      </c>
      <c r="F139" s="46">
        <v>33.392299999999999</v>
      </c>
      <c r="G139" s="46">
        <v>16.255199999999999</v>
      </c>
      <c r="H139" s="46">
        <v>35.926499999999997</v>
      </c>
      <c r="I139" s="46">
        <v>35.255000000000003</v>
      </c>
      <c r="J139" s="46">
        <v>36.026499999999999</v>
      </c>
      <c r="K139" s="46">
        <v>37.831200000000003</v>
      </c>
      <c r="L139" s="46">
        <v>33.392299999999999</v>
      </c>
      <c r="M139" s="46">
        <v>16.255199999999999</v>
      </c>
      <c r="N139" s="46">
        <v>48.269799999999996</v>
      </c>
      <c r="O139" s="46">
        <v>48.269799999999996</v>
      </c>
      <c r="P139" s="46">
        <v>0</v>
      </c>
      <c r="Q139" s="46">
        <v>0</v>
      </c>
      <c r="R139" s="46">
        <v>0</v>
      </c>
      <c r="S139" s="46" t="s">
        <v>123</v>
      </c>
    </row>
    <row r="140" spans="1:19" hidden="1" outlineLevel="1" collapsed="1">
      <c r="A140" s="9">
        <v>44470</v>
      </c>
      <c r="B140" s="46">
        <v>36.191800000000001</v>
      </c>
      <c r="C140" s="46">
        <v>36.054099999999998</v>
      </c>
      <c r="D140" s="46">
        <v>36.212699999999998</v>
      </c>
      <c r="E140" s="46">
        <v>37.944800000000001</v>
      </c>
      <c r="F140" s="46">
        <v>33.454799999999999</v>
      </c>
      <c r="G140" s="46">
        <v>15.705500000000001</v>
      </c>
      <c r="H140" s="46">
        <v>36.187600000000003</v>
      </c>
      <c r="I140" s="46">
        <v>36.021000000000001</v>
      </c>
      <c r="J140" s="46">
        <v>36.212699999999998</v>
      </c>
      <c r="K140" s="46">
        <v>37.944800000000001</v>
      </c>
      <c r="L140" s="46">
        <v>33.454799999999999</v>
      </c>
      <c r="M140" s="46">
        <v>15.705500000000001</v>
      </c>
      <c r="N140" s="46">
        <v>50.072400000000002</v>
      </c>
      <c r="O140" s="46">
        <v>50.072400000000002</v>
      </c>
      <c r="P140" s="46">
        <v>0</v>
      </c>
      <c r="Q140" s="46">
        <v>0</v>
      </c>
      <c r="R140" s="46" t="s">
        <v>123</v>
      </c>
      <c r="S140" s="46" t="s">
        <v>123</v>
      </c>
    </row>
    <row r="141" spans="1:19" hidden="1" outlineLevel="1" collapsed="1">
      <c r="A141" s="9">
        <v>44501</v>
      </c>
      <c r="B141" s="46">
        <v>34.204900000000002</v>
      </c>
      <c r="C141" s="46">
        <v>34.480800000000002</v>
      </c>
      <c r="D141" s="46">
        <v>34.163699999999999</v>
      </c>
      <c r="E141" s="46">
        <v>35.3874</v>
      </c>
      <c r="F141" s="46">
        <v>33.240600000000001</v>
      </c>
      <c r="G141" s="46">
        <v>19.730399999999999</v>
      </c>
      <c r="H141" s="46">
        <v>34.201799999999999</v>
      </c>
      <c r="I141" s="46">
        <v>34.457500000000003</v>
      </c>
      <c r="J141" s="46">
        <v>34.163699999999999</v>
      </c>
      <c r="K141" s="46">
        <v>35.3874</v>
      </c>
      <c r="L141" s="46">
        <v>33.240600000000001</v>
      </c>
      <c r="M141" s="46">
        <v>19.730399999999999</v>
      </c>
      <c r="N141" s="46">
        <v>49.373600000000003</v>
      </c>
      <c r="O141" s="46">
        <v>49.373600000000003</v>
      </c>
      <c r="P141" s="46">
        <v>0</v>
      </c>
      <c r="Q141" s="46">
        <v>0</v>
      </c>
      <c r="R141" s="46">
        <v>0</v>
      </c>
      <c r="S141" s="46" t="s">
        <v>123</v>
      </c>
    </row>
    <row r="142" spans="1:19" hidden="1" outlineLevel="1" collapsed="1">
      <c r="A142" s="9">
        <v>44531</v>
      </c>
      <c r="B142" s="46">
        <v>32.552100000000003</v>
      </c>
      <c r="C142" s="46">
        <v>34.127499999999998</v>
      </c>
      <c r="D142" s="46">
        <v>32.319099999999999</v>
      </c>
      <c r="E142" s="46">
        <v>33.941400000000002</v>
      </c>
      <c r="F142" s="46">
        <v>30.6313</v>
      </c>
      <c r="G142" s="46">
        <v>16.670200000000001</v>
      </c>
      <c r="H142" s="46">
        <v>32.550899999999999</v>
      </c>
      <c r="I142" s="46">
        <v>34.118899999999996</v>
      </c>
      <c r="J142" s="46">
        <v>32.319099999999999</v>
      </c>
      <c r="K142" s="46">
        <v>33.941400000000002</v>
      </c>
      <c r="L142" s="46">
        <v>30.6313</v>
      </c>
      <c r="M142" s="46">
        <v>16.670200000000001</v>
      </c>
      <c r="N142" s="46">
        <v>50.058199999999999</v>
      </c>
      <c r="O142" s="46">
        <v>50.058199999999999</v>
      </c>
      <c r="P142" s="46">
        <v>0</v>
      </c>
      <c r="Q142" s="46">
        <v>0</v>
      </c>
      <c r="R142" s="46">
        <v>0</v>
      </c>
      <c r="S142" s="46" t="s">
        <v>123</v>
      </c>
    </row>
    <row r="143" spans="1:19" hidden="1" outlineLevel="1" collapsed="1">
      <c r="A143" s="9">
        <v>44562</v>
      </c>
      <c r="B143" s="46">
        <v>34.023200000000003</v>
      </c>
      <c r="C143" s="46">
        <v>36.673000000000002</v>
      </c>
      <c r="D143" s="46">
        <v>33.670900000000003</v>
      </c>
      <c r="E143" s="46">
        <v>34.805900000000001</v>
      </c>
      <c r="F143" s="46">
        <v>33.101199999999999</v>
      </c>
      <c r="G143" s="46">
        <v>17.415500000000002</v>
      </c>
      <c r="H143" s="46">
        <v>34.0229</v>
      </c>
      <c r="I143" s="46">
        <v>36.671100000000003</v>
      </c>
      <c r="J143" s="46">
        <v>33.670900000000003</v>
      </c>
      <c r="K143" s="46">
        <v>34.805900000000001</v>
      </c>
      <c r="L143" s="46">
        <v>33.101199999999999</v>
      </c>
      <c r="M143" s="46">
        <v>17.415500000000002</v>
      </c>
      <c r="N143" s="46">
        <v>44.226399999999998</v>
      </c>
      <c r="O143" s="46">
        <v>44.226399999999998</v>
      </c>
      <c r="P143" s="46">
        <v>0</v>
      </c>
      <c r="Q143" s="46">
        <v>0</v>
      </c>
      <c r="R143" s="46">
        <v>0</v>
      </c>
      <c r="S143" s="46" t="s">
        <v>123</v>
      </c>
    </row>
    <row r="144" spans="1:19" hidden="1" outlineLevel="1" collapsed="1">
      <c r="A144" s="9">
        <v>44593</v>
      </c>
      <c r="B144" s="46">
        <v>34.448500000000003</v>
      </c>
      <c r="C144" s="46">
        <v>36.913600000000002</v>
      </c>
      <c r="D144" s="46">
        <v>34.08</v>
      </c>
      <c r="E144" s="46">
        <v>35.195399999999999</v>
      </c>
      <c r="F144" s="46">
        <v>32.832799999999999</v>
      </c>
      <c r="G144" s="46">
        <v>16.5608</v>
      </c>
      <c r="H144" s="46">
        <v>34.441200000000002</v>
      </c>
      <c r="I144" s="46">
        <v>36.866300000000003</v>
      </c>
      <c r="J144" s="46">
        <v>34.08</v>
      </c>
      <c r="K144" s="46">
        <v>35.195399999999999</v>
      </c>
      <c r="L144" s="46">
        <v>32.832799999999999</v>
      </c>
      <c r="M144" s="46">
        <v>16.5608</v>
      </c>
      <c r="N144" s="46">
        <v>50.071100000000001</v>
      </c>
      <c r="O144" s="46">
        <v>50.071100000000001</v>
      </c>
      <c r="P144" s="46">
        <v>0</v>
      </c>
      <c r="Q144" s="46">
        <v>0</v>
      </c>
      <c r="R144" s="46">
        <v>0</v>
      </c>
      <c r="S144" s="46" t="s">
        <v>123</v>
      </c>
    </row>
    <row r="145" spans="1:19" hidden="1" outlineLevel="1" collapsed="1">
      <c r="A145" s="9">
        <v>44621</v>
      </c>
      <c r="B145" s="46">
        <v>15.106999999999999</v>
      </c>
      <c r="C145" s="46">
        <v>35.497</v>
      </c>
      <c r="D145" s="46">
        <v>14.0502</v>
      </c>
      <c r="E145" s="46">
        <v>15.154500000000001</v>
      </c>
      <c r="F145" s="46">
        <v>9.9266000000000005</v>
      </c>
      <c r="G145" s="46">
        <v>0.1411</v>
      </c>
      <c r="H145" s="46">
        <v>15.1061</v>
      </c>
      <c r="I145" s="46">
        <v>35.486899999999999</v>
      </c>
      <c r="J145" s="46">
        <v>14.0502</v>
      </c>
      <c r="K145" s="46">
        <v>15.154500000000001</v>
      </c>
      <c r="L145" s="46">
        <v>9.9266000000000005</v>
      </c>
      <c r="M145" s="46">
        <v>0.1411</v>
      </c>
      <c r="N145" s="46">
        <v>59.957000000000001</v>
      </c>
      <c r="O145" s="46">
        <v>59.957000000000001</v>
      </c>
      <c r="P145" s="46" t="s">
        <v>123</v>
      </c>
      <c r="Q145" s="46" t="s">
        <v>123</v>
      </c>
      <c r="R145" s="46" t="s">
        <v>123</v>
      </c>
      <c r="S145" s="46" t="s">
        <v>123</v>
      </c>
    </row>
    <row r="146" spans="1:19" hidden="1" outlineLevel="1" collapsed="1">
      <c r="A146" s="9">
        <v>44652</v>
      </c>
      <c r="B146" s="46">
        <v>21.328099999999999</v>
      </c>
      <c r="C146" s="46">
        <v>27.303899999999999</v>
      </c>
      <c r="D146" s="46">
        <v>20.575099999999999</v>
      </c>
      <c r="E146" s="46">
        <v>19.7774</v>
      </c>
      <c r="F146" s="46">
        <v>34.591099999999997</v>
      </c>
      <c r="G146" s="46">
        <v>14.028</v>
      </c>
      <c r="H146" s="46">
        <v>21.319099999999999</v>
      </c>
      <c r="I146" s="46">
        <v>27.261099999999999</v>
      </c>
      <c r="J146" s="46">
        <v>20.575099999999999</v>
      </c>
      <c r="K146" s="46">
        <v>19.7774</v>
      </c>
      <c r="L146" s="46">
        <v>34.591099999999997</v>
      </c>
      <c r="M146" s="46">
        <v>14.028</v>
      </c>
      <c r="N146" s="46">
        <v>33.918999999999997</v>
      </c>
      <c r="O146" s="46">
        <v>33.918999999999997</v>
      </c>
      <c r="P146" s="46">
        <v>0</v>
      </c>
      <c r="Q146" s="46">
        <v>0</v>
      </c>
      <c r="R146" s="46" t="s">
        <v>123</v>
      </c>
      <c r="S146" s="46" t="s">
        <v>123</v>
      </c>
    </row>
    <row r="147" spans="1:19" hidden="1" outlineLevel="1" collapsed="1">
      <c r="A147" s="9">
        <v>44682</v>
      </c>
      <c r="B147" s="46">
        <v>20.121099999999998</v>
      </c>
      <c r="C147" s="46">
        <v>28.5182</v>
      </c>
      <c r="D147" s="46">
        <v>19.226900000000001</v>
      </c>
      <c r="E147" s="46">
        <v>19.221800000000002</v>
      </c>
      <c r="F147" s="46">
        <v>22.147500000000001</v>
      </c>
      <c r="G147" s="46">
        <v>11.3613</v>
      </c>
      <c r="H147" s="46">
        <v>20.120999999999999</v>
      </c>
      <c r="I147" s="46">
        <v>28.5181</v>
      </c>
      <c r="J147" s="46">
        <v>19.226900000000001</v>
      </c>
      <c r="K147" s="46">
        <v>19.221800000000002</v>
      </c>
      <c r="L147" s="46">
        <v>22.147500000000001</v>
      </c>
      <c r="M147" s="46">
        <v>11.3613</v>
      </c>
      <c r="N147" s="46">
        <v>29.409300000000002</v>
      </c>
      <c r="O147" s="46">
        <v>29.409300000000002</v>
      </c>
      <c r="P147" s="46">
        <v>0</v>
      </c>
      <c r="Q147" s="46">
        <v>0</v>
      </c>
      <c r="R147" s="46">
        <v>0</v>
      </c>
      <c r="S147" s="46" t="s">
        <v>123</v>
      </c>
    </row>
    <row r="148" spans="1:19" hidden="1" outlineLevel="1" collapsed="1">
      <c r="A148" s="9">
        <v>44713</v>
      </c>
      <c r="B148" s="46">
        <v>20.534300000000002</v>
      </c>
      <c r="C148" s="46">
        <v>32.171100000000003</v>
      </c>
      <c r="D148" s="46">
        <v>19.631900000000002</v>
      </c>
      <c r="E148" s="46">
        <v>19.435600000000001</v>
      </c>
      <c r="F148" s="46">
        <v>22.1662</v>
      </c>
      <c r="G148" s="46">
        <v>8.8016000000000005</v>
      </c>
      <c r="H148" s="46">
        <v>20.540700000000001</v>
      </c>
      <c r="I148" s="46">
        <v>32.171799999999998</v>
      </c>
      <c r="J148" s="46">
        <v>19.638999999999999</v>
      </c>
      <c r="K148" s="46">
        <v>19.435600000000001</v>
      </c>
      <c r="L148" s="46">
        <v>22.1662</v>
      </c>
      <c r="M148" s="46">
        <v>9.0805000000000007</v>
      </c>
      <c r="N148" s="46">
        <v>7.8112000000000004</v>
      </c>
      <c r="O148" s="46">
        <v>31.270299999999999</v>
      </c>
      <c r="P148" s="46">
        <v>5.1178999999999997</v>
      </c>
      <c r="Q148" s="46">
        <v>0</v>
      </c>
      <c r="R148" s="46" t="s">
        <v>123</v>
      </c>
      <c r="S148" s="46">
        <v>5.1178999999999997</v>
      </c>
    </row>
    <row r="149" spans="1:19" hidden="1" outlineLevel="1" collapsed="1">
      <c r="A149" s="9">
        <v>44743</v>
      </c>
      <c r="B149" s="46">
        <v>21.842099999999999</v>
      </c>
      <c r="C149" s="46">
        <v>34.787500000000001</v>
      </c>
      <c r="D149" s="46">
        <v>20.6677</v>
      </c>
      <c r="E149" s="46">
        <v>19.865200000000002</v>
      </c>
      <c r="F149" s="46">
        <v>33.291499999999999</v>
      </c>
      <c r="G149" s="46">
        <v>17.368500000000001</v>
      </c>
      <c r="H149" s="46">
        <v>21.841200000000001</v>
      </c>
      <c r="I149" s="46">
        <v>34.787500000000001</v>
      </c>
      <c r="J149" s="46">
        <v>20.6677</v>
      </c>
      <c r="K149" s="46">
        <v>19.865200000000002</v>
      </c>
      <c r="L149" s="46">
        <v>33.291499999999999</v>
      </c>
      <c r="M149" s="46">
        <v>17.368500000000001</v>
      </c>
      <c r="N149" s="46">
        <v>34.804000000000002</v>
      </c>
      <c r="O149" s="46">
        <v>34.804000000000002</v>
      </c>
      <c r="P149" s="46">
        <v>0</v>
      </c>
      <c r="Q149" s="46">
        <v>0</v>
      </c>
      <c r="R149" s="46" t="s">
        <v>123</v>
      </c>
      <c r="S149" s="46" t="s">
        <v>123</v>
      </c>
    </row>
    <row r="150" spans="1:19" hidden="1" outlineLevel="1" collapsed="1">
      <c r="A150" s="9">
        <v>44774</v>
      </c>
      <c r="B150" s="46">
        <v>22.320499999999999</v>
      </c>
      <c r="C150" s="46">
        <v>34.060200000000002</v>
      </c>
      <c r="D150" s="46">
        <v>21.160399999999999</v>
      </c>
      <c r="E150" s="46">
        <v>19.8474</v>
      </c>
      <c r="F150" s="46">
        <v>38.657899999999998</v>
      </c>
      <c r="G150" s="46">
        <v>16.502300000000002</v>
      </c>
      <c r="H150" s="46">
        <v>22.319500000000001</v>
      </c>
      <c r="I150" s="46">
        <v>34.060699999999997</v>
      </c>
      <c r="J150" s="46">
        <v>21.160399999999999</v>
      </c>
      <c r="K150" s="46">
        <v>19.8474</v>
      </c>
      <c r="L150" s="46">
        <v>38.657899999999998</v>
      </c>
      <c r="M150" s="46">
        <v>16.502300000000002</v>
      </c>
      <c r="N150" s="46">
        <v>33.560400000000001</v>
      </c>
      <c r="O150" s="46">
        <v>33.560400000000001</v>
      </c>
      <c r="P150" s="46">
        <v>0</v>
      </c>
      <c r="Q150" s="46">
        <v>0</v>
      </c>
      <c r="R150" s="46">
        <v>0</v>
      </c>
      <c r="S150" s="46" t="s">
        <v>123</v>
      </c>
    </row>
    <row r="151" spans="1:19" hidden="1" outlineLevel="1" collapsed="1">
      <c r="A151" s="9">
        <v>44805</v>
      </c>
      <c r="B151" s="46">
        <v>36.974400000000003</v>
      </c>
      <c r="C151" s="46">
        <v>33.395400000000002</v>
      </c>
      <c r="D151" s="46">
        <v>37.3703</v>
      </c>
      <c r="E151" s="46">
        <v>37.9251</v>
      </c>
      <c r="F151" s="46">
        <v>36.229300000000002</v>
      </c>
      <c r="G151" s="46">
        <v>13.1793</v>
      </c>
      <c r="H151" s="46">
        <v>37.018900000000002</v>
      </c>
      <c r="I151" s="46">
        <v>33.373100000000001</v>
      </c>
      <c r="J151" s="46">
        <v>37.420999999999999</v>
      </c>
      <c r="K151" s="46">
        <v>37.9251</v>
      </c>
      <c r="L151" s="46">
        <v>36.229300000000002</v>
      </c>
      <c r="M151" s="46">
        <v>13.8028</v>
      </c>
      <c r="N151" s="46">
        <v>14.602600000000001</v>
      </c>
      <c r="O151" s="46">
        <v>37.966299999999997</v>
      </c>
      <c r="P151" s="46">
        <v>7.0824999999999996</v>
      </c>
      <c r="Q151" s="46">
        <v>0</v>
      </c>
      <c r="R151" s="46" t="s">
        <v>123</v>
      </c>
      <c r="S151" s="46">
        <v>7.0824999999999996</v>
      </c>
    </row>
    <row r="152" spans="1:19" hidden="1" outlineLevel="1" collapsed="1">
      <c r="A152" s="9">
        <v>44835</v>
      </c>
      <c r="B152" s="46">
        <v>37.918300000000002</v>
      </c>
      <c r="C152" s="46">
        <v>36.2746</v>
      </c>
      <c r="D152" s="46">
        <v>38.0623</v>
      </c>
      <c r="E152" s="46">
        <v>38.653199999999998</v>
      </c>
      <c r="F152" s="46">
        <v>35.798000000000002</v>
      </c>
      <c r="G152" s="46">
        <v>17.561399999999999</v>
      </c>
      <c r="H152" s="46">
        <v>37.918199999999999</v>
      </c>
      <c r="I152" s="46">
        <v>36.271599999999999</v>
      </c>
      <c r="J152" s="46">
        <v>38.0623</v>
      </c>
      <c r="K152" s="46">
        <v>38.653199999999998</v>
      </c>
      <c r="L152" s="46">
        <v>35.798000000000002</v>
      </c>
      <c r="M152" s="46">
        <v>17.561399999999999</v>
      </c>
      <c r="N152" s="46">
        <v>38.399700000000003</v>
      </c>
      <c r="O152" s="46">
        <v>38.399700000000003</v>
      </c>
      <c r="P152" s="46">
        <v>0</v>
      </c>
      <c r="Q152" s="46">
        <v>0</v>
      </c>
      <c r="R152" s="46" t="s">
        <v>123</v>
      </c>
      <c r="S152" s="46" t="s">
        <v>123</v>
      </c>
    </row>
    <row r="153" spans="1:19" hidden="1" outlineLevel="1" collapsed="1">
      <c r="A153" s="9">
        <v>44866</v>
      </c>
      <c r="B153" s="46">
        <v>36.443800000000003</v>
      </c>
      <c r="C153" s="46">
        <v>37.096200000000003</v>
      </c>
      <c r="D153" s="46">
        <v>36.372199999999999</v>
      </c>
      <c r="E153" s="46">
        <v>37.717500000000001</v>
      </c>
      <c r="F153" s="46">
        <v>33.354599999999998</v>
      </c>
      <c r="G153" s="46">
        <v>9.3510000000000009</v>
      </c>
      <c r="H153" s="46">
        <v>36.4435</v>
      </c>
      <c r="I153" s="46">
        <v>37.093699999999998</v>
      </c>
      <c r="J153" s="46">
        <v>36.372199999999999</v>
      </c>
      <c r="K153" s="46">
        <v>37.717500000000001</v>
      </c>
      <c r="L153" s="46">
        <v>33.354599999999998</v>
      </c>
      <c r="M153" s="46">
        <v>9.3510000000000009</v>
      </c>
      <c r="N153" s="46">
        <v>57.134099999999997</v>
      </c>
      <c r="O153" s="46">
        <v>57.134099999999997</v>
      </c>
      <c r="P153" s="46">
        <v>0</v>
      </c>
      <c r="Q153" s="46" t="s">
        <v>123</v>
      </c>
      <c r="R153" s="46">
        <v>0</v>
      </c>
      <c r="S153" s="46" t="s">
        <v>123</v>
      </c>
    </row>
    <row r="154" spans="1:19" hidden="1" outlineLevel="1" collapsed="1">
      <c r="A154" s="9">
        <v>44896</v>
      </c>
      <c r="B154" s="46">
        <v>35.807600000000001</v>
      </c>
      <c r="C154" s="46">
        <v>36.593000000000004</v>
      </c>
      <c r="D154" s="46">
        <v>35.721800000000002</v>
      </c>
      <c r="E154" s="46">
        <v>37.524799999999999</v>
      </c>
      <c r="F154" s="46">
        <v>33.993899999999996</v>
      </c>
      <c r="G154" s="46">
        <v>9.5380000000000003</v>
      </c>
      <c r="H154" s="46">
        <v>35.806100000000001</v>
      </c>
      <c r="I154" s="46">
        <v>36.578400000000002</v>
      </c>
      <c r="J154" s="46">
        <v>35.721800000000002</v>
      </c>
      <c r="K154" s="46">
        <v>37.524799999999999</v>
      </c>
      <c r="L154" s="46">
        <v>33.993899999999996</v>
      </c>
      <c r="M154" s="46">
        <v>9.5380000000000003</v>
      </c>
      <c r="N154" s="46">
        <v>58.091299999999997</v>
      </c>
      <c r="O154" s="46">
        <v>58.091299999999997</v>
      </c>
      <c r="P154" s="46">
        <v>0</v>
      </c>
      <c r="Q154" s="46">
        <v>0</v>
      </c>
      <c r="R154" s="46" t="s">
        <v>123</v>
      </c>
      <c r="S154" s="46" t="s">
        <v>123</v>
      </c>
    </row>
    <row r="155" spans="1:19" hidden="1" outlineLevel="1" collapsed="1">
      <c r="A155" s="9">
        <v>44927</v>
      </c>
      <c r="B155" s="46">
        <v>35.970500000000001</v>
      </c>
      <c r="C155" s="46">
        <v>37.231200000000001</v>
      </c>
      <c r="D155" s="46">
        <v>35.843299999999999</v>
      </c>
      <c r="E155" s="46">
        <v>38.334099999999999</v>
      </c>
      <c r="F155" s="46">
        <v>34.198</v>
      </c>
      <c r="G155" s="46">
        <v>8.6233000000000004</v>
      </c>
      <c r="H155" s="46">
        <v>35.969799999999999</v>
      </c>
      <c r="I155" s="46">
        <v>37.224200000000003</v>
      </c>
      <c r="J155" s="46">
        <v>35.843299999999999</v>
      </c>
      <c r="K155" s="46">
        <v>38.334099999999999</v>
      </c>
      <c r="L155" s="46">
        <v>34.198</v>
      </c>
      <c r="M155" s="46">
        <v>8.6233000000000004</v>
      </c>
      <c r="N155" s="46">
        <v>49.779200000000003</v>
      </c>
      <c r="O155" s="46">
        <v>49.779200000000003</v>
      </c>
      <c r="P155" s="46">
        <v>0</v>
      </c>
      <c r="Q155" s="46">
        <v>0</v>
      </c>
      <c r="R155" s="46" t="s">
        <v>123</v>
      </c>
      <c r="S155" s="46" t="s">
        <v>123</v>
      </c>
    </row>
    <row r="156" spans="1:19" hidden="1" outlineLevel="1" collapsed="1">
      <c r="A156" s="9">
        <v>44958</v>
      </c>
      <c r="B156" s="46">
        <v>37.873100000000001</v>
      </c>
      <c r="C156" s="46">
        <v>37.622799999999998</v>
      </c>
      <c r="D156" s="46">
        <v>37.900799999999997</v>
      </c>
      <c r="E156" s="46">
        <v>38.3812</v>
      </c>
      <c r="F156" s="46">
        <v>36.587000000000003</v>
      </c>
      <c r="G156" s="46">
        <v>11.9597</v>
      </c>
      <c r="H156" s="46">
        <v>37.871600000000001</v>
      </c>
      <c r="I156" s="46">
        <v>37.606699999999996</v>
      </c>
      <c r="J156" s="46">
        <v>37.900799999999997</v>
      </c>
      <c r="K156" s="46">
        <v>38.3812</v>
      </c>
      <c r="L156" s="46">
        <v>36.587000000000003</v>
      </c>
      <c r="M156" s="46">
        <v>11.9597</v>
      </c>
      <c r="N156" s="46">
        <v>43.283200000000001</v>
      </c>
      <c r="O156" s="46">
        <v>43.283200000000001</v>
      </c>
      <c r="P156" s="46">
        <v>0</v>
      </c>
      <c r="Q156" s="46">
        <v>0</v>
      </c>
      <c r="R156" s="46">
        <v>0</v>
      </c>
      <c r="S156" s="46" t="s">
        <v>123</v>
      </c>
    </row>
    <row r="157" spans="1:19" hidden="1" outlineLevel="1" collapsed="1">
      <c r="A157" s="9">
        <v>44986</v>
      </c>
      <c r="B157" s="46">
        <v>38.396599999999999</v>
      </c>
      <c r="C157" s="46">
        <v>37.981000000000002</v>
      </c>
      <c r="D157" s="46">
        <v>38.442</v>
      </c>
      <c r="E157" s="46">
        <v>38.484099999999998</v>
      </c>
      <c r="F157" s="46">
        <v>40.098100000000002</v>
      </c>
      <c r="G157" s="46">
        <v>22.222799999999999</v>
      </c>
      <c r="H157" s="46">
        <v>38.395299999999999</v>
      </c>
      <c r="I157" s="46">
        <v>37.966700000000003</v>
      </c>
      <c r="J157" s="46">
        <v>38.442</v>
      </c>
      <c r="K157" s="46">
        <v>38.484099999999998</v>
      </c>
      <c r="L157" s="46">
        <v>40.098100000000002</v>
      </c>
      <c r="M157" s="46">
        <v>22.222799999999999</v>
      </c>
      <c r="N157" s="46">
        <v>53.583300000000001</v>
      </c>
      <c r="O157" s="46">
        <v>53.583300000000001</v>
      </c>
      <c r="P157" s="46">
        <v>0</v>
      </c>
      <c r="Q157" s="46">
        <v>0</v>
      </c>
      <c r="R157" s="46">
        <v>0</v>
      </c>
      <c r="S157" s="46" t="s">
        <v>123</v>
      </c>
    </row>
    <row r="158" spans="1:19" hidden="1" outlineLevel="1" collapsed="1">
      <c r="A158" s="9">
        <v>45017</v>
      </c>
      <c r="B158" s="46">
        <v>38.501399999999997</v>
      </c>
      <c r="C158" s="46">
        <v>38.225299999999997</v>
      </c>
      <c r="D158" s="46">
        <v>38.530900000000003</v>
      </c>
      <c r="E158" s="46">
        <v>38.578000000000003</v>
      </c>
      <c r="F158" s="46">
        <v>38.9559</v>
      </c>
      <c r="G158" s="46">
        <v>26.960899999999999</v>
      </c>
      <c r="H158" s="46">
        <v>38.500500000000002</v>
      </c>
      <c r="I158" s="46">
        <v>38.216200000000001</v>
      </c>
      <c r="J158" s="46">
        <v>38.530900000000003</v>
      </c>
      <c r="K158" s="46">
        <v>38.578000000000003</v>
      </c>
      <c r="L158" s="46">
        <v>38.9559</v>
      </c>
      <c r="M158" s="46">
        <v>26.960899999999999</v>
      </c>
      <c r="N158" s="46">
        <v>45.323099999999997</v>
      </c>
      <c r="O158" s="46">
        <v>45.323099999999997</v>
      </c>
      <c r="P158" s="46">
        <v>0</v>
      </c>
      <c r="Q158" s="46">
        <v>0</v>
      </c>
      <c r="R158" s="46">
        <v>0</v>
      </c>
      <c r="S158" s="46" t="s">
        <v>123</v>
      </c>
    </row>
    <row r="159" spans="1:19" hidden="1" outlineLevel="1" collapsed="1">
      <c r="A159" s="9">
        <v>45047</v>
      </c>
      <c r="B159" s="46">
        <v>38.110799999999998</v>
      </c>
      <c r="C159" s="46">
        <v>38.3827</v>
      </c>
      <c r="D159" s="46">
        <v>38.0822</v>
      </c>
      <c r="E159" s="46">
        <v>38.495899999999999</v>
      </c>
      <c r="F159" s="46">
        <v>39.886099999999999</v>
      </c>
      <c r="G159" s="46">
        <v>12.195600000000001</v>
      </c>
      <c r="H159" s="46">
        <v>38.109400000000001</v>
      </c>
      <c r="I159" s="46">
        <v>38.367899999999999</v>
      </c>
      <c r="J159" s="46">
        <v>38.0822</v>
      </c>
      <c r="K159" s="46">
        <v>38.495899999999999</v>
      </c>
      <c r="L159" s="46">
        <v>39.886099999999999</v>
      </c>
      <c r="M159" s="46">
        <v>12.195600000000001</v>
      </c>
      <c r="N159" s="46">
        <v>54.087499999999999</v>
      </c>
      <c r="O159" s="46">
        <v>54.087499999999999</v>
      </c>
      <c r="P159" s="46">
        <v>0</v>
      </c>
      <c r="Q159" s="46">
        <v>0</v>
      </c>
      <c r="R159" s="46">
        <v>0</v>
      </c>
      <c r="S159" s="46" t="s">
        <v>123</v>
      </c>
    </row>
    <row r="160" spans="1:19" hidden="1" outlineLevel="1" collapsed="1">
      <c r="A160" s="9">
        <v>45078</v>
      </c>
      <c r="B160" s="46">
        <v>36.558399999999999</v>
      </c>
      <c r="C160" s="46">
        <v>38.558700000000002</v>
      </c>
      <c r="D160" s="46">
        <v>36.375900000000001</v>
      </c>
      <c r="E160" s="46">
        <v>37.6905</v>
      </c>
      <c r="F160" s="46">
        <v>33.5871</v>
      </c>
      <c r="G160" s="46">
        <v>11.5588</v>
      </c>
      <c r="H160" s="46">
        <v>36.556800000000003</v>
      </c>
      <c r="I160" s="46">
        <v>38.541899999999998</v>
      </c>
      <c r="J160" s="46">
        <v>36.375900000000001</v>
      </c>
      <c r="K160" s="46">
        <v>37.6905</v>
      </c>
      <c r="L160" s="46">
        <v>33.5871</v>
      </c>
      <c r="M160" s="46">
        <v>11.5588</v>
      </c>
      <c r="N160" s="46">
        <v>58.306199999999997</v>
      </c>
      <c r="O160" s="46">
        <v>58.306199999999997</v>
      </c>
      <c r="P160" s="46">
        <v>0</v>
      </c>
      <c r="Q160" s="46" t="s">
        <v>123</v>
      </c>
      <c r="R160" s="46">
        <v>0</v>
      </c>
      <c r="S160" s="46" t="s">
        <v>123</v>
      </c>
    </row>
    <row r="161" spans="1:19" hidden="1" outlineLevel="1" collapsed="1">
      <c r="A161" s="9">
        <v>45108</v>
      </c>
      <c r="B161" s="46">
        <v>36.124400000000001</v>
      </c>
      <c r="C161" s="46">
        <v>37.862499999999997</v>
      </c>
      <c r="D161" s="46">
        <v>35.954700000000003</v>
      </c>
      <c r="E161" s="46">
        <v>38.400199999999998</v>
      </c>
      <c r="F161" s="46">
        <v>31.4114</v>
      </c>
      <c r="G161" s="46">
        <v>9.6618999999999993</v>
      </c>
      <c r="H161" s="46">
        <v>36.1235</v>
      </c>
      <c r="I161" s="46">
        <v>37.8538</v>
      </c>
      <c r="J161" s="46">
        <v>35.954700000000003</v>
      </c>
      <c r="K161" s="46">
        <v>38.400199999999998</v>
      </c>
      <c r="L161" s="46">
        <v>31.4114</v>
      </c>
      <c r="M161" s="46">
        <v>9.6618999999999993</v>
      </c>
      <c r="N161" s="46">
        <v>53.905999999999999</v>
      </c>
      <c r="O161" s="46">
        <v>53.909599999999998</v>
      </c>
      <c r="P161" s="46">
        <v>30</v>
      </c>
      <c r="Q161" s="46">
        <v>30</v>
      </c>
      <c r="R161" s="46" t="s">
        <v>123</v>
      </c>
      <c r="S161" s="46" t="s">
        <v>123</v>
      </c>
    </row>
    <row r="162" spans="1:19" hidden="1" outlineLevel="1" collapsed="1">
      <c r="A162" s="9">
        <v>45139</v>
      </c>
      <c r="B162" s="46">
        <v>35.320799999999998</v>
      </c>
      <c r="C162" s="46">
        <v>37.855899999999998</v>
      </c>
      <c r="D162" s="46">
        <v>35.076000000000001</v>
      </c>
      <c r="E162" s="46">
        <v>38.366999999999997</v>
      </c>
      <c r="F162" s="46">
        <v>29.2088</v>
      </c>
      <c r="G162" s="46">
        <v>9.2934999999999999</v>
      </c>
      <c r="H162" s="46">
        <v>35.318899999999999</v>
      </c>
      <c r="I162" s="46">
        <v>37.837200000000003</v>
      </c>
      <c r="J162" s="46">
        <v>35.076000000000001</v>
      </c>
      <c r="K162" s="46">
        <v>38.366999999999997</v>
      </c>
      <c r="L162" s="46">
        <v>29.2088</v>
      </c>
      <c r="M162" s="46">
        <v>9.2934999999999999</v>
      </c>
      <c r="N162" s="46">
        <v>56.735399999999998</v>
      </c>
      <c r="O162" s="46">
        <v>56.735399999999998</v>
      </c>
      <c r="P162" s="46">
        <v>0</v>
      </c>
      <c r="Q162" s="46">
        <v>0</v>
      </c>
      <c r="R162" s="46">
        <v>0</v>
      </c>
      <c r="S162" s="46">
        <v>0</v>
      </c>
    </row>
    <row r="163" spans="1:19" hidden="1" outlineLevel="1" collapsed="1">
      <c r="A163" s="9">
        <v>45170</v>
      </c>
      <c r="B163" s="46">
        <v>36.19</v>
      </c>
      <c r="C163" s="46">
        <v>36.278599999999997</v>
      </c>
      <c r="D163" s="46">
        <v>36.181800000000003</v>
      </c>
      <c r="E163" s="46">
        <v>38.728499999999997</v>
      </c>
      <c r="F163" s="46">
        <v>29.1813</v>
      </c>
      <c r="G163" s="46">
        <v>12.2257</v>
      </c>
      <c r="H163" s="46">
        <v>36.189</v>
      </c>
      <c r="I163" s="46">
        <v>36.267299999999999</v>
      </c>
      <c r="J163" s="46">
        <v>36.181800000000003</v>
      </c>
      <c r="K163" s="46">
        <v>38.728499999999997</v>
      </c>
      <c r="L163" s="46">
        <v>29.1813</v>
      </c>
      <c r="M163" s="46">
        <v>12.2257</v>
      </c>
      <c r="N163" s="46">
        <v>51.843800000000002</v>
      </c>
      <c r="O163" s="46">
        <v>51.843800000000002</v>
      </c>
      <c r="P163" s="46">
        <v>0</v>
      </c>
      <c r="Q163" s="46">
        <v>0</v>
      </c>
      <c r="R163" s="46">
        <v>0</v>
      </c>
      <c r="S163" s="46" t="s">
        <v>123</v>
      </c>
    </row>
    <row r="164" spans="1:19" hidden="1" outlineLevel="1" collapsed="1">
      <c r="A164" s="9">
        <v>45200</v>
      </c>
      <c r="B164" s="46">
        <v>36.282600000000002</v>
      </c>
      <c r="C164" s="46">
        <v>35.922699999999999</v>
      </c>
      <c r="D164" s="46">
        <v>36.318300000000001</v>
      </c>
      <c r="E164" s="46">
        <v>38.646700000000003</v>
      </c>
      <c r="F164" s="46">
        <v>26.887899999999998</v>
      </c>
      <c r="G164" s="46">
        <v>20.404199999999999</v>
      </c>
      <c r="H164" s="46">
        <v>36.280999999999999</v>
      </c>
      <c r="I164" s="46">
        <v>35.905000000000001</v>
      </c>
      <c r="J164" s="46">
        <v>36.318300000000001</v>
      </c>
      <c r="K164" s="46">
        <v>38.646700000000003</v>
      </c>
      <c r="L164" s="46">
        <v>26.887899999999998</v>
      </c>
      <c r="M164" s="46">
        <v>20.404199999999999</v>
      </c>
      <c r="N164" s="46">
        <v>48.830800000000004</v>
      </c>
      <c r="O164" s="46">
        <v>48.830800000000004</v>
      </c>
      <c r="P164" s="46">
        <v>0</v>
      </c>
      <c r="Q164" s="46">
        <v>0</v>
      </c>
      <c r="R164" s="46">
        <v>0</v>
      </c>
      <c r="S164" s="46" t="s">
        <v>123</v>
      </c>
    </row>
    <row r="165" spans="1:19" hidden="1" outlineLevel="1" collapsed="1">
      <c r="A165" s="9">
        <v>45231</v>
      </c>
      <c r="B165" s="46">
        <v>35.365600000000001</v>
      </c>
      <c r="C165" s="46">
        <v>35.012799999999999</v>
      </c>
      <c r="D165" s="46">
        <v>35.396700000000003</v>
      </c>
      <c r="E165" s="46">
        <v>38.069200000000002</v>
      </c>
      <c r="F165" s="46">
        <v>25.682700000000001</v>
      </c>
      <c r="G165" s="46">
        <v>18.010100000000001</v>
      </c>
      <c r="H165" s="46">
        <v>35.364600000000003</v>
      </c>
      <c r="I165" s="46">
        <v>35</v>
      </c>
      <c r="J165" s="46">
        <v>35.396700000000003</v>
      </c>
      <c r="K165" s="46">
        <v>38.069200000000002</v>
      </c>
      <c r="L165" s="46">
        <v>25.682700000000001</v>
      </c>
      <c r="M165" s="46">
        <v>18.010100000000001</v>
      </c>
      <c r="N165" s="46">
        <v>51.672800000000002</v>
      </c>
      <c r="O165" s="46">
        <v>51.672800000000002</v>
      </c>
      <c r="P165" s="46">
        <v>0</v>
      </c>
      <c r="Q165" s="46">
        <v>0</v>
      </c>
      <c r="R165" s="46">
        <v>0</v>
      </c>
      <c r="S165" s="46" t="s">
        <v>123</v>
      </c>
    </row>
    <row r="166" spans="1:19" hidden="1" outlineLevel="1" collapsed="1">
      <c r="A166" s="9">
        <v>45261</v>
      </c>
      <c r="B166" s="46">
        <v>35.371099999999998</v>
      </c>
      <c r="C166" s="46">
        <v>36.709800000000001</v>
      </c>
      <c r="D166" s="46">
        <v>35.2502</v>
      </c>
      <c r="E166" s="46">
        <v>38.381500000000003</v>
      </c>
      <c r="F166" s="46">
        <v>23.720099999999999</v>
      </c>
      <c r="G166" s="46">
        <v>17.056100000000001</v>
      </c>
      <c r="H166" s="46">
        <v>35.3705</v>
      </c>
      <c r="I166" s="46">
        <v>36.703099999999999</v>
      </c>
      <c r="J166" s="46">
        <v>35.2502</v>
      </c>
      <c r="K166" s="46">
        <v>38.381500000000003</v>
      </c>
      <c r="L166" s="46">
        <v>23.720099999999999</v>
      </c>
      <c r="M166" s="46">
        <v>17.056100000000001</v>
      </c>
      <c r="N166" s="46">
        <v>43.912399999999998</v>
      </c>
      <c r="O166" s="46">
        <v>43.912399999999998</v>
      </c>
      <c r="P166" s="46">
        <v>0</v>
      </c>
      <c r="Q166" s="46">
        <v>0</v>
      </c>
      <c r="R166" s="46">
        <v>0</v>
      </c>
      <c r="S166" s="46" t="s">
        <v>123</v>
      </c>
    </row>
    <row r="167" spans="1:19" hidden="1" outlineLevel="1" collapsed="1">
      <c r="A167" s="9">
        <v>45292</v>
      </c>
      <c r="B167" s="46">
        <v>35.743099999999998</v>
      </c>
      <c r="C167" s="46">
        <v>36.520600000000002</v>
      </c>
      <c r="D167" s="46">
        <v>35.674100000000003</v>
      </c>
      <c r="E167" s="46">
        <v>38.591799999999999</v>
      </c>
      <c r="F167" s="46">
        <v>27.5657</v>
      </c>
      <c r="G167" s="46">
        <v>19.549299999999999</v>
      </c>
      <c r="H167" s="46">
        <v>35.741500000000002</v>
      </c>
      <c r="I167" s="46">
        <v>36.502099999999999</v>
      </c>
      <c r="J167" s="46">
        <v>35.674100000000003</v>
      </c>
      <c r="K167" s="46">
        <v>38.591799999999999</v>
      </c>
      <c r="L167" s="46">
        <v>27.5657</v>
      </c>
      <c r="M167" s="46">
        <v>19.549299999999999</v>
      </c>
      <c r="N167" s="46">
        <v>51.7104</v>
      </c>
      <c r="O167" s="46">
        <v>51.7104</v>
      </c>
      <c r="P167" s="46">
        <v>0</v>
      </c>
      <c r="Q167" s="46">
        <v>0</v>
      </c>
      <c r="R167" s="46">
        <v>0</v>
      </c>
      <c r="S167" s="46" t="s">
        <v>123</v>
      </c>
    </row>
    <row r="168" spans="1:19" hidden="1" outlineLevel="1" collapsed="1">
      <c r="A168" s="9">
        <v>45323</v>
      </c>
      <c r="B168" s="46">
        <v>36.4377</v>
      </c>
      <c r="C168" s="46">
        <v>37.957799999999999</v>
      </c>
      <c r="D168" s="46">
        <v>36.305300000000003</v>
      </c>
      <c r="E168" s="46">
        <v>38.833799999999997</v>
      </c>
      <c r="F168" s="46">
        <v>26.018699999999999</v>
      </c>
      <c r="G168" s="46">
        <v>19.905999999999999</v>
      </c>
      <c r="H168" s="46">
        <v>36.436700000000002</v>
      </c>
      <c r="I168" s="46">
        <v>37.9467</v>
      </c>
      <c r="J168" s="46">
        <v>36.305300000000003</v>
      </c>
      <c r="K168" s="46">
        <v>38.833799999999997</v>
      </c>
      <c r="L168" s="46">
        <v>26.018699999999999</v>
      </c>
      <c r="M168" s="46">
        <v>19.905999999999999</v>
      </c>
      <c r="N168" s="46">
        <v>53.742600000000003</v>
      </c>
      <c r="O168" s="46">
        <v>53.742600000000003</v>
      </c>
      <c r="P168" s="46">
        <v>0</v>
      </c>
      <c r="Q168" s="46">
        <v>0</v>
      </c>
      <c r="R168" s="46">
        <v>0</v>
      </c>
      <c r="S168" s="46" t="s">
        <v>123</v>
      </c>
    </row>
    <row r="169" spans="1:19" hidden="1" outlineLevel="1" collapsed="1">
      <c r="A169" s="9">
        <v>45352</v>
      </c>
      <c r="B169" s="46">
        <v>34.714399999999998</v>
      </c>
      <c r="C169" s="46">
        <v>34.144599999999997</v>
      </c>
      <c r="D169" s="46">
        <v>34.759300000000003</v>
      </c>
      <c r="E169" s="46">
        <v>38.725900000000003</v>
      </c>
      <c r="F169" s="46">
        <v>21.744900000000001</v>
      </c>
      <c r="G169" s="46">
        <v>17.1631</v>
      </c>
      <c r="H169" s="46">
        <v>35.205399999999997</v>
      </c>
      <c r="I169" s="46">
        <v>34.137099999999997</v>
      </c>
      <c r="J169" s="46">
        <v>35.291200000000003</v>
      </c>
      <c r="K169" s="46">
        <v>38.725900000000003</v>
      </c>
      <c r="L169" s="46">
        <v>24.4542</v>
      </c>
      <c r="M169" s="46">
        <v>17.1631</v>
      </c>
      <c r="N169" s="46">
        <v>7.6673999999999998</v>
      </c>
      <c r="O169" s="46">
        <v>40.976399999999998</v>
      </c>
      <c r="P169" s="46">
        <v>7.5170000000000003</v>
      </c>
      <c r="Q169" s="46">
        <v>0</v>
      </c>
      <c r="R169" s="46">
        <v>7.5170000000000003</v>
      </c>
      <c r="S169" s="46" t="s">
        <v>123</v>
      </c>
    </row>
    <row r="170" spans="1:19" hidden="1" outlineLevel="1" collapsed="1">
      <c r="A170" s="9">
        <v>45383</v>
      </c>
      <c r="B170" s="46">
        <v>35.008600000000001</v>
      </c>
      <c r="C170" s="46">
        <v>33.241500000000002</v>
      </c>
      <c r="D170" s="46">
        <v>35.165300000000002</v>
      </c>
      <c r="E170" s="46">
        <v>38.811500000000002</v>
      </c>
      <c r="F170" s="46">
        <v>24.7989</v>
      </c>
      <c r="G170" s="46">
        <v>17.001200000000001</v>
      </c>
      <c r="H170" s="46">
        <v>35.008899999999997</v>
      </c>
      <c r="I170" s="46">
        <v>33.244399999999999</v>
      </c>
      <c r="J170" s="46">
        <v>35.165300000000002</v>
      </c>
      <c r="K170" s="46">
        <v>38.811500000000002</v>
      </c>
      <c r="L170" s="46">
        <v>24.7989</v>
      </c>
      <c r="M170" s="46">
        <v>17.001200000000001</v>
      </c>
      <c r="N170" s="46">
        <v>30.765499999999999</v>
      </c>
      <c r="O170" s="46">
        <v>30.765499999999999</v>
      </c>
      <c r="P170" s="46">
        <v>0</v>
      </c>
      <c r="Q170" s="46">
        <v>0</v>
      </c>
      <c r="R170" s="46">
        <v>0</v>
      </c>
      <c r="S170" s="46" t="s">
        <v>123</v>
      </c>
    </row>
    <row r="171" spans="1:19" hidden="1" outlineLevel="1" collapsed="1">
      <c r="A171" s="9">
        <v>45413</v>
      </c>
      <c r="B171" s="46">
        <v>35.616300000000003</v>
      </c>
      <c r="C171" s="46">
        <v>33.887599999999999</v>
      </c>
      <c r="D171" s="46">
        <v>35.769399999999997</v>
      </c>
      <c r="E171" s="46">
        <v>38.736199999999997</v>
      </c>
      <c r="F171" s="46">
        <v>25.441400000000002</v>
      </c>
      <c r="G171" s="46">
        <v>18.681799999999999</v>
      </c>
      <c r="H171" s="46">
        <v>35.614899999999999</v>
      </c>
      <c r="I171" s="46">
        <v>33.869</v>
      </c>
      <c r="J171" s="46">
        <v>35.769399999999997</v>
      </c>
      <c r="K171" s="46">
        <v>38.736199999999997</v>
      </c>
      <c r="L171" s="46">
        <v>25.441400000000002</v>
      </c>
      <c r="M171" s="46">
        <v>18.681799999999999</v>
      </c>
      <c r="N171" s="46">
        <v>50.383899999999997</v>
      </c>
      <c r="O171" s="46">
        <v>50.383899999999997</v>
      </c>
      <c r="P171" s="46">
        <v>0</v>
      </c>
      <c r="Q171" s="46" t="s">
        <v>123</v>
      </c>
      <c r="R171" s="46">
        <v>0</v>
      </c>
      <c r="S171" s="46" t="s">
        <v>123</v>
      </c>
    </row>
    <row r="172" spans="1:19" hidden="1" outlineLevel="1" collapsed="1">
      <c r="A172" s="9">
        <v>45444</v>
      </c>
      <c r="B172" s="46">
        <v>36.2498</v>
      </c>
      <c r="C172" s="46">
        <v>34.741900000000001</v>
      </c>
      <c r="D172" s="46">
        <v>36.387700000000002</v>
      </c>
      <c r="E172" s="46">
        <v>38.242199999999997</v>
      </c>
      <c r="F172" s="46">
        <v>24.915299999999998</v>
      </c>
      <c r="G172" s="46">
        <v>27.546800000000001</v>
      </c>
      <c r="H172" s="46">
        <v>36.248699999999999</v>
      </c>
      <c r="I172" s="46">
        <v>34.726500000000001</v>
      </c>
      <c r="J172" s="46">
        <v>36.387700000000002</v>
      </c>
      <c r="K172" s="46">
        <v>38.242199999999997</v>
      </c>
      <c r="L172" s="46">
        <v>24.915299999999998</v>
      </c>
      <c r="M172" s="46">
        <v>27.546800000000001</v>
      </c>
      <c r="N172" s="46">
        <v>51.591200000000001</v>
      </c>
      <c r="O172" s="46">
        <v>51.591200000000001</v>
      </c>
      <c r="P172" s="46">
        <v>0</v>
      </c>
      <c r="Q172" s="46">
        <v>0</v>
      </c>
      <c r="R172" s="46" t="s">
        <v>123</v>
      </c>
      <c r="S172" s="46" t="s">
        <v>123</v>
      </c>
    </row>
    <row r="173" spans="1:19" hidden="1" outlineLevel="1" collapsed="1">
      <c r="A173" s="9">
        <v>45474</v>
      </c>
      <c r="B173" s="46">
        <v>35.944800000000001</v>
      </c>
      <c r="C173" s="46">
        <v>36.505000000000003</v>
      </c>
      <c r="D173" s="46">
        <v>35.8964</v>
      </c>
      <c r="E173" s="46">
        <v>37.8992</v>
      </c>
      <c r="F173" s="46">
        <v>25.402699999999999</v>
      </c>
      <c r="G173" s="46">
        <v>26.2088</v>
      </c>
      <c r="H173" s="46">
        <v>35.944200000000002</v>
      </c>
      <c r="I173" s="46">
        <v>36.498199999999997</v>
      </c>
      <c r="J173" s="46">
        <v>35.8964</v>
      </c>
      <c r="K173" s="46">
        <v>37.8992</v>
      </c>
      <c r="L173" s="46">
        <v>25.402699999999999</v>
      </c>
      <c r="M173" s="46">
        <v>26.2088</v>
      </c>
      <c r="N173" s="46">
        <v>52.997</v>
      </c>
      <c r="O173" s="46">
        <v>52.997</v>
      </c>
      <c r="P173" s="46">
        <v>0</v>
      </c>
      <c r="Q173" s="46" t="s">
        <v>123</v>
      </c>
      <c r="R173" s="46">
        <v>0</v>
      </c>
      <c r="S173" s="46" t="s">
        <v>123</v>
      </c>
    </row>
    <row r="174" spans="1:19" hidden="1" outlineLevel="1" collapsed="1">
      <c r="A174" s="9">
        <v>45505</v>
      </c>
      <c r="B174" s="46">
        <v>35.990299999999998</v>
      </c>
      <c r="C174" s="46">
        <v>36.376100000000001</v>
      </c>
      <c r="D174" s="46">
        <v>35.959200000000003</v>
      </c>
      <c r="E174" s="46">
        <v>38.021500000000003</v>
      </c>
      <c r="F174" s="46">
        <v>24.6524</v>
      </c>
      <c r="G174" s="46">
        <v>25.502099999999999</v>
      </c>
      <c r="H174" s="46">
        <v>35.988900000000001</v>
      </c>
      <c r="I174" s="46">
        <v>36.3581</v>
      </c>
      <c r="J174" s="46">
        <v>35.959200000000003</v>
      </c>
      <c r="K174" s="46">
        <v>38.021500000000003</v>
      </c>
      <c r="L174" s="46">
        <v>24.6524</v>
      </c>
      <c r="M174" s="46">
        <v>25.502099999999999</v>
      </c>
      <c r="N174" s="46">
        <v>44.587299999999999</v>
      </c>
      <c r="O174" s="46">
        <v>44.587299999999999</v>
      </c>
      <c r="P174" s="46">
        <v>0</v>
      </c>
      <c r="Q174" s="46">
        <v>0</v>
      </c>
      <c r="R174" s="46">
        <v>0</v>
      </c>
      <c r="S174" s="46" t="s">
        <v>123</v>
      </c>
    </row>
    <row r="175" spans="1:19" hidden="1" outlineLevel="1" collapsed="1">
      <c r="A175" s="9">
        <v>45536</v>
      </c>
      <c r="B175" s="46">
        <v>35.851799999999997</v>
      </c>
      <c r="C175" s="46">
        <v>36.114100000000001</v>
      </c>
      <c r="D175" s="46">
        <v>35.829799999999999</v>
      </c>
      <c r="E175" s="46">
        <v>37.931699999999999</v>
      </c>
      <c r="F175" s="46">
        <v>24.931000000000001</v>
      </c>
      <c r="G175" s="46">
        <v>24.6586</v>
      </c>
      <c r="H175" s="46">
        <v>35.850900000000003</v>
      </c>
      <c r="I175" s="46">
        <v>36.102400000000003</v>
      </c>
      <c r="J175" s="46">
        <v>35.829799999999999</v>
      </c>
      <c r="K175" s="46">
        <v>37.931699999999999</v>
      </c>
      <c r="L175" s="46">
        <v>24.931000000000001</v>
      </c>
      <c r="M175" s="46">
        <v>24.6586</v>
      </c>
      <c r="N175" s="46">
        <v>51.353400000000001</v>
      </c>
      <c r="O175" s="46">
        <v>51.353400000000001</v>
      </c>
      <c r="P175" s="46">
        <v>0</v>
      </c>
      <c r="Q175" s="46">
        <v>0</v>
      </c>
      <c r="R175" s="46" t="s">
        <v>123</v>
      </c>
      <c r="S175" s="46" t="s">
        <v>123</v>
      </c>
    </row>
    <row r="176" spans="1:19" hidden="1" outlineLevel="1" collapsed="1">
      <c r="A176" s="9">
        <v>45566</v>
      </c>
      <c r="B176" s="46">
        <v>35.7804</v>
      </c>
      <c r="C176" s="46">
        <v>36.213900000000002</v>
      </c>
      <c r="D176" s="46">
        <v>35.744300000000003</v>
      </c>
      <c r="E176" s="46">
        <v>38.147599999999997</v>
      </c>
      <c r="F176" s="46">
        <v>25.068000000000001</v>
      </c>
      <c r="G176" s="46">
        <v>22.4678</v>
      </c>
      <c r="H176" s="46">
        <v>35.78</v>
      </c>
      <c r="I176" s="46">
        <v>36.209800000000001</v>
      </c>
      <c r="J176" s="46">
        <v>35.744300000000003</v>
      </c>
      <c r="K176" s="46">
        <v>38.147599999999997</v>
      </c>
      <c r="L176" s="46">
        <v>25.068000000000001</v>
      </c>
      <c r="M176" s="46">
        <v>22.4678</v>
      </c>
      <c r="N176" s="46">
        <v>43.453299999999999</v>
      </c>
      <c r="O176" s="46">
        <v>43.453299999999999</v>
      </c>
      <c r="P176" s="46">
        <v>0</v>
      </c>
      <c r="Q176" s="46">
        <v>0</v>
      </c>
      <c r="R176" s="46" t="s">
        <v>123</v>
      </c>
      <c r="S176" s="46" t="s">
        <v>123</v>
      </c>
    </row>
    <row r="177" spans="1:19" collapsed="1">
      <c r="A177" s="9">
        <v>45597</v>
      </c>
      <c r="B177" s="46">
        <v>35.163499999999999</v>
      </c>
      <c r="C177" s="46">
        <v>35.903399999999998</v>
      </c>
      <c r="D177" s="46">
        <v>35.104900000000001</v>
      </c>
      <c r="E177" s="46">
        <v>37.4617</v>
      </c>
      <c r="F177" s="46">
        <v>23.2303</v>
      </c>
      <c r="G177" s="46">
        <v>24.317399999999999</v>
      </c>
      <c r="H177" s="46">
        <v>35.162799999999997</v>
      </c>
      <c r="I177" s="46">
        <v>35.894300000000001</v>
      </c>
      <c r="J177" s="46">
        <v>35.104900000000001</v>
      </c>
      <c r="K177" s="46">
        <v>37.4617</v>
      </c>
      <c r="L177" s="46">
        <v>23.2303</v>
      </c>
      <c r="M177" s="46">
        <v>24.317399999999999</v>
      </c>
      <c r="N177" s="46">
        <v>44.354599999999998</v>
      </c>
      <c r="O177" s="46">
        <v>44.354599999999998</v>
      </c>
      <c r="P177" s="46">
        <v>0</v>
      </c>
      <c r="Q177" s="46">
        <v>0</v>
      </c>
      <c r="R177" s="46">
        <v>0</v>
      </c>
      <c r="S177" s="46" t="s">
        <v>123</v>
      </c>
    </row>
    <row r="178" spans="1:19">
      <c r="A178" s="9">
        <v>45627</v>
      </c>
      <c r="B178" s="46">
        <v>35.438299999999998</v>
      </c>
      <c r="C178" s="46">
        <v>36.879399999999997</v>
      </c>
      <c r="D178" s="46">
        <v>35.320599999999999</v>
      </c>
      <c r="E178" s="46">
        <v>37.255699999999997</v>
      </c>
      <c r="F178" s="46">
        <v>23.188400000000001</v>
      </c>
      <c r="G178" s="46">
        <v>27.6189</v>
      </c>
      <c r="H178" s="46">
        <v>35.438000000000002</v>
      </c>
      <c r="I178" s="46">
        <v>36.875700000000002</v>
      </c>
      <c r="J178" s="46">
        <v>35.320599999999999</v>
      </c>
      <c r="K178" s="46">
        <v>37.255699999999997</v>
      </c>
      <c r="L178" s="46">
        <v>23.188400000000001</v>
      </c>
      <c r="M178" s="46">
        <v>27.6189</v>
      </c>
      <c r="N178" s="46">
        <v>42.698</v>
      </c>
      <c r="O178" s="46">
        <v>42.698</v>
      </c>
      <c r="P178" s="46">
        <v>0</v>
      </c>
      <c r="Q178" s="46" t="s">
        <v>123</v>
      </c>
      <c r="R178" s="46">
        <v>0</v>
      </c>
      <c r="S178" s="46" t="s">
        <v>123</v>
      </c>
    </row>
    <row r="179" spans="1:19">
      <c r="A179" s="9">
        <v>45658</v>
      </c>
      <c r="B179" s="46">
        <v>34.843200000000003</v>
      </c>
      <c r="C179" s="46">
        <v>37.188099999999999</v>
      </c>
      <c r="D179" s="46">
        <v>34.671199999999999</v>
      </c>
      <c r="E179" s="46">
        <v>37.810699999999997</v>
      </c>
      <c r="F179" s="46">
        <v>24.062100000000001</v>
      </c>
      <c r="G179" s="46">
        <v>23.299399999999999</v>
      </c>
      <c r="H179" s="46">
        <v>34.842799999999997</v>
      </c>
      <c r="I179" s="46">
        <v>37.183700000000002</v>
      </c>
      <c r="J179" s="46">
        <v>34.671199999999999</v>
      </c>
      <c r="K179" s="46">
        <v>37.810699999999997</v>
      </c>
      <c r="L179" s="46">
        <v>24.062100000000001</v>
      </c>
      <c r="M179" s="46">
        <v>23.299399999999999</v>
      </c>
      <c r="N179" s="46">
        <v>43.062199999999997</v>
      </c>
      <c r="O179" s="46">
        <v>43.062199999999997</v>
      </c>
      <c r="P179" s="46">
        <v>0</v>
      </c>
      <c r="Q179" s="46">
        <v>0</v>
      </c>
      <c r="R179" s="46">
        <v>0</v>
      </c>
      <c r="S179" s="46" t="s">
        <v>123</v>
      </c>
    </row>
    <row r="180" spans="1:19">
      <c r="A180" s="9">
        <v>45689</v>
      </c>
      <c r="B180" s="46">
        <v>36.208300000000001</v>
      </c>
      <c r="C180" s="46">
        <v>36.5824</v>
      </c>
      <c r="D180" s="46">
        <v>36.176699999999997</v>
      </c>
      <c r="E180" s="46">
        <v>38.073</v>
      </c>
      <c r="F180" s="46">
        <v>25.620799999999999</v>
      </c>
      <c r="G180" s="46">
        <v>26.295000000000002</v>
      </c>
      <c r="H180" s="46">
        <v>36.207299999999996</v>
      </c>
      <c r="I180" s="46">
        <v>36.569800000000001</v>
      </c>
      <c r="J180" s="46">
        <v>36.176699999999997</v>
      </c>
      <c r="K180" s="46">
        <v>38.073</v>
      </c>
      <c r="L180" s="46">
        <v>25.620799999999999</v>
      </c>
      <c r="M180" s="46">
        <v>26.295000000000002</v>
      </c>
      <c r="N180" s="46">
        <v>52.448500000000003</v>
      </c>
      <c r="O180" s="46">
        <v>52.448500000000003</v>
      </c>
      <c r="P180" s="46">
        <v>0</v>
      </c>
      <c r="Q180" s="46">
        <v>0</v>
      </c>
      <c r="R180" s="46" t="s">
        <v>123</v>
      </c>
      <c r="S180" s="46" t="s">
        <v>123</v>
      </c>
    </row>
    <row r="181" spans="1:19">
      <c r="A181" s="9">
        <v>45717</v>
      </c>
      <c r="B181" s="46">
        <v>35.9206</v>
      </c>
      <c r="C181" s="46">
        <v>36.307099999999998</v>
      </c>
      <c r="D181" s="46">
        <v>35.8904</v>
      </c>
      <c r="E181" s="46">
        <v>38.139200000000002</v>
      </c>
      <c r="F181" s="46">
        <v>24.149799999999999</v>
      </c>
      <c r="G181" s="46">
        <v>27.764700000000001</v>
      </c>
      <c r="H181" s="46">
        <v>35.919699999999999</v>
      </c>
      <c r="I181" s="46">
        <v>36.295000000000002</v>
      </c>
      <c r="J181" s="46">
        <v>35.8904</v>
      </c>
      <c r="K181" s="46">
        <v>38.139200000000002</v>
      </c>
      <c r="L181" s="46">
        <v>24.149799999999999</v>
      </c>
      <c r="M181" s="46">
        <v>27.764700000000001</v>
      </c>
      <c r="N181" s="46">
        <v>53.296900000000001</v>
      </c>
      <c r="O181" s="46">
        <v>53.296900000000001</v>
      </c>
      <c r="P181" s="46">
        <v>0</v>
      </c>
      <c r="Q181" s="46">
        <v>0</v>
      </c>
      <c r="R181" s="46" t="s">
        <v>123</v>
      </c>
      <c r="S181" s="46" t="s">
        <v>123</v>
      </c>
    </row>
    <row r="182" spans="1:19">
      <c r="A182" s="9">
        <v>45748</v>
      </c>
      <c r="B182" s="46">
        <v>35.405200000000001</v>
      </c>
      <c r="C182" s="46">
        <v>36.639600000000002</v>
      </c>
      <c r="D182" s="46">
        <v>35.306800000000003</v>
      </c>
      <c r="E182" s="46">
        <v>38.066800000000001</v>
      </c>
      <c r="F182" s="46">
        <v>25.0334</v>
      </c>
      <c r="G182" s="46">
        <v>26.255700000000001</v>
      </c>
      <c r="H182" s="46">
        <v>35.403700000000001</v>
      </c>
      <c r="I182" s="46">
        <v>36.621000000000002</v>
      </c>
      <c r="J182" s="46">
        <v>35.306800000000003</v>
      </c>
      <c r="K182" s="46">
        <v>38.066800000000001</v>
      </c>
      <c r="L182" s="46">
        <v>25.0334</v>
      </c>
      <c r="M182" s="46">
        <v>26.255700000000001</v>
      </c>
      <c r="N182" s="46">
        <v>51.01</v>
      </c>
      <c r="O182" s="46">
        <v>51.01</v>
      </c>
      <c r="P182" s="46">
        <v>0</v>
      </c>
      <c r="Q182" s="46">
        <v>0</v>
      </c>
      <c r="R182" s="46" t="s">
        <v>123</v>
      </c>
      <c r="S182" s="46" t="s">
        <v>123</v>
      </c>
    </row>
    <row r="183" spans="1:19">
      <c r="A183" s="9">
        <v>45778</v>
      </c>
      <c r="B183" s="46">
        <v>36.287599999999998</v>
      </c>
      <c r="C183" s="46">
        <v>35.923499999999997</v>
      </c>
      <c r="D183" s="46">
        <v>36.318199999999997</v>
      </c>
      <c r="E183" s="46">
        <v>38.055100000000003</v>
      </c>
      <c r="F183" s="46">
        <v>26.524999999999999</v>
      </c>
      <c r="G183" s="46">
        <v>28.893799999999999</v>
      </c>
      <c r="H183" s="46">
        <v>36.286099999999998</v>
      </c>
      <c r="I183" s="46">
        <v>35.904200000000003</v>
      </c>
      <c r="J183" s="46">
        <v>36.318199999999997</v>
      </c>
      <c r="K183" s="46">
        <v>38.055100000000003</v>
      </c>
      <c r="L183" s="46">
        <v>26.524999999999999</v>
      </c>
      <c r="M183" s="46">
        <v>28.893799999999999</v>
      </c>
      <c r="N183" s="46">
        <v>51.766100000000002</v>
      </c>
      <c r="O183" s="46">
        <v>51.766100000000002</v>
      </c>
      <c r="P183" s="46">
        <v>0</v>
      </c>
      <c r="Q183" s="46">
        <v>0</v>
      </c>
      <c r="R183" s="46">
        <v>0</v>
      </c>
      <c r="S183" s="46" t="s">
        <v>123</v>
      </c>
    </row>
    <row r="184" spans="1:19">
      <c r="A184" s="9">
        <v>45809</v>
      </c>
      <c r="B184" s="46">
        <v>36.2483</v>
      </c>
      <c r="C184" s="46">
        <v>36.063800000000001</v>
      </c>
      <c r="D184" s="46">
        <v>36.264699999999998</v>
      </c>
      <c r="E184" s="46">
        <v>37.852400000000003</v>
      </c>
      <c r="F184" s="46">
        <v>26.645099999999999</v>
      </c>
      <c r="G184" s="46">
        <v>30.316600000000001</v>
      </c>
      <c r="H184" s="46">
        <v>36.248699999999999</v>
      </c>
      <c r="I184" s="46">
        <v>36.068600000000004</v>
      </c>
      <c r="J184" s="46">
        <v>36.264699999999998</v>
      </c>
      <c r="K184" s="46">
        <v>37.852400000000003</v>
      </c>
      <c r="L184" s="46">
        <v>26.645099999999999</v>
      </c>
      <c r="M184" s="46">
        <v>30.316600000000001</v>
      </c>
      <c r="N184" s="46">
        <v>32.329700000000003</v>
      </c>
      <c r="O184" s="46">
        <v>32.329700000000003</v>
      </c>
      <c r="P184" s="46">
        <v>0</v>
      </c>
      <c r="Q184" s="46">
        <v>0</v>
      </c>
      <c r="R184" s="46">
        <v>0</v>
      </c>
      <c r="S184" s="46" t="s">
        <v>123</v>
      </c>
    </row>
    <row r="185" spans="1:19">
      <c r="A185" s="9">
        <v>45839</v>
      </c>
      <c r="B185" s="46">
        <v>34.763199999999998</v>
      </c>
      <c r="C185" s="46">
        <v>36.190300000000001</v>
      </c>
      <c r="D185" s="46">
        <v>34.649000000000001</v>
      </c>
      <c r="E185" s="46">
        <v>37.926600000000001</v>
      </c>
      <c r="F185" s="46">
        <v>26.0959</v>
      </c>
      <c r="G185" s="46">
        <v>22.1952</v>
      </c>
      <c r="H185" s="46">
        <v>34.763300000000001</v>
      </c>
      <c r="I185" s="46">
        <v>36.192799999999998</v>
      </c>
      <c r="J185" s="46">
        <v>34.649000000000001</v>
      </c>
      <c r="K185" s="46">
        <v>37.926600000000001</v>
      </c>
      <c r="L185" s="46">
        <v>26.0959</v>
      </c>
      <c r="M185" s="46">
        <v>22.1952</v>
      </c>
      <c r="N185" s="46">
        <v>34.061700000000002</v>
      </c>
      <c r="O185" s="46">
        <v>34.061700000000002</v>
      </c>
      <c r="P185" s="46">
        <v>0</v>
      </c>
      <c r="Q185" s="46">
        <v>0</v>
      </c>
      <c r="R185" s="46">
        <v>0</v>
      </c>
      <c r="S185" s="46" t="s">
        <v>123</v>
      </c>
    </row>
    <row r="186" spans="1:19">
      <c r="A186" s="9">
        <v>45870</v>
      </c>
      <c r="B186" s="46">
        <v>35.360300000000002</v>
      </c>
      <c r="C186" s="46">
        <v>35.9529</v>
      </c>
      <c r="D186" s="46">
        <v>35.313400000000001</v>
      </c>
      <c r="E186" s="46">
        <v>37.7179</v>
      </c>
      <c r="F186" s="46">
        <v>26.3949</v>
      </c>
      <c r="G186" s="46">
        <v>22.810600000000001</v>
      </c>
      <c r="H186" s="46">
        <v>35.3673</v>
      </c>
      <c r="I186" s="46">
        <v>36.050800000000002</v>
      </c>
      <c r="J186" s="46">
        <v>35.313400000000001</v>
      </c>
      <c r="K186" s="46">
        <v>37.7179</v>
      </c>
      <c r="L186" s="46">
        <v>26.3949</v>
      </c>
      <c r="M186" s="46">
        <v>22.810600000000001</v>
      </c>
      <c r="N186" s="46">
        <v>5.6295000000000002</v>
      </c>
      <c r="O186" s="46">
        <v>5.6295000000000002</v>
      </c>
      <c r="P186" s="46">
        <v>0</v>
      </c>
      <c r="Q186" s="46">
        <v>0</v>
      </c>
      <c r="R186" s="46" t="s">
        <v>123</v>
      </c>
      <c r="S186" s="46" t="s">
        <v>123</v>
      </c>
    </row>
    <row r="187" spans="1:19">
      <c r="A187" s="9">
        <v>45901</v>
      </c>
      <c r="B187" s="46">
        <v>35.147399999999998</v>
      </c>
      <c r="C187" s="46">
        <v>34.439900000000002</v>
      </c>
      <c r="D187" s="46">
        <v>35.211799999999997</v>
      </c>
      <c r="E187" s="46">
        <v>37.6997</v>
      </c>
      <c r="F187" s="46">
        <v>27.367999999999999</v>
      </c>
      <c r="G187" s="46">
        <v>22.509599999999999</v>
      </c>
      <c r="H187" s="46">
        <v>35.155200000000001</v>
      </c>
      <c r="I187" s="46">
        <v>34.531399999999998</v>
      </c>
      <c r="J187" s="46">
        <v>35.211799999999997</v>
      </c>
      <c r="K187" s="46">
        <v>37.6997</v>
      </c>
      <c r="L187" s="46">
        <v>27.367999999999999</v>
      </c>
      <c r="M187" s="46">
        <v>22.509599999999999</v>
      </c>
      <c r="N187" s="46">
        <v>4.9630999999999998</v>
      </c>
      <c r="O187" s="46">
        <v>4.9630999999999998</v>
      </c>
      <c r="P187" s="46">
        <v>0</v>
      </c>
      <c r="Q187" s="46">
        <v>0</v>
      </c>
      <c r="R187" s="46">
        <v>0</v>
      </c>
      <c r="S187" s="46" t="s">
        <v>123</v>
      </c>
    </row>
    <row r="188" spans="1:19">
      <c r="A188" s="9">
        <v>45931</v>
      </c>
      <c r="B188" s="46">
        <v>33.755499999999998</v>
      </c>
      <c r="C188" s="46">
        <v>34.016100000000002</v>
      </c>
      <c r="D188" s="46">
        <v>33.734000000000002</v>
      </c>
      <c r="E188" s="46">
        <v>36.986800000000002</v>
      </c>
      <c r="F188" s="46">
        <v>23.699200000000001</v>
      </c>
      <c r="G188" s="46">
        <v>24.5854</v>
      </c>
      <c r="H188" s="46">
        <v>33.759500000000003</v>
      </c>
      <c r="I188" s="46">
        <v>34.068399999999997</v>
      </c>
      <c r="J188" s="46">
        <v>33.734000000000002</v>
      </c>
      <c r="K188" s="46">
        <v>36.986800000000002</v>
      </c>
      <c r="L188" s="46">
        <v>23.699200000000001</v>
      </c>
      <c r="M188" s="46">
        <v>24.5854</v>
      </c>
      <c r="N188" s="46">
        <v>15.6858</v>
      </c>
      <c r="O188" s="46">
        <v>15.6858</v>
      </c>
      <c r="P188" s="46">
        <v>0</v>
      </c>
      <c r="Q188" s="46" t="s">
        <v>123</v>
      </c>
      <c r="R188" s="46">
        <v>0</v>
      </c>
      <c r="S188" s="46" t="s">
        <v>123</v>
      </c>
    </row>
    <row r="189" spans="1:19">
      <c r="A189" s="9">
        <v>45962</v>
      </c>
      <c r="B189" s="46">
        <v>35.002400000000002</v>
      </c>
      <c r="C189" s="46">
        <v>33.774900000000002</v>
      </c>
      <c r="D189" s="46">
        <v>35.105800000000002</v>
      </c>
      <c r="E189" s="46">
        <v>37.060499999999998</v>
      </c>
      <c r="F189" s="46">
        <v>25.501799999999999</v>
      </c>
      <c r="G189" s="46">
        <v>27.029399999999999</v>
      </c>
      <c r="H189" s="46">
        <v>35.0047</v>
      </c>
      <c r="I189" s="46">
        <v>33.802500000000002</v>
      </c>
      <c r="J189" s="46">
        <v>35.105800000000002</v>
      </c>
      <c r="K189" s="46">
        <v>37.060499999999998</v>
      </c>
      <c r="L189" s="46">
        <v>25.501799999999999</v>
      </c>
      <c r="M189" s="46">
        <v>27.029399999999999</v>
      </c>
      <c r="N189" s="46">
        <v>4.3718000000000004</v>
      </c>
      <c r="O189" s="46">
        <v>4.3718000000000004</v>
      </c>
      <c r="P189" s="46">
        <v>0</v>
      </c>
      <c r="Q189" s="46">
        <v>0</v>
      </c>
      <c r="R189" s="46">
        <v>0</v>
      </c>
      <c r="S189" s="46" t="s">
        <v>123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5" customWidth="1"/>
    <col min="3" max="3" width="14.33203125" style="25" customWidth="1"/>
    <col min="4" max="4" width="7.109375" style="21" customWidth="1"/>
    <col min="5" max="5" width="9" style="21" customWidth="1"/>
    <col min="6" max="10" width="7.109375" style="21" customWidth="1"/>
    <col min="11" max="11" width="9" style="21" customWidth="1"/>
    <col min="12" max="16" width="7.109375" style="21" customWidth="1"/>
    <col min="17" max="17" width="9" style="21" customWidth="1"/>
    <col min="18" max="20" width="7.109375" style="21" customWidth="1"/>
    <col min="21" max="21" width="10" style="25" customWidth="1"/>
    <col min="22" max="16384" width="9.109375" style="25"/>
  </cols>
  <sheetData>
    <row r="1" spans="1:21">
      <c r="A1" s="18" t="s">
        <v>129</v>
      </c>
    </row>
    <row r="2" spans="1:21" ht="5.25" customHeight="1">
      <c r="A2" s="162"/>
    </row>
    <row r="3" spans="1:21" ht="25.5" customHeight="1">
      <c r="A3" s="231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</row>
    <row r="4" spans="1:21" ht="12.75" customHeight="1">
      <c r="A4" s="14" t="s">
        <v>128</v>
      </c>
    </row>
    <row r="5" spans="1:21" ht="12.75" customHeight="1">
      <c r="A5" s="27" t="s">
        <v>50</v>
      </c>
    </row>
    <row r="6" spans="1:21" s="31" customFormat="1" ht="12.75" customHeight="1">
      <c r="A6" s="226" t="s">
        <v>0</v>
      </c>
      <c r="B6" s="215" t="s">
        <v>1</v>
      </c>
      <c r="C6" s="215" t="s">
        <v>4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39" t="s">
        <v>5</v>
      </c>
    </row>
    <row r="7" spans="1:21" s="31" customForma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40"/>
    </row>
    <row r="8" spans="1:21" ht="69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41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9">
        <v>40544</v>
      </c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</row>
    <row r="12" spans="1:21" hidden="1" outlineLevel="1">
      <c r="A12" s="9">
        <v>40575</v>
      </c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</row>
    <row r="13" spans="1:21" hidden="1" outlineLevel="1">
      <c r="A13" s="9">
        <v>40603</v>
      </c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</row>
    <row r="14" spans="1:21" hidden="1" outlineLevel="1">
      <c r="A14" s="9">
        <v>40634</v>
      </c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</row>
    <row r="15" spans="1:21" hidden="1" outlineLevel="1">
      <c r="A15" s="9">
        <v>40664</v>
      </c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</row>
    <row r="16" spans="1:21" hidden="1" outlineLevel="1">
      <c r="A16" s="9">
        <v>40695</v>
      </c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</row>
    <row r="17" spans="1:20" hidden="1" outlineLevel="1">
      <c r="A17" s="9">
        <v>40725</v>
      </c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</row>
    <row r="18" spans="1:20" hidden="1" outlineLevel="1">
      <c r="A18" s="9">
        <v>40756</v>
      </c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</row>
    <row r="19" spans="1:20" hidden="1" outlineLevel="1">
      <c r="A19" s="9">
        <v>40787</v>
      </c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</row>
    <row r="20" spans="1:20" hidden="1" outlineLevel="1">
      <c r="A20" s="9">
        <v>40817</v>
      </c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</row>
    <row r="21" spans="1:20" hidden="1" outlineLevel="1">
      <c r="A21" s="9">
        <v>40848</v>
      </c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</row>
    <row r="22" spans="1:20" hidden="1" outlineLevel="1">
      <c r="A22" s="9">
        <v>40878</v>
      </c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</row>
    <row r="23" spans="1:20" hidden="1" outlineLevel="1">
      <c r="A23" s="9">
        <v>40909</v>
      </c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</row>
    <row r="24" spans="1:20" hidden="1" outlineLevel="1">
      <c r="A24" s="9">
        <v>40940</v>
      </c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</row>
    <row r="25" spans="1:20" hidden="1" outlineLevel="1">
      <c r="A25" s="9">
        <v>40969</v>
      </c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</row>
    <row r="26" spans="1:20" hidden="1" outlineLevel="1">
      <c r="A26" s="9">
        <v>41000</v>
      </c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</row>
    <row r="27" spans="1:20" hidden="1" outlineLevel="1">
      <c r="A27" s="9">
        <v>41030</v>
      </c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</row>
    <row r="28" spans="1:20" hidden="1" outlineLevel="1">
      <c r="A28" s="9">
        <v>41061</v>
      </c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</row>
    <row r="29" spans="1:20" hidden="1" outlineLevel="1">
      <c r="A29" s="9">
        <v>41091</v>
      </c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</row>
    <row r="30" spans="1:20" hidden="1" outlineLevel="1">
      <c r="A30" s="9">
        <v>41122</v>
      </c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</row>
    <row r="31" spans="1:20" hidden="1" outlineLevel="1">
      <c r="A31" s="9">
        <v>41153</v>
      </c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</row>
    <row r="32" spans="1:20" hidden="1" outlineLevel="1">
      <c r="A32" s="9">
        <v>41183</v>
      </c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</row>
    <row r="33" spans="1:21" hidden="1" outlineLevel="1">
      <c r="A33" s="9">
        <v>41214</v>
      </c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</row>
    <row r="34" spans="1:21" hidden="1" outlineLevel="1">
      <c r="A34" s="9">
        <v>41244</v>
      </c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</row>
    <row r="35" spans="1:21" hidden="1" outlineLevel="1">
      <c r="A35" s="9">
        <v>41275</v>
      </c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</row>
    <row r="36" spans="1:21" hidden="1" outlineLevel="1">
      <c r="A36" s="9">
        <v>41306</v>
      </c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</row>
    <row r="37" spans="1:21" hidden="1" outlineLevel="1">
      <c r="A37" s="9">
        <v>41334</v>
      </c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</row>
    <row r="38" spans="1:21" hidden="1" outlineLevel="1">
      <c r="A38" s="9">
        <v>41365</v>
      </c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</row>
    <row r="39" spans="1:21" hidden="1" outlineLevel="1">
      <c r="A39" s="9">
        <v>41395</v>
      </c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</row>
    <row r="40" spans="1:21" hidden="1" outlineLevel="1">
      <c r="A40" s="9">
        <v>41426</v>
      </c>
      <c r="B40" s="46">
        <v>19.6752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19.675161561064435</v>
      </c>
    </row>
    <row r="41" spans="1:21" hidden="1" outlineLevel="1">
      <c r="A41" s="9">
        <v>41456</v>
      </c>
      <c r="B41" s="46">
        <v>19.108000000000001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19.108049056603775</v>
      </c>
    </row>
    <row r="42" spans="1:21" hidden="1" outlineLevel="1">
      <c r="A42" s="9">
        <v>41487</v>
      </c>
      <c r="B42" s="46">
        <v>19.1492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19.1492</v>
      </c>
    </row>
    <row r="43" spans="1:21" hidden="1" outlineLevel="1">
      <c r="A43" s="9">
        <v>41518</v>
      </c>
      <c r="B43" s="46">
        <v>19.276900000000001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0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19.276900000000001</v>
      </c>
    </row>
    <row r="44" spans="1:21" hidden="1" outlineLevel="1">
      <c r="A44" s="9">
        <v>41548</v>
      </c>
      <c r="B44" s="46">
        <v>17.972000000000001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17.972000000000001</v>
      </c>
    </row>
    <row r="45" spans="1:21" hidden="1" outlineLevel="1">
      <c r="A45" s="9">
        <v>41579</v>
      </c>
      <c r="B45" s="46">
        <v>18.8032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18.803165794211445</v>
      </c>
    </row>
    <row r="46" spans="1:21" hidden="1" outlineLevel="1">
      <c r="A46" s="9">
        <v>41609</v>
      </c>
      <c r="B46" s="46">
        <v>19.064299999999999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19.064270915519241</v>
      </c>
    </row>
    <row r="47" spans="1:21" hidden="1" outlineLevel="1">
      <c r="A47" s="9">
        <v>41640</v>
      </c>
      <c r="B47" s="46">
        <v>19.203800000000001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19.203806424544286</v>
      </c>
    </row>
    <row r="48" spans="1:21" hidden="1" outlineLevel="1">
      <c r="A48" s="9">
        <v>41671</v>
      </c>
      <c r="B48" s="46">
        <v>19.7944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19.7944</v>
      </c>
    </row>
    <row r="49" spans="1:21" hidden="1" outlineLevel="1">
      <c r="A49" s="9">
        <v>41699</v>
      </c>
      <c r="B49" s="46">
        <v>18.843399999999999</v>
      </c>
      <c r="C49" s="46">
        <v>0</v>
      </c>
      <c r="D49" s="46">
        <v>0</v>
      </c>
      <c r="E49" s="46">
        <v>0</v>
      </c>
      <c r="F49" s="46">
        <v>0</v>
      </c>
      <c r="G49" s="46">
        <v>0</v>
      </c>
      <c r="H49" s="46">
        <v>0</v>
      </c>
      <c r="I49" s="46">
        <v>0</v>
      </c>
      <c r="J49" s="46">
        <v>0</v>
      </c>
      <c r="K49" s="46">
        <v>0</v>
      </c>
      <c r="L49" s="46">
        <v>0</v>
      </c>
      <c r="M49" s="46">
        <v>0</v>
      </c>
      <c r="N49" s="46">
        <v>0</v>
      </c>
      <c r="O49" s="46">
        <v>0</v>
      </c>
      <c r="P49" s="46">
        <v>0</v>
      </c>
      <c r="Q49" s="46">
        <v>0</v>
      </c>
      <c r="R49" s="46">
        <v>0</v>
      </c>
      <c r="S49" s="46">
        <v>0</v>
      </c>
      <c r="T49" s="46">
        <v>0</v>
      </c>
      <c r="U49" s="46">
        <v>18.843399999999999</v>
      </c>
    </row>
    <row r="50" spans="1:21" hidden="1" outlineLevel="1">
      <c r="A50" s="9">
        <v>41730</v>
      </c>
      <c r="B50" s="46">
        <v>19.655000000000001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19.655007799156738</v>
      </c>
    </row>
    <row r="51" spans="1:21" hidden="1" outlineLevel="1">
      <c r="A51" s="9">
        <v>41760</v>
      </c>
      <c r="B51" s="46">
        <v>20.193300000000001</v>
      </c>
      <c r="C51" s="46">
        <v>0</v>
      </c>
      <c r="D51" s="46">
        <v>0</v>
      </c>
      <c r="E51" s="46">
        <v>0</v>
      </c>
      <c r="F51" s="46">
        <v>0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20.193300000000001</v>
      </c>
    </row>
    <row r="52" spans="1:21" hidden="1" outlineLevel="1">
      <c r="A52" s="9">
        <v>41791</v>
      </c>
      <c r="B52" s="46">
        <v>19.810099999999998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19.810154107390936</v>
      </c>
    </row>
    <row r="53" spans="1:21" hidden="1" outlineLevel="1">
      <c r="A53" s="9">
        <v>41821</v>
      </c>
      <c r="B53" s="46">
        <v>20.4009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20.4009</v>
      </c>
    </row>
    <row r="54" spans="1:21" hidden="1" outlineLevel="1">
      <c r="A54" s="9">
        <v>41852</v>
      </c>
      <c r="B54" s="46">
        <v>20.032399999999999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20.032399999999999</v>
      </c>
    </row>
    <row r="55" spans="1:21" hidden="1" outlineLevel="1">
      <c r="A55" s="9">
        <v>41883</v>
      </c>
      <c r="B55" s="46">
        <v>19.9757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19.9757</v>
      </c>
    </row>
    <row r="56" spans="1:21" hidden="1" outlineLevel="1">
      <c r="A56" s="9">
        <v>41913</v>
      </c>
      <c r="B56" s="46">
        <v>20.511299999999999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20.511299999999999</v>
      </c>
    </row>
    <row r="57" spans="1:21" hidden="1" outlineLevel="1">
      <c r="A57" s="9">
        <v>41944</v>
      </c>
      <c r="B57" s="46">
        <v>20.3551</v>
      </c>
      <c r="C57" s="46">
        <v>0</v>
      </c>
      <c r="D57" s="46">
        <v>0</v>
      </c>
      <c r="E57" s="46">
        <v>0</v>
      </c>
      <c r="F57" s="46">
        <v>0</v>
      </c>
      <c r="G57" s="46">
        <v>0</v>
      </c>
      <c r="H57" s="46">
        <v>0</v>
      </c>
      <c r="I57" s="46">
        <v>0</v>
      </c>
      <c r="J57" s="46">
        <v>0</v>
      </c>
      <c r="K57" s="46">
        <v>0</v>
      </c>
      <c r="L57" s="46">
        <v>0</v>
      </c>
      <c r="M57" s="46">
        <v>0</v>
      </c>
      <c r="N57" s="46">
        <v>0</v>
      </c>
      <c r="O57" s="46">
        <v>0</v>
      </c>
      <c r="P57" s="46">
        <v>0</v>
      </c>
      <c r="Q57" s="46">
        <v>0</v>
      </c>
      <c r="R57" s="46">
        <v>0</v>
      </c>
      <c r="S57" s="46">
        <v>0</v>
      </c>
      <c r="T57" s="46">
        <v>0</v>
      </c>
      <c r="U57" s="46">
        <v>20.3551</v>
      </c>
    </row>
    <row r="58" spans="1:21" hidden="1" outlineLevel="1">
      <c r="A58" s="9">
        <v>41974</v>
      </c>
      <c r="B58" s="46">
        <v>20.392499999999998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20.392472924049827</v>
      </c>
    </row>
    <row r="59" spans="1:21" hidden="1" outlineLevel="1">
      <c r="A59" s="9">
        <v>42005</v>
      </c>
      <c r="B59" s="46">
        <v>21.108899999999998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21.108899999999998</v>
      </c>
    </row>
    <row r="60" spans="1:21" hidden="1" outlineLevel="1">
      <c r="A60" s="9">
        <v>42036</v>
      </c>
      <c r="B60" s="46">
        <v>20.562999999999999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20.562999999999999</v>
      </c>
    </row>
    <row r="61" spans="1:21" hidden="1" outlineLevel="1">
      <c r="A61" s="9">
        <v>42064</v>
      </c>
      <c r="B61" s="46">
        <v>21.593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21.593</v>
      </c>
    </row>
    <row r="62" spans="1:21" hidden="1" outlineLevel="1">
      <c r="A62" s="9">
        <v>42095</v>
      </c>
      <c r="B62" s="46">
        <v>23.4633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23.4633</v>
      </c>
    </row>
    <row r="63" spans="1:21" hidden="1" outlineLevel="1">
      <c r="A63" s="9">
        <v>42125</v>
      </c>
      <c r="B63" s="46">
        <v>22.3429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22.3429</v>
      </c>
    </row>
    <row r="64" spans="1:21" hidden="1" outlineLevel="1">
      <c r="A64" s="9">
        <v>42156</v>
      </c>
      <c r="B64" s="46">
        <v>23.345600000000001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23.345600000000001</v>
      </c>
    </row>
    <row r="65" spans="1:21" hidden="1" outlineLevel="1">
      <c r="A65" s="9">
        <v>42186</v>
      </c>
      <c r="B65" s="46">
        <v>24.604500000000002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24.604500000000002</v>
      </c>
    </row>
    <row r="66" spans="1:21" hidden="1" outlineLevel="1">
      <c r="A66" s="9">
        <v>42217</v>
      </c>
      <c r="B66" s="46">
        <v>23.501899999999999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23.501899999999999</v>
      </c>
    </row>
    <row r="67" spans="1:21" hidden="1" outlineLevel="1">
      <c r="A67" s="9">
        <v>42248</v>
      </c>
      <c r="B67" s="46">
        <v>23.1465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23.1465</v>
      </c>
    </row>
    <row r="68" spans="1:21" hidden="1" outlineLevel="1">
      <c r="A68" s="9">
        <v>42278</v>
      </c>
      <c r="B68" s="46">
        <v>23.902000000000001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23.902000000000001</v>
      </c>
    </row>
    <row r="69" spans="1:21" hidden="1" outlineLevel="1">
      <c r="A69" s="9">
        <v>42309</v>
      </c>
      <c r="B69" s="46">
        <v>23.145399999999999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23.145399999999999</v>
      </c>
    </row>
    <row r="70" spans="1:21" hidden="1" outlineLevel="1">
      <c r="A70" s="9">
        <v>42339</v>
      </c>
      <c r="B70" s="46">
        <v>23.135300000000001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23.135300000000001</v>
      </c>
    </row>
    <row r="71" spans="1:21" hidden="1" outlineLevel="1">
      <c r="A71" s="9">
        <v>42370</v>
      </c>
      <c r="B71" s="46">
        <v>23.872499999999999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23.872499999999999</v>
      </c>
    </row>
    <row r="72" spans="1:21" hidden="1" outlineLevel="1">
      <c r="A72" s="9">
        <v>42401</v>
      </c>
      <c r="B72" s="46">
        <v>23.871500000000001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23.871500000000001</v>
      </c>
    </row>
    <row r="73" spans="1:21" hidden="1" outlineLevel="1">
      <c r="A73" s="9">
        <v>42430</v>
      </c>
      <c r="B73" s="46">
        <v>23.605399999999999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23.605399999999999</v>
      </c>
    </row>
    <row r="74" spans="1:21" hidden="1" outlineLevel="1">
      <c r="A74" s="9">
        <v>42461</v>
      </c>
      <c r="B74" s="46">
        <v>24.1296</v>
      </c>
      <c r="C74" s="46">
        <v>22.8339</v>
      </c>
      <c r="D74" s="46">
        <v>0</v>
      </c>
      <c r="E74" s="46">
        <v>22.8339</v>
      </c>
      <c r="F74" s="46">
        <v>0</v>
      </c>
      <c r="G74" s="46">
        <v>22.8339</v>
      </c>
      <c r="H74" s="46">
        <v>0</v>
      </c>
      <c r="I74" s="46">
        <v>22.8339</v>
      </c>
      <c r="J74" s="46">
        <v>0</v>
      </c>
      <c r="K74" s="46">
        <v>22.8339</v>
      </c>
      <c r="L74" s="46">
        <v>0</v>
      </c>
      <c r="M74" s="46">
        <v>22.8339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24.130800000000001</v>
      </c>
    </row>
    <row r="75" spans="1:21" hidden="1" outlineLevel="1">
      <c r="A75" s="9">
        <v>42491</v>
      </c>
      <c r="B75" s="46">
        <v>22.662800000000001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22.662800000000001</v>
      </c>
    </row>
    <row r="76" spans="1:21" hidden="1" outlineLevel="1">
      <c r="A76" s="9">
        <v>42522</v>
      </c>
      <c r="B76" s="46">
        <v>22.286799999999999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22.286800000000003</v>
      </c>
    </row>
    <row r="77" spans="1:21" hidden="1" outlineLevel="1">
      <c r="A77" s="9">
        <v>42552</v>
      </c>
      <c r="B77" s="46">
        <v>22.5716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22.571547182291049</v>
      </c>
    </row>
    <row r="78" spans="1:21" hidden="1" outlineLevel="1">
      <c r="A78" s="9">
        <v>42583</v>
      </c>
      <c r="B78" s="46">
        <v>21.386099999999999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21.386099999999999</v>
      </c>
    </row>
    <row r="79" spans="1:21" hidden="1" outlineLevel="1">
      <c r="A79" s="9">
        <v>42614</v>
      </c>
      <c r="B79" s="46">
        <v>21.372499999999999</v>
      </c>
      <c r="C79" s="46">
        <v>23.2</v>
      </c>
      <c r="D79" s="46">
        <v>0</v>
      </c>
      <c r="E79" s="46">
        <v>23.2</v>
      </c>
      <c r="F79" s="46">
        <v>0</v>
      </c>
      <c r="G79" s="46">
        <v>0</v>
      </c>
      <c r="H79" s="46">
        <v>23.2</v>
      </c>
      <c r="I79" s="46">
        <v>23.2</v>
      </c>
      <c r="J79" s="46">
        <v>0</v>
      </c>
      <c r="K79" s="46">
        <v>23.2</v>
      </c>
      <c r="L79" s="46">
        <v>0</v>
      </c>
      <c r="M79" s="46">
        <v>0</v>
      </c>
      <c r="N79" s="46">
        <v>23.2</v>
      </c>
      <c r="O79" s="46">
        <v>0</v>
      </c>
      <c r="P79" s="46">
        <v>0</v>
      </c>
      <c r="Q79" s="46">
        <v>0</v>
      </c>
      <c r="R79" s="46">
        <v>0</v>
      </c>
      <c r="S79" s="46">
        <v>0</v>
      </c>
      <c r="T79" s="46">
        <v>0</v>
      </c>
      <c r="U79" s="46">
        <v>21.365300000000001</v>
      </c>
    </row>
    <row r="80" spans="1:21" hidden="1" outlineLevel="1">
      <c r="A80" s="9">
        <v>42644</v>
      </c>
      <c r="B80" s="46">
        <v>21.596399999999999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0</v>
      </c>
      <c r="I80" s="46">
        <v>0</v>
      </c>
      <c r="J80" s="46">
        <v>0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0</v>
      </c>
      <c r="R80" s="46">
        <v>0</v>
      </c>
      <c r="S80" s="46">
        <v>0</v>
      </c>
      <c r="T80" s="46">
        <v>0</v>
      </c>
      <c r="U80" s="46">
        <v>21.596399999999999</v>
      </c>
    </row>
    <row r="81" spans="1:21" hidden="1" outlineLevel="1">
      <c r="A81" s="9">
        <v>42675</v>
      </c>
      <c r="B81" s="46">
        <v>21.576499999999999</v>
      </c>
      <c r="C81" s="46">
        <v>0</v>
      </c>
      <c r="D81" s="46">
        <v>0</v>
      </c>
      <c r="E81" s="46">
        <v>0</v>
      </c>
      <c r="F81" s="46">
        <v>0</v>
      </c>
      <c r="G81" s="46">
        <v>0</v>
      </c>
      <c r="H81" s="46">
        <v>0</v>
      </c>
      <c r="I81" s="46">
        <v>0</v>
      </c>
      <c r="J81" s="46">
        <v>0</v>
      </c>
      <c r="K81" s="46">
        <v>0</v>
      </c>
      <c r="L81" s="46">
        <v>0</v>
      </c>
      <c r="M81" s="46">
        <v>0</v>
      </c>
      <c r="N81" s="46">
        <v>0</v>
      </c>
      <c r="O81" s="46">
        <v>0</v>
      </c>
      <c r="P81" s="46">
        <v>0</v>
      </c>
      <c r="Q81" s="46">
        <v>0</v>
      </c>
      <c r="R81" s="46">
        <v>0</v>
      </c>
      <c r="S81" s="46">
        <v>0</v>
      </c>
      <c r="T81" s="46">
        <v>0</v>
      </c>
      <c r="U81" s="46">
        <v>21.576499999999999</v>
      </c>
    </row>
    <row r="82" spans="1:21" hidden="1" outlineLevel="1">
      <c r="A82" s="9">
        <v>42705</v>
      </c>
      <c r="B82" s="46">
        <v>20.901199999999999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20.901199999999999</v>
      </c>
    </row>
    <row r="83" spans="1:21" hidden="1" outlineLevel="1">
      <c r="A83" s="9">
        <v>42736</v>
      </c>
      <c r="B83" s="46">
        <v>21.035799999999998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21.035799999999995</v>
      </c>
    </row>
    <row r="84" spans="1:21" hidden="1" outlineLevel="1">
      <c r="A84" s="9">
        <v>42767</v>
      </c>
      <c r="B84" s="46">
        <v>20.930700000000002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0</v>
      </c>
      <c r="R84" s="46">
        <v>0</v>
      </c>
      <c r="S84" s="46">
        <v>0</v>
      </c>
      <c r="T84" s="46">
        <v>0</v>
      </c>
      <c r="U84" s="46">
        <v>20.930699999999998</v>
      </c>
    </row>
    <row r="85" spans="1:21" hidden="1" outlineLevel="1">
      <c r="A85" s="9">
        <v>42795</v>
      </c>
      <c r="B85" s="46">
        <v>19.7409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19.7409</v>
      </c>
    </row>
    <row r="86" spans="1:21" hidden="1" outlineLevel="1">
      <c r="A86" s="9">
        <v>42826</v>
      </c>
      <c r="B86" s="46">
        <v>19.6096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19.6096</v>
      </c>
    </row>
    <row r="87" spans="1:21" hidden="1" outlineLevel="1">
      <c r="A87" s="9">
        <v>42856</v>
      </c>
      <c r="B87" s="46">
        <v>19.193000000000001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19.193000000000001</v>
      </c>
    </row>
    <row r="88" spans="1:21" hidden="1" outlineLevel="1">
      <c r="A88" s="9">
        <v>42887</v>
      </c>
      <c r="B88" s="46">
        <v>18.142700000000001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18.142700000000001</v>
      </c>
    </row>
    <row r="89" spans="1:21" hidden="1" outlineLevel="1">
      <c r="A89" s="9">
        <v>42917</v>
      </c>
      <c r="B89" s="46">
        <v>17.7362</v>
      </c>
      <c r="C89" s="46">
        <v>0</v>
      </c>
      <c r="D89" s="46">
        <v>0</v>
      </c>
      <c r="E89" s="46">
        <v>0</v>
      </c>
      <c r="F89" s="46">
        <v>0</v>
      </c>
      <c r="G89" s="46">
        <v>0</v>
      </c>
      <c r="H89" s="46">
        <v>0</v>
      </c>
      <c r="I89" s="46">
        <v>0</v>
      </c>
      <c r="J89" s="46">
        <v>0</v>
      </c>
      <c r="K89" s="46">
        <v>0</v>
      </c>
      <c r="L89" s="46">
        <v>0</v>
      </c>
      <c r="M89" s="46">
        <v>0</v>
      </c>
      <c r="N89" s="46">
        <v>0</v>
      </c>
      <c r="O89" s="46">
        <v>0</v>
      </c>
      <c r="P89" s="46">
        <v>0</v>
      </c>
      <c r="Q89" s="46">
        <v>0</v>
      </c>
      <c r="R89" s="46">
        <v>0</v>
      </c>
      <c r="S89" s="46">
        <v>0</v>
      </c>
      <c r="T89" s="46">
        <v>0</v>
      </c>
      <c r="U89" s="46">
        <v>17.7362</v>
      </c>
    </row>
    <row r="90" spans="1:21" hidden="1" outlineLevel="1">
      <c r="A90" s="9">
        <v>42948</v>
      </c>
      <c r="B90" s="46">
        <v>17.2864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17.2864</v>
      </c>
    </row>
    <row r="91" spans="1:21" hidden="1" outlineLevel="1">
      <c r="A91" s="9">
        <v>42979</v>
      </c>
      <c r="B91" s="46">
        <v>17.281400000000001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17.281400000000001</v>
      </c>
    </row>
    <row r="92" spans="1:21" hidden="1" outlineLevel="1">
      <c r="A92" s="9">
        <v>43009</v>
      </c>
      <c r="B92" s="46">
        <v>17.082699999999999</v>
      </c>
      <c r="C92" s="46">
        <v>0</v>
      </c>
      <c r="D92" s="46">
        <v>0</v>
      </c>
      <c r="E92" s="46">
        <v>0</v>
      </c>
      <c r="F92" s="46">
        <v>0</v>
      </c>
      <c r="G92" s="46">
        <v>0</v>
      </c>
      <c r="H92" s="46">
        <v>0</v>
      </c>
      <c r="I92" s="46">
        <v>0</v>
      </c>
      <c r="J92" s="46">
        <v>0</v>
      </c>
      <c r="K92" s="46">
        <v>0</v>
      </c>
      <c r="L92" s="46">
        <v>0</v>
      </c>
      <c r="M92" s="46">
        <v>0</v>
      </c>
      <c r="N92" s="46">
        <v>0</v>
      </c>
      <c r="O92" s="46">
        <v>0</v>
      </c>
      <c r="P92" s="46">
        <v>0</v>
      </c>
      <c r="Q92" s="46">
        <v>0</v>
      </c>
      <c r="R92" s="46">
        <v>0</v>
      </c>
      <c r="S92" s="46">
        <v>0</v>
      </c>
      <c r="T92" s="46">
        <v>0</v>
      </c>
      <c r="U92" s="46">
        <v>17.082667674145721</v>
      </c>
    </row>
    <row r="93" spans="1:21" hidden="1" outlineLevel="1">
      <c r="A93" s="9">
        <v>43040</v>
      </c>
      <c r="B93" s="46">
        <v>16.751300000000001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16.751300000000001</v>
      </c>
    </row>
    <row r="94" spans="1:21" hidden="1" outlineLevel="1">
      <c r="A94" s="9">
        <v>43070</v>
      </c>
      <c r="B94" s="46">
        <v>17.1189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17.118890510922895</v>
      </c>
    </row>
    <row r="95" spans="1:21" hidden="1" outlineLevel="1">
      <c r="A95" s="9">
        <v>43101</v>
      </c>
      <c r="B95" s="46">
        <v>17.3721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17.3721</v>
      </c>
    </row>
    <row r="96" spans="1:21" hidden="1" outlineLevel="1">
      <c r="A96" s="9">
        <v>43132</v>
      </c>
      <c r="B96" s="46">
        <v>17.732500000000002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17.732500000000002</v>
      </c>
    </row>
    <row r="97" spans="1:21" hidden="1" outlineLevel="1">
      <c r="A97" s="9">
        <v>43160</v>
      </c>
      <c r="B97" s="46">
        <v>18.009899999999998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18.0098981287166</v>
      </c>
    </row>
    <row r="98" spans="1:21" hidden="1" outlineLevel="1">
      <c r="A98" s="9">
        <v>43191</v>
      </c>
      <c r="B98" s="46">
        <v>18.367599999999999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18.367599999999999</v>
      </c>
    </row>
    <row r="99" spans="1:21" hidden="1" outlineLevel="1">
      <c r="A99" s="9">
        <v>43221</v>
      </c>
      <c r="B99" s="46">
        <v>17.686399999999999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17.686404404890109</v>
      </c>
    </row>
    <row r="100" spans="1:21" hidden="1" outlineLevel="1">
      <c r="A100" s="9">
        <v>43252</v>
      </c>
      <c r="B100" s="46">
        <v>17.268999999999998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17.268982586025981</v>
      </c>
    </row>
    <row r="101" spans="1:21" hidden="1" outlineLevel="1">
      <c r="A101" s="9">
        <v>43282</v>
      </c>
      <c r="B101" s="46">
        <v>18.051200000000001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18.051187844735185</v>
      </c>
    </row>
    <row r="102" spans="1:21" hidden="1" outlineLevel="1">
      <c r="A102" s="9">
        <v>43313</v>
      </c>
      <c r="B102" s="46">
        <v>18.031199999999998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18.031259406480643</v>
      </c>
    </row>
    <row r="103" spans="1:21" hidden="1" outlineLevel="1">
      <c r="A103" s="9">
        <v>43344</v>
      </c>
      <c r="B103" s="46">
        <v>18.478000000000002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18.478000000000002</v>
      </c>
    </row>
    <row r="104" spans="1:21" hidden="1" outlineLevel="1">
      <c r="A104" s="9">
        <v>43374</v>
      </c>
      <c r="B104" s="46">
        <v>18.0364</v>
      </c>
      <c r="C104" s="46">
        <v>0</v>
      </c>
      <c r="D104" s="46">
        <v>0</v>
      </c>
      <c r="E104" s="46">
        <v>0</v>
      </c>
      <c r="F104" s="46">
        <v>0</v>
      </c>
      <c r="G104" s="46">
        <v>0</v>
      </c>
      <c r="H104" s="46">
        <v>0</v>
      </c>
      <c r="I104" s="46">
        <v>0</v>
      </c>
      <c r="J104" s="46">
        <v>0</v>
      </c>
      <c r="K104" s="46">
        <v>0</v>
      </c>
      <c r="L104" s="46">
        <v>0</v>
      </c>
      <c r="M104" s="46">
        <v>0</v>
      </c>
      <c r="N104" s="46">
        <v>0</v>
      </c>
      <c r="O104" s="46">
        <v>0</v>
      </c>
      <c r="P104" s="46">
        <v>0</v>
      </c>
      <c r="Q104" s="46">
        <v>0</v>
      </c>
      <c r="R104" s="46">
        <v>0</v>
      </c>
      <c r="S104" s="46">
        <v>0</v>
      </c>
      <c r="T104" s="46">
        <v>0</v>
      </c>
      <c r="U104" s="46">
        <v>18.036366836571698</v>
      </c>
    </row>
    <row r="105" spans="1:21" hidden="1" outlineLevel="1">
      <c r="A105" s="9">
        <v>43405</v>
      </c>
      <c r="B105" s="46">
        <v>17.6952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17.695231200276627</v>
      </c>
    </row>
    <row r="106" spans="1:21" hidden="1" outlineLevel="1">
      <c r="A106" s="9">
        <v>43435</v>
      </c>
      <c r="B106" s="46">
        <v>17.8368</v>
      </c>
      <c r="C106" s="46">
        <v>20</v>
      </c>
      <c r="D106" s="46">
        <v>0</v>
      </c>
      <c r="E106" s="46">
        <v>20</v>
      </c>
      <c r="F106" s="46">
        <v>0</v>
      </c>
      <c r="G106" s="46">
        <v>0</v>
      </c>
      <c r="H106" s="46">
        <v>20</v>
      </c>
      <c r="I106" s="46">
        <v>20</v>
      </c>
      <c r="J106" s="46">
        <v>0</v>
      </c>
      <c r="K106" s="46">
        <v>20</v>
      </c>
      <c r="L106" s="46">
        <v>0</v>
      </c>
      <c r="M106" s="46">
        <v>0</v>
      </c>
      <c r="N106" s="46">
        <v>20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17.833127950681547</v>
      </c>
    </row>
    <row r="107" spans="1:21" hidden="1" outlineLevel="1">
      <c r="A107" s="9">
        <v>43466</v>
      </c>
      <c r="B107" s="46">
        <v>19.581099999999999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19.581062579053821</v>
      </c>
    </row>
    <row r="108" spans="1:21" hidden="1" outlineLevel="1">
      <c r="A108" s="9">
        <v>43497</v>
      </c>
      <c r="B108" s="46">
        <v>19.790099999999999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19.790168317469945</v>
      </c>
    </row>
    <row r="109" spans="1:21" hidden="1" outlineLevel="1">
      <c r="A109" s="9">
        <v>43525</v>
      </c>
      <c r="B109" s="46">
        <v>19.794499999999999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19.794499999999999</v>
      </c>
    </row>
    <row r="110" spans="1:21" hidden="1" outlineLevel="1">
      <c r="A110" s="9">
        <v>43556</v>
      </c>
      <c r="B110" s="46">
        <v>18.803899999999999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18.803866110828032</v>
      </c>
    </row>
    <row r="111" spans="1:21" hidden="1" outlineLevel="1">
      <c r="A111" s="9">
        <v>43586</v>
      </c>
      <c r="B111" s="46">
        <v>19.494499999999999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19.494524798308856</v>
      </c>
    </row>
    <row r="112" spans="1:21" hidden="1" outlineLevel="1">
      <c r="A112" s="9">
        <v>43617</v>
      </c>
      <c r="B112" s="46">
        <v>16.933399999999999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16.933399999999999</v>
      </c>
    </row>
    <row r="113" spans="1:21" hidden="1" outlineLevel="1">
      <c r="A113" s="9">
        <v>43647</v>
      </c>
      <c r="B113" s="46">
        <v>19.247199999999999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19.247201493184544</v>
      </c>
    </row>
    <row r="114" spans="1:21" hidden="1" outlineLevel="1">
      <c r="A114" s="9">
        <v>43678</v>
      </c>
      <c r="B114" s="46">
        <v>19.811900000000001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19.811895107035959</v>
      </c>
    </row>
    <row r="115" spans="1:21" hidden="1" outlineLevel="1">
      <c r="A115" s="9">
        <v>43709</v>
      </c>
      <c r="B115" s="46">
        <v>19.0167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19.016683456143394</v>
      </c>
    </row>
    <row r="116" spans="1:21" hidden="1" outlineLevel="1">
      <c r="A116" s="9">
        <v>43739</v>
      </c>
      <c r="B116" s="46">
        <v>18.556699999999999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18.556733173074154</v>
      </c>
    </row>
    <row r="117" spans="1:21" hidden="1" outlineLevel="1">
      <c r="A117" s="9">
        <v>43770</v>
      </c>
      <c r="B117" s="46">
        <v>18.6236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18.623593596613343</v>
      </c>
    </row>
    <row r="118" spans="1:21" hidden="1" outlineLevel="1">
      <c r="A118" s="9">
        <v>43800</v>
      </c>
      <c r="B118" s="46">
        <v>19.3644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19.364378119954676</v>
      </c>
    </row>
    <row r="119" spans="1:21" hidden="1" outlineLevel="1">
      <c r="A119" s="9">
        <v>43831</v>
      </c>
      <c r="B119" s="46">
        <v>19.289300000000001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19.289367099436369</v>
      </c>
    </row>
    <row r="120" spans="1:21" hidden="1" outlineLevel="1">
      <c r="A120" s="9">
        <v>43862</v>
      </c>
      <c r="B120" s="46">
        <v>17.2897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17.289689705613348</v>
      </c>
    </row>
    <row r="121" spans="1:21" hidden="1" outlineLevel="1">
      <c r="A121" s="9">
        <v>43891</v>
      </c>
      <c r="B121" s="46">
        <v>16.0716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16.071582536125465</v>
      </c>
    </row>
    <row r="122" spans="1:21" hidden="1" outlineLevel="1">
      <c r="A122" s="9">
        <v>43922</v>
      </c>
      <c r="B122" s="46">
        <v>17.9876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17.987522469402773</v>
      </c>
    </row>
    <row r="123" spans="1:21" hidden="1" outlineLevel="1">
      <c r="A123" s="9">
        <v>43952</v>
      </c>
      <c r="B123" s="46">
        <v>14.940799999999999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14.940808978522888</v>
      </c>
    </row>
    <row r="124" spans="1:21" hidden="1" outlineLevel="1">
      <c r="A124" s="9">
        <v>43983</v>
      </c>
      <c r="B124" s="46">
        <v>15.307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15.307032266389474</v>
      </c>
    </row>
    <row r="125" spans="1:21" hidden="1" outlineLevel="1">
      <c r="A125" s="9">
        <v>44013</v>
      </c>
      <c r="B125" s="46">
        <v>15.1572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15.157222256588472</v>
      </c>
    </row>
    <row r="126" spans="1:21" hidden="1" outlineLevel="1">
      <c r="A126" s="9">
        <v>44044</v>
      </c>
      <c r="B126" s="46">
        <v>14.4308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14.430778667759649</v>
      </c>
    </row>
    <row r="127" spans="1:21" hidden="1" outlineLevel="1">
      <c r="A127" s="9">
        <v>44075</v>
      </c>
      <c r="B127" s="46">
        <v>14.5763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14.576313417124066</v>
      </c>
    </row>
    <row r="128" spans="1:21" hidden="1" outlineLevel="1">
      <c r="A128" s="9">
        <v>44105</v>
      </c>
      <c r="B128" s="46">
        <v>14.097200000000001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14.097196802749876</v>
      </c>
    </row>
    <row r="129" spans="1:21" hidden="1" outlineLevel="1">
      <c r="A129" s="9">
        <v>44136</v>
      </c>
      <c r="B129" s="46">
        <v>13.707000000000001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13.70694147099792</v>
      </c>
    </row>
    <row r="130" spans="1:21" hidden="1" outlineLevel="1">
      <c r="A130" s="9">
        <v>44166</v>
      </c>
      <c r="B130" s="46">
        <v>13.482200000000001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13.48214682713278</v>
      </c>
    </row>
    <row r="131" spans="1:21" hidden="1" outlineLevel="1">
      <c r="A131" s="9">
        <v>44197</v>
      </c>
      <c r="B131" s="46">
        <v>13.046200000000001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13.046160697711299</v>
      </c>
    </row>
    <row r="132" spans="1:21" hidden="1" outlineLevel="1">
      <c r="A132" s="9">
        <v>44228</v>
      </c>
      <c r="B132" s="46">
        <v>13.4742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13.474284918875497</v>
      </c>
    </row>
    <row r="133" spans="1:21" hidden="1" outlineLevel="1">
      <c r="A133" s="9">
        <v>44256</v>
      </c>
      <c r="B133" s="46">
        <v>12.0619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12.061891765852408</v>
      </c>
    </row>
    <row r="134" spans="1:21" hidden="1" outlineLevel="1">
      <c r="A134" s="9">
        <v>44287</v>
      </c>
      <c r="B134" s="46">
        <v>12.811199999999999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12.811267840008169</v>
      </c>
    </row>
    <row r="135" spans="1:21" hidden="1" outlineLevel="1">
      <c r="A135" s="9">
        <v>44317</v>
      </c>
      <c r="B135" s="46">
        <v>12.3622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12.362253451525948</v>
      </c>
    </row>
    <row r="136" spans="1:21" hidden="1" outlineLevel="1">
      <c r="A136" s="9">
        <v>44348</v>
      </c>
      <c r="B136" s="46">
        <v>12.545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12.545000000000002</v>
      </c>
    </row>
    <row r="137" spans="1:21" hidden="1" outlineLevel="1">
      <c r="A137" s="9">
        <v>44378</v>
      </c>
      <c r="B137" s="46">
        <v>12.440300000000001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12.440382239638382</v>
      </c>
    </row>
    <row r="138" spans="1:21" hidden="1" outlineLevel="1">
      <c r="A138" s="9">
        <v>44409</v>
      </c>
      <c r="B138" s="46">
        <v>12.575200000000001</v>
      </c>
      <c r="C138" s="46">
        <v>0</v>
      </c>
      <c r="D138" s="46">
        <v>0</v>
      </c>
      <c r="E138" s="46">
        <v>0</v>
      </c>
      <c r="F138" s="46">
        <v>0</v>
      </c>
      <c r="G138" s="46">
        <v>0</v>
      </c>
      <c r="H138" s="46">
        <v>0</v>
      </c>
      <c r="I138" s="46">
        <v>0</v>
      </c>
      <c r="J138" s="46">
        <v>0</v>
      </c>
      <c r="K138" s="46">
        <v>0</v>
      </c>
      <c r="L138" s="46">
        <v>0</v>
      </c>
      <c r="M138" s="46">
        <v>0</v>
      </c>
      <c r="N138" s="46">
        <v>0</v>
      </c>
      <c r="O138" s="46">
        <v>0</v>
      </c>
      <c r="P138" s="46">
        <v>0</v>
      </c>
      <c r="Q138" s="46">
        <v>0</v>
      </c>
      <c r="R138" s="46">
        <v>0</v>
      </c>
      <c r="S138" s="46">
        <v>0</v>
      </c>
      <c r="T138" s="46">
        <v>0</v>
      </c>
      <c r="U138" s="46">
        <v>12.575229546537436</v>
      </c>
    </row>
    <row r="139" spans="1:21" hidden="1" outlineLevel="1">
      <c r="A139" s="9">
        <v>44440</v>
      </c>
      <c r="B139" s="46">
        <v>12.219200000000001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12.219134731554126</v>
      </c>
    </row>
    <row r="140" spans="1:21" hidden="1" outlineLevel="1">
      <c r="A140" s="9">
        <v>44470</v>
      </c>
      <c r="B140" s="46">
        <v>13.04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13.03994348794834</v>
      </c>
    </row>
    <row r="141" spans="1:21" hidden="1" outlineLevel="1">
      <c r="A141" s="9">
        <v>44501</v>
      </c>
      <c r="B141" s="46">
        <v>12.884600000000001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12.884607912942327</v>
      </c>
    </row>
    <row r="142" spans="1:21" hidden="1" outlineLevel="1">
      <c r="A142" s="9">
        <v>44531</v>
      </c>
      <c r="B142" s="46">
        <v>12.570399999999999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12.570401958544423</v>
      </c>
    </row>
    <row r="143" spans="1:21" hidden="1" outlineLevel="1">
      <c r="A143" s="9">
        <v>44562</v>
      </c>
      <c r="B143" s="46">
        <v>13.0326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13.032605295678165</v>
      </c>
    </row>
    <row r="144" spans="1:21" hidden="1" outlineLevel="1">
      <c r="A144" s="9">
        <v>44593</v>
      </c>
      <c r="B144" s="46">
        <v>13.554</v>
      </c>
      <c r="C144" s="46">
        <v>0</v>
      </c>
      <c r="D144" s="46">
        <v>0</v>
      </c>
      <c r="E144" s="46">
        <v>0</v>
      </c>
      <c r="F144" s="46">
        <v>0</v>
      </c>
      <c r="G144" s="46">
        <v>0</v>
      </c>
      <c r="H144" s="46">
        <v>0</v>
      </c>
      <c r="I144" s="46">
        <v>0</v>
      </c>
      <c r="J144" s="46">
        <v>0</v>
      </c>
      <c r="K144" s="46">
        <v>0</v>
      </c>
      <c r="L144" s="46">
        <v>0</v>
      </c>
      <c r="M144" s="46">
        <v>0</v>
      </c>
      <c r="N144" s="46">
        <v>0</v>
      </c>
      <c r="O144" s="46">
        <v>0</v>
      </c>
      <c r="P144" s="46">
        <v>0</v>
      </c>
      <c r="Q144" s="46">
        <v>0</v>
      </c>
      <c r="R144" s="46">
        <v>0</v>
      </c>
      <c r="S144" s="46">
        <v>0</v>
      </c>
      <c r="T144" s="46">
        <v>0</v>
      </c>
      <c r="U144" s="46">
        <v>13.554</v>
      </c>
    </row>
    <row r="145" spans="1:21" hidden="1" outlineLevel="1">
      <c r="A145" s="9">
        <v>44621</v>
      </c>
      <c r="B145" s="46">
        <v>13.473599999999999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13.47366564824403</v>
      </c>
    </row>
    <row r="146" spans="1:21" hidden="1" outlineLevel="1">
      <c r="A146" s="9">
        <v>44652</v>
      </c>
      <c r="B146" s="46">
        <v>13.0107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13.010699999999998</v>
      </c>
    </row>
    <row r="147" spans="1:21" hidden="1" outlineLevel="1">
      <c r="A147" s="9">
        <v>44682</v>
      </c>
      <c r="B147" s="46">
        <v>12.9672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12.967198707865126</v>
      </c>
    </row>
    <row r="148" spans="1:21" hidden="1" outlineLevel="1">
      <c r="A148" s="9">
        <v>44713</v>
      </c>
      <c r="B148" s="46">
        <v>14.1183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14.1183</v>
      </c>
    </row>
    <row r="149" spans="1:21" hidden="1" outlineLevel="1">
      <c r="A149" s="9">
        <v>44743</v>
      </c>
      <c r="B149" s="46">
        <v>14.5519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14.5519</v>
      </c>
    </row>
    <row r="150" spans="1:21" hidden="1" outlineLevel="1">
      <c r="A150" s="9">
        <v>44774</v>
      </c>
      <c r="B150" s="46">
        <v>15.8438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15.843819344509098</v>
      </c>
    </row>
    <row r="151" spans="1:21" hidden="1" outlineLevel="1">
      <c r="A151" s="9">
        <v>44805</v>
      </c>
      <c r="B151" s="46">
        <v>17.774899999999999</v>
      </c>
      <c r="C151" s="46">
        <v>0</v>
      </c>
      <c r="D151" s="46">
        <v>0</v>
      </c>
      <c r="E151" s="46">
        <v>0</v>
      </c>
      <c r="F151" s="46">
        <v>0</v>
      </c>
      <c r="G151" s="46">
        <v>0</v>
      </c>
      <c r="H151" s="46">
        <v>0</v>
      </c>
      <c r="I151" s="46">
        <v>0</v>
      </c>
      <c r="J151" s="46">
        <v>0</v>
      </c>
      <c r="K151" s="46">
        <v>0</v>
      </c>
      <c r="L151" s="46">
        <v>0</v>
      </c>
      <c r="M151" s="46">
        <v>0</v>
      </c>
      <c r="N151" s="46">
        <v>0</v>
      </c>
      <c r="O151" s="46">
        <v>0</v>
      </c>
      <c r="P151" s="46">
        <v>0</v>
      </c>
      <c r="Q151" s="46">
        <v>0</v>
      </c>
      <c r="R151" s="46">
        <v>0</v>
      </c>
      <c r="S151" s="46">
        <v>0</v>
      </c>
      <c r="T151" s="46">
        <v>0</v>
      </c>
      <c r="U151" s="46">
        <v>17.774899999999999</v>
      </c>
    </row>
    <row r="152" spans="1:21" hidden="1" outlineLevel="1">
      <c r="A152" s="9">
        <v>44835</v>
      </c>
      <c r="B152" s="46">
        <v>17.9954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17.9954</v>
      </c>
    </row>
    <row r="153" spans="1:21" hidden="1" outlineLevel="1">
      <c r="A153" s="9">
        <v>44866</v>
      </c>
      <c r="B153" s="46">
        <v>19.983499999999999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19.983499999999999</v>
      </c>
    </row>
    <row r="154" spans="1:21" hidden="1" outlineLevel="1">
      <c r="A154" s="9">
        <v>44896</v>
      </c>
      <c r="B154" s="46">
        <v>20.2895</v>
      </c>
      <c r="C154" s="46">
        <v>0</v>
      </c>
      <c r="D154" s="46">
        <v>0</v>
      </c>
      <c r="E154" s="46">
        <v>0</v>
      </c>
      <c r="F154" s="46">
        <v>0</v>
      </c>
      <c r="G154" s="46">
        <v>0</v>
      </c>
      <c r="H154" s="46">
        <v>0</v>
      </c>
      <c r="I154" s="46">
        <v>0</v>
      </c>
      <c r="J154" s="46">
        <v>0</v>
      </c>
      <c r="K154" s="46">
        <v>0</v>
      </c>
      <c r="L154" s="46">
        <v>0</v>
      </c>
      <c r="M154" s="46">
        <v>0</v>
      </c>
      <c r="N154" s="46">
        <v>0</v>
      </c>
      <c r="O154" s="46">
        <v>0</v>
      </c>
      <c r="P154" s="46">
        <v>0</v>
      </c>
      <c r="Q154" s="46">
        <v>0</v>
      </c>
      <c r="R154" s="46">
        <v>0</v>
      </c>
      <c r="S154" s="46">
        <v>0</v>
      </c>
      <c r="T154" s="46">
        <v>0</v>
      </c>
      <c r="U154" s="46">
        <v>20.289543192299195</v>
      </c>
    </row>
    <row r="155" spans="1:21" hidden="1" outlineLevel="1">
      <c r="A155" s="9">
        <v>44927</v>
      </c>
      <c r="B155" s="46">
        <v>19.7958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19.795737168842471</v>
      </c>
    </row>
    <row r="156" spans="1:21" hidden="1" outlineLevel="1">
      <c r="A156" s="9">
        <v>44958</v>
      </c>
      <c r="B156" s="46">
        <v>20.964600000000001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20.964600000000001</v>
      </c>
    </row>
    <row r="157" spans="1:21" hidden="1" outlineLevel="1">
      <c r="A157" s="9">
        <v>44986</v>
      </c>
      <c r="B157" s="46">
        <v>19.732399999999998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19.732399999999998</v>
      </c>
    </row>
    <row r="158" spans="1:21" hidden="1" outlineLevel="1">
      <c r="A158" s="9">
        <v>45017</v>
      </c>
      <c r="B158" s="46">
        <v>19.266400000000001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19.266400000000001</v>
      </c>
    </row>
    <row r="159" spans="1:21" hidden="1" outlineLevel="1">
      <c r="A159" s="9">
        <v>45047</v>
      </c>
      <c r="B159" s="46">
        <v>20.4848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20.4848</v>
      </c>
    </row>
    <row r="160" spans="1:21" hidden="1" outlineLevel="1">
      <c r="A160" s="9">
        <v>45078</v>
      </c>
      <c r="B160" s="46">
        <v>21.611899999999999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21.611899999999999</v>
      </c>
    </row>
    <row r="161" spans="1:21" hidden="1" outlineLevel="1">
      <c r="A161" s="9">
        <v>45108</v>
      </c>
      <c r="B161" s="46">
        <v>21.020499999999998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21.020499999999998</v>
      </c>
    </row>
    <row r="162" spans="1:21" hidden="1" outlineLevel="1">
      <c r="A162" s="9">
        <v>45139</v>
      </c>
      <c r="B162" s="46">
        <v>19.440100000000001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19.440180891680495</v>
      </c>
    </row>
    <row r="163" spans="1:21" hidden="1" outlineLevel="1">
      <c r="A163" s="9">
        <v>45170</v>
      </c>
      <c r="B163" s="46">
        <v>19.882999999999999</v>
      </c>
      <c r="C163" s="46">
        <v>0</v>
      </c>
      <c r="D163" s="46">
        <v>0</v>
      </c>
      <c r="E163" s="46">
        <v>0</v>
      </c>
      <c r="F163" s="46">
        <v>0</v>
      </c>
      <c r="G163" s="46">
        <v>0</v>
      </c>
      <c r="H163" s="46">
        <v>0</v>
      </c>
      <c r="I163" s="46">
        <v>0</v>
      </c>
      <c r="J163" s="46">
        <v>0</v>
      </c>
      <c r="K163" s="46">
        <v>0</v>
      </c>
      <c r="L163" s="46">
        <v>0</v>
      </c>
      <c r="M163" s="46">
        <v>0</v>
      </c>
      <c r="N163" s="46">
        <v>0</v>
      </c>
      <c r="O163" s="46">
        <v>0</v>
      </c>
      <c r="P163" s="46">
        <v>0</v>
      </c>
      <c r="Q163" s="46">
        <v>0</v>
      </c>
      <c r="R163" s="46">
        <v>0</v>
      </c>
      <c r="S163" s="46">
        <v>0</v>
      </c>
      <c r="T163" s="46">
        <v>0</v>
      </c>
      <c r="U163" s="46">
        <v>19.882999999999999</v>
      </c>
    </row>
    <row r="164" spans="1:21" hidden="1" outlineLevel="1">
      <c r="A164" s="9">
        <v>45200</v>
      </c>
      <c r="B164" s="46">
        <v>21.1355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21.135546580119918</v>
      </c>
    </row>
    <row r="165" spans="1:21" hidden="1" outlineLevel="1">
      <c r="A165" s="9">
        <v>45231</v>
      </c>
      <c r="B165" s="46">
        <v>20.052600000000002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20.052650676032243</v>
      </c>
    </row>
    <row r="166" spans="1:21" hidden="1" outlineLevel="1">
      <c r="A166" s="9">
        <v>45261</v>
      </c>
      <c r="B166" s="46">
        <v>18.540600000000001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18.540644221632565</v>
      </c>
    </row>
    <row r="167" spans="1:21" hidden="1" outlineLevel="1">
      <c r="A167" s="9">
        <v>45292</v>
      </c>
      <c r="B167" s="46">
        <v>19.66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19.660042647556732</v>
      </c>
    </row>
    <row r="168" spans="1:21" hidden="1" outlineLevel="1">
      <c r="A168" s="9">
        <v>45323</v>
      </c>
      <c r="B168" s="46">
        <v>18.0154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18.0154</v>
      </c>
    </row>
    <row r="169" spans="1:21" hidden="1" outlineLevel="1">
      <c r="A169" s="9">
        <v>45352</v>
      </c>
      <c r="B169" s="46">
        <v>20.0077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20.007749398769757</v>
      </c>
    </row>
    <row r="170" spans="1:21" hidden="1" outlineLevel="1">
      <c r="A170" s="9">
        <v>45383</v>
      </c>
      <c r="B170" s="46">
        <v>18.811499999999999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18.811440145306214</v>
      </c>
    </row>
    <row r="171" spans="1:21" hidden="1" outlineLevel="1">
      <c r="A171" s="9">
        <v>45413</v>
      </c>
      <c r="B171" s="46">
        <v>19.8307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19.8307</v>
      </c>
    </row>
    <row r="172" spans="1:21" hidden="1" outlineLevel="1">
      <c r="A172" s="9">
        <v>45444</v>
      </c>
      <c r="B172" s="46">
        <v>18.724599999999999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18.724599999999999</v>
      </c>
    </row>
    <row r="173" spans="1:21" hidden="1" outlineLevel="1">
      <c r="A173" s="9">
        <v>45474</v>
      </c>
      <c r="B173" s="46">
        <v>20.393699999999999</v>
      </c>
      <c r="C173" s="46">
        <v>0</v>
      </c>
      <c r="D173" s="46">
        <v>0</v>
      </c>
      <c r="E173" s="46">
        <v>0</v>
      </c>
      <c r="F173" s="46">
        <v>0</v>
      </c>
      <c r="G173" s="46">
        <v>0</v>
      </c>
      <c r="H173" s="46">
        <v>0</v>
      </c>
      <c r="I173" s="46">
        <v>0</v>
      </c>
      <c r="J173" s="46">
        <v>0</v>
      </c>
      <c r="K173" s="46">
        <v>0</v>
      </c>
      <c r="L173" s="46">
        <v>0</v>
      </c>
      <c r="M173" s="46">
        <v>0</v>
      </c>
      <c r="N173" s="46">
        <v>0</v>
      </c>
      <c r="O173" s="46">
        <v>0</v>
      </c>
      <c r="P173" s="46">
        <v>0</v>
      </c>
      <c r="Q173" s="46">
        <v>0</v>
      </c>
      <c r="R173" s="46">
        <v>0</v>
      </c>
      <c r="S173" s="46">
        <v>0</v>
      </c>
      <c r="T173" s="46">
        <v>0</v>
      </c>
      <c r="U173" s="46">
        <v>20.393634619240643</v>
      </c>
    </row>
    <row r="174" spans="1:21" hidden="1" outlineLevel="1">
      <c r="A174" s="9">
        <v>45505</v>
      </c>
      <c r="B174" s="46">
        <v>18.183800000000002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18.183875982014946</v>
      </c>
    </row>
    <row r="175" spans="1:21" hidden="1" outlineLevel="1">
      <c r="A175" s="9">
        <v>45536</v>
      </c>
      <c r="B175" s="46">
        <v>18.6753</v>
      </c>
      <c r="C175" s="46">
        <v>19.809999999999999</v>
      </c>
      <c r="D175" s="46">
        <v>0</v>
      </c>
      <c r="E175" s="46">
        <v>19.809999999999999</v>
      </c>
      <c r="F175" s="46">
        <v>0</v>
      </c>
      <c r="G175" s="46">
        <v>19.809999999999999</v>
      </c>
      <c r="H175" s="46">
        <v>0</v>
      </c>
      <c r="I175" s="46">
        <v>19.809999999999999</v>
      </c>
      <c r="J175" s="46">
        <v>0</v>
      </c>
      <c r="K175" s="46">
        <v>19.809999999999999</v>
      </c>
      <c r="L175" s="46">
        <v>0</v>
      </c>
      <c r="M175" s="46">
        <v>19.809999999999999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18.664000000000001</v>
      </c>
    </row>
    <row r="176" spans="1:21" hidden="1" outlineLevel="1">
      <c r="A176" s="9">
        <v>45566</v>
      </c>
      <c r="B176" s="46">
        <v>18.063199999999998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18.06317861198464</v>
      </c>
    </row>
    <row r="177" spans="1:21">
      <c r="A177" s="9">
        <v>45597</v>
      </c>
      <c r="B177" s="46">
        <v>16.4908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16.4908</v>
      </c>
    </row>
    <row r="178" spans="1:21">
      <c r="A178" s="9">
        <v>45627</v>
      </c>
      <c r="B178" s="46">
        <v>17.201799999999999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17.201786108241127</v>
      </c>
    </row>
    <row r="179" spans="1:21">
      <c r="A179" s="9">
        <v>45658</v>
      </c>
      <c r="B179" s="46">
        <v>18.6188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18.618729021793783</v>
      </c>
    </row>
    <row r="180" spans="1:21">
      <c r="A180" s="9">
        <v>45689</v>
      </c>
      <c r="B180" s="46">
        <v>22.9664</v>
      </c>
      <c r="C180" s="46">
        <v>0</v>
      </c>
      <c r="D180" s="46">
        <v>0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0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22.966404394053452</v>
      </c>
    </row>
    <row r="181" spans="1:21">
      <c r="A181" s="9">
        <v>45717</v>
      </c>
      <c r="B181" s="46">
        <v>17.279399999999999</v>
      </c>
      <c r="C181" s="46">
        <v>0</v>
      </c>
      <c r="D181" s="46">
        <v>0</v>
      </c>
      <c r="E181" s="46">
        <v>0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17.279366870584173</v>
      </c>
    </row>
    <row r="182" spans="1:21">
      <c r="A182" s="9">
        <v>45748</v>
      </c>
      <c r="B182" s="46">
        <v>18.092300000000002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18.092281502685008</v>
      </c>
    </row>
    <row r="183" spans="1:21">
      <c r="A183" s="9">
        <v>45778</v>
      </c>
      <c r="B183" s="46">
        <v>17.0977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17.0977</v>
      </c>
    </row>
    <row r="184" spans="1:21">
      <c r="A184" s="9">
        <v>45809</v>
      </c>
      <c r="B184" s="46">
        <v>16.488099999999999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16.488105730255366</v>
      </c>
    </row>
    <row r="185" spans="1:21">
      <c r="A185" s="9">
        <v>45839</v>
      </c>
      <c r="B185" s="46">
        <v>17.9724</v>
      </c>
      <c r="C185" s="46">
        <v>0</v>
      </c>
      <c r="D185" s="46">
        <v>0</v>
      </c>
      <c r="E185" s="46">
        <v>0</v>
      </c>
      <c r="F185" s="46">
        <v>0</v>
      </c>
      <c r="G185" s="46">
        <v>0</v>
      </c>
      <c r="H185" s="46">
        <v>0</v>
      </c>
      <c r="I185" s="46">
        <v>0</v>
      </c>
      <c r="J185" s="46">
        <v>0</v>
      </c>
      <c r="K185" s="46">
        <v>0</v>
      </c>
      <c r="L185" s="46">
        <v>0</v>
      </c>
      <c r="M185" s="46">
        <v>0</v>
      </c>
      <c r="N185" s="46">
        <v>0</v>
      </c>
      <c r="O185" s="46">
        <v>0</v>
      </c>
      <c r="P185" s="46">
        <v>0</v>
      </c>
      <c r="Q185" s="46">
        <v>0</v>
      </c>
      <c r="R185" s="46">
        <v>0</v>
      </c>
      <c r="S185" s="46">
        <v>0</v>
      </c>
      <c r="T185" s="46">
        <v>0</v>
      </c>
      <c r="U185" s="46">
        <v>17.972395081270481</v>
      </c>
    </row>
    <row r="186" spans="1:21">
      <c r="A186" s="9">
        <v>45870</v>
      </c>
      <c r="B186" s="46">
        <v>17.640499999999999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17.640485970426671</v>
      </c>
    </row>
    <row r="187" spans="1:21">
      <c r="A187" s="9">
        <v>45901</v>
      </c>
      <c r="B187" s="46">
        <v>17.073799999999999</v>
      </c>
      <c r="C187" s="46">
        <v>0</v>
      </c>
      <c r="D187" s="46">
        <v>0</v>
      </c>
      <c r="E187" s="46">
        <v>0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0</v>
      </c>
      <c r="R187" s="46">
        <v>0</v>
      </c>
      <c r="S187" s="46">
        <v>0</v>
      </c>
      <c r="T187" s="46">
        <v>0</v>
      </c>
      <c r="U187" s="46">
        <v>17.073836022066082</v>
      </c>
    </row>
    <row r="188" spans="1:21">
      <c r="A188" s="9">
        <v>45931</v>
      </c>
      <c r="B188" s="46">
        <v>17.985499999999998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17.985476226114667</v>
      </c>
    </row>
    <row r="189" spans="1:21">
      <c r="A189" s="9">
        <v>45962</v>
      </c>
      <c r="B189" s="46">
        <v>16.095300000000002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16.095250816674774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5" bestFit="1" customWidth="1"/>
    <col min="3" max="3" width="9.44140625" style="25" customWidth="1"/>
    <col min="4" max="4" width="6.5546875" style="21" customWidth="1"/>
    <col min="5" max="5" width="7.6640625" style="21" customWidth="1"/>
    <col min="6" max="6" width="6.5546875" style="21" customWidth="1"/>
    <col min="7" max="8" width="7.6640625" style="21" customWidth="1"/>
    <col min="9" max="9" width="6.6640625" style="21" bestFit="1" customWidth="1"/>
    <col min="10" max="10" width="6.6640625" style="21" customWidth="1"/>
    <col min="11" max="11" width="7.6640625" style="21" customWidth="1"/>
    <col min="12" max="12" width="6.33203125" style="21" customWidth="1"/>
    <col min="13" max="13" width="7.6640625" style="21" customWidth="1"/>
    <col min="14" max="14" width="7" style="21" customWidth="1"/>
    <col min="15" max="15" width="6.6640625" style="21" bestFit="1" customWidth="1"/>
    <col min="16" max="16" width="6" style="21" bestFit="1" customWidth="1"/>
    <col min="17" max="17" width="7" style="21" bestFit="1" customWidth="1"/>
    <col min="18" max="18" width="6.109375" style="25" customWidth="1"/>
    <col min="19" max="19" width="7.109375" style="21" customWidth="1"/>
    <col min="20" max="20" width="7" style="21" customWidth="1"/>
    <col min="21" max="21" width="14.6640625" style="21" customWidth="1"/>
    <col min="22" max="22" width="6" style="21" bestFit="1" customWidth="1"/>
    <col min="23" max="23" width="7.109375" style="21" customWidth="1"/>
    <col min="24" max="24" width="6.109375" style="21" customWidth="1"/>
    <col min="25" max="25" width="7.33203125" style="21" customWidth="1"/>
    <col min="26" max="26" width="7.109375" style="21" customWidth="1"/>
    <col min="27" max="27" width="6.6640625" style="21" bestFit="1" customWidth="1"/>
    <col min="28" max="28" width="6.88671875" style="21" customWidth="1"/>
    <col min="29" max="29" width="8.44140625" style="21" customWidth="1"/>
    <col min="30" max="30" width="6.109375" style="21" customWidth="1"/>
    <col min="31" max="31" width="7.5546875" style="21" customWidth="1"/>
    <col min="32" max="32" width="8.44140625" style="21" customWidth="1"/>
    <col min="33" max="33" width="6.6640625" style="25" bestFit="1" customWidth="1"/>
    <col min="34" max="34" width="6" style="25" bestFit="1" customWidth="1"/>
    <col min="35" max="35" width="9.109375" style="25"/>
    <col min="36" max="36" width="5.33203125" style="25" customWidth="1"/>
    <col min="37" max="37" width="7.33203125" style="25" customWidth="1"/>
    <col min="38" max="38" width="6.88671875" style="25" customWidth="1"/>
    <col min="39" max="39" width="10.5546875" style="25" customWidth="1"/>
    <col min="40" max="16384" width="9.109375" style="25"/>
  </cols>
  <sheetData>
    <row r="1" spans="1:39">
      <c r="A1" s="18" t="s">
        <v>129</v>
      </c>
    </row>
    <row r="2" spans="1:39" ht="5.25" customHeight="1">
      <c r="A2" s="162"/>
    </row>
    <row r="3" spans="1:39" ht="27.75" customHeight="1">
      <c r="A3" s="242" t="s">
        <v>106</v>
      </c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</row>
    <row r="4" spans="1:39" ht="12.75" customHeight="1">
      <c r="A4" s="14" t="s">
        <v>128</v>
      </c>
    </row>
    <row r="5" spans="1:39" ht="12.75" customHeight="1">
      <c r="A5" s="27" t="s">
        <v>50</v>
      </c>
    </row>
    <row r="6" spans="1:39" s="31" customFormat="1" ht="15.75" customHeight="1">
      <c r="A6" s="226" t="s">
        <v>0</v>
      </c>
      <c r="B6" s="215" t="s">
        <v>1</v>
      </c>
      <c r="C6" s="215" t="s">
        <v>58</v>
      </c>
      <c r="D6" s="204" t="s">
        <v>2</v>
      </c>
      <c r="E6" s="204"/>
      <c r="F6" s="204"/>
      <c r="G6" s="204"/>
      <c r="H6" s="204"/>
      <c r="I6" s="204" t="s">
        <v>3</v>
      </c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15" t="s">
        <v>4</v>
      </c>
      <c r="V6" s="204" t="s">
        <v>2</v>
      </c>
      <c r="W6" s="204"/>
      <c r="X6" s="204"/>
      <c r="Y6" s="204"/>
      <c r="Z6" s="204"/>
      <c r="AA6" s="204" t="s">
        <v>3</v>
      </c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39" t="s">
        <v>57</v>
      </c>
    </row>
    <row r="7" spans="1:39" s="31" customFormat="1" ht="12.75" customHeight="1">
      <c r="A7" s="226"/>
      <c r="B7" s="215"/>
      <c r="C7" s="215"/>
      <c r="D7" s="235" t="s">
        <v>66</v>
      </c>
      <c r="E7" s="235" t="s">
        <v>6</v>
      </c>
      <c r="F7" s="204" t="s">
        <v>7</v>
      </c>
      <c r="G7" s="205"/>
      <c r="H7" s="205"/>
      <c r="I7" s="204" t="s">
        <v>8</v>
      </c>
      <c r="J7" s="204"/>
      <c r="K7" s="204"/>
      <c r="L7" s="205"/>
      <c r="M7" s="205"/>
      <c r="N7" s="205"/>
      <c r="O7" s="204" t="s">
        <v>9</v>
      </c>
      <c r="P7" s="204"/>
      <c r="Q7" s="204"/>
      <c r="R7" s="205"/>
      <c r="S7" s="205"/>
      <c r="T7" s="205"/>
      <c r="U7" s="215"/>
      <c r="V7" s="235" t="s">
        <v>66</v>
      </c>
      <c r="W7" s="235" t="s">
        <v>6</v>
      </c>
      <c r="X7" s="204" t="s">
        <v>7</v>
      </c>
      <c r="Y7" s="205"/>
      <c r="Z7" s="205"/>
      <c r="AA7" s="204" t="s">
        <v>8</v>
      </c>
      <c r="AB7" s="204"/>
      <c r="AC7" s="204"/>
      <c r="AD7" s="205"/>
      <c r="AE7" s="205"/>
      <c r="AF7" s="205"/>
      <c r="AG7" s="204" t="s">
        <v>9</v>
      </c>
      <c r="AH7" s="204"/>
      <c r="AI7" s="204"/>
      <c r="AJ7" s="205"/>
      <c r="AK7" s="205"/>
      <c r="AL7" s="205"/>
      <c r="AM7" s="240"/>
    </row>
    <row r="8" spans="1:39" ht="82.5" customHeight="1">
      <c r="A8" s="226"/>
      <c r="B8" s="215"/>
      <c r="C8" s="215"/>
      <c r="D8" s="235"/>
      <c r="E8" s="235"/>
      <c r="F8" s="22" t="s">
        <v>10</v>
      </c>
      <c r="G8" s="22" t="s">
        <v>11</v>
      </c>
      <c r="H8" s="22" t="s">
        <v>12</v>
      </c>
      <c r="I8" s="22" t="s">
        <v>13</v>
      </c>
      <c r="J8" s="22" t="s">
        <v>66</v>
      </c>
      <c r="K8" s="22" t="s">
        <v>6</v>
      </c>
      <c r="L8" s="22" t="s">
        <v>10</v>
      </c>
      <c r="M8" s="22" t="s">
        <v>11</v>
      </c>
      <c r="N8" s="22" t="s">
        <v>12</v>
      </c>
      <c r="O8" s="22" t="s">
        <v>13</v>
      </c>
      <c r="P8" s="22" t="s">
        <v>66</v>
      </c>
      <c r="Q8" s="22" t="s">
        <v>6</v>
      </c>
      <c r="R8" s="22" t="s">
        <v>10</v>
      </c>
      <c r="S8" s="22" t="s">
        <v>11</v>
      </c>
      <c r="T8" s="22" t="s">
        <v>12</v>
      </c>
      <c r="U8" s="215"/>
      <c r="V8" s="235"/>
      <c r="W8" s="235"/>
      <c r="X8" s="22" t="s">
        <v>10</v>
      </c>
      <c r="Y8" s="22" t="s">
        <v>11</v>
      </c>
      <c r="Z8" s="22" t="s">
        <v>12</v>
      </c>
      <c r="AA8" s="22" t="s">
        <v>13</v>
      </c>
      <c r="AB8" s="22" t="s">
        <v>66</v>
      </c>
      <c r="AC8" s="22" t="s">
        <v>6</v>
      </c>
      <c r="AD8" s="22" t="s">
        <v>10</v>
      </c>
      <c r="AE8" s="22" t="s">
        <v>11</v>
      </c>
      <c r="AF8" s="22" t="s">
        <v>12</v>
      </c>
      <c r="AG8" s="22" t="s">
        <v>13</v>
      </c>
      <c r="AH8" s="22" t="s">
        <v>66</v>
      </c>
      <c r="AI8" s="22" t="s">
        <v>6</v>
      </c>
      <c r="AJ8" s="22" t="s">
        <v>10</v>
      </c>
      <c r="AK8" s="22" t="s">
        <v>11</v>
      </c>
      <c r="AL8" s="22" t="s">
        <v>12</v>
      </c>
      <c r="AM8" s="241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9">
        <v>40544</v>
      </c>
      <c r="B11" s="46">
        <v>27.486599999999999</v>
      </c>
      <c r="C11" s="46">
        <v>29.5535</v>
      </c>
      <c r="D11" s="46">
        <v>35.6858</v>
      </c>
      <c r="E11" s="46">
        <v>18.896999999999998</v>
      </c>
      <c r="F11" s="46">
        <v>14.417</v>
      </c>
      <c r="G11" s="46">
        <v>21.4861</v>
      </c>
      <c r="H11" s="46">
        <v>18.7819</v>
      </c>
      <c r="I11" s="46">
        <v>29.868400000000001</v>
      </c>
      <c r="J11" s="46">
        <v>35.697000000000003</v>
      </c>
      <c r="K11" s="46">
        <v>19.309200000000001</v>
      </c>
      <c r="L11" s="46">
        <v>14.417</v>
      </c>
      <c r="M11" s="46">
        <v>21.515599999999999</v>
      </c>
      <c r="N11" s="46">
        <v>21.613800000000001</v>
      </c>
      <c r="O11" s="46">
        <v>9.6771999999999991</v>
      </c>
      <c r="P11" s="46">
        <v>20.126899999999999</v>
      </c>
      <c r="Q11" s="46">
        <v>9.3617000000000008</v>
      </c>
      <c r="R11" s="46" t="s">
        <v>123</v>
      </c>
      <c r="S11" s="46">
        <v>10.874499999999999</v>
      </c>
      <c r="T11" s="46">
        <v>9.3065999999999995</v>
      </c>
      <c r="U11" s="46">
        <v>10.6577</v>
      </c>
      <c r="V11" s="46">
        <v>0</v>
      </c>
      <c r="W11" s="46">
        <v>10.6577</v>
      </c>
      <c r="X11" s="46">
        <v>0</v>
      </c>
      <c r="Y11" s="46">
        <v>0</v>
      </c>
      <c r="Z11" s="46">
        <v>10.6577</v>
      </c>
      <c r="AA11" s="46">
        <v>17.273800000000001</v>
      </c>
      <c r="AB11" s="46">
        <v>0</v>
      </c>
      <c r="AC11" s="46">
        <v>17.273800000000001</v>
      </c>
      <c r="AD11" s="46">
        <v>0</v>
      </c>
      <c r="AE11" s="46">
        <v>0</v>
      </c>
      <c r="AF11" s="46">
        <v>17.273800000000001</v>
      </c>
      <c r="AG11" s="46">
        <v>8.5876999999999999</v>
      </c>
      <c r="AH11" s="46">
        <v>0</v>
      </c>
      <c r="AI11" s="46">
        <v>8.5876999999999999</v>
      </c>
      <c r="AJ11" s="46" t="s">
        <v>123</v>
      </c>
      <c r="AK11" s="46">
        <v>0</v>
      </c>
      <c r="AL11" s="46">
        <v>8.5876999999999999</v>
      </c>
      <c r="AM11" s="46">
        <v>21.946100000000001</v>
      </c>
    </row>
    <row r="12" spans="1:39" hidden="1" outlineLevel="1">
      <c r="A12" s="9">
        <v>40575</v>
      </c>
      <c r="B12" s="46">
        <v>26.805700000000002</v>
      </c>
      <c r="C12" s="46">
        <v>28.590599999999998</v>
      </c>
      <c r="D12" s="46">
        <v>35.560600000000001</v>
      </c>
      <c r="E12" s="46">
        <v>19.457999999999998</v>
      </c>
      <c r="F12" s="46">
        <v>14.9854</v>
      </c>
      <c r="G12" s="46">
        <v>21.427299999999999</v>
      </c>
      <c r="H12" s="46">
        <v>17.735499999999998</v>
      </c>
      <c r="I12" s="46">
        <v>28.759799999999998</v>
      </c>
      <c r="J12" s="46">
        <v>35.603999999999999</v>
      </c>
      <c r="K12" s="46">
        <v>19.628900000000002</v>
      </c>
      <c r="L12" s="46">
        <v>14.9854</v>
      </c>
      <c r="M12" s="46">
        <v>21.463699999999999</v>
      </c>
      <c r="N12" s="46">
        <v>20.238199999999999</v>
      </c>
      <c r="O12" s="46">
        <v>13.3575</v>
      </c>
      <c r="P12" s="46">
        <v>22.350100000000001</v>
      </c>
      <c r="Q12" s="46">
        <v>11.530099999999999</v>
      </c>
      <c r="R12" s="46" t="s">
        <v>123</v>
      </c>
      <c r="S12" s="46">
        <v>10.7372</v>
      </c>
      <c r="T12" s="46">
        <v>11.6252</v>
      </c>
      <c r="U12" s="46">
        <v>11.0974</v>
      </c>
      <c r="V12" s="46">
        <v>0</v>
      </c>
      <c r="W12" s="46">
        <v>11.0974</v>
      </c>
      <c r="X12" s="46">
        <v>0</v>
      </c>
      <c r="Y12" s="46">
        <v>19.712</v>
      </c>
      <c r="Z12" s="46">
        <v>10.539</v>
      </c>
      <c r="AA12" s="46">
        <v>16.623200000000001</v>
      </c>
      <c r="AB12" s="46">
        <v>0</v>
      </c>
      <c r="AC12" s="46">
        <v>16.623200000000001</v>
      </c>
      <c r="AD12" s="46">
        <v>0</v>
      </c>
      <c r="AE12" s="46">
        <v>19.712</v>
      </c>
      <c r="AF12" s="46">
        <v>16.177</v>
      </c>
      <c r="AG12" s="46">
        <v>5.9501999999999997</v>
      </c>
      <c r="AH12" s="46">
        <v>0</v>
      </c>
      <c r="AI12" s="46">
        <v>5.9501999999999997</v>
      </c>
      <c r="AJ12" s="46" t="s">
        <v>123</v>
      </c>
      <c r="AK12" s="46">
        <v>0</v>
      </c>
      <c r="AL12" s="46">
        <v>5.9501999999999997</v>
      </c>
      <c r="AM12" s="46">
        <v>21.938500000000001</v>
      </c>
    </row>
    <row r="13" spans="1:39" hidden="1" outlineLevel="1">
      <c r="A13" s="9">
        <v>40603</v>
      </c>
      <c r="B13" s="46">
        <v>28.5029</v>
      </c>
      <c r="C13" s="46">
        <v>30.289300000000001</v>
      </c>
      <c r="D13" s="46">
        <v>35.558700000000002</v>
      </c>
      <c r="E13" s="46">
        <v>21.257000000000001</v>
      </c>
      <c r="F13" s="46">
        <v>19.380299999999998</v>
      </c>
      <c r="G13" s="46">
        <v>22.298500000000001</v>
      </c>
      <c r="H13" s="46">
        <v>20.4405</v>
      </c>
      <c r="I13" s="46">
        <v>30.677600000000002</v>
      </c>
      <c r="J13" s="46">
        <v>35.616700000000002</v>
      </c>
      <c r="K13" s="46">
        <v>21.876200000000001</v>
      </c>
      <c r="L13" s="46">
        <v>19.380299999999998</v>
      </c>
      <c r="M13" s="46">
        <v>22.363399999999999</v>
      </c>
      <c r="N13" s="46">
        <v>24.898599999999998</v>
      </c>
      <c r="O13" s="46">
        <v>8.7598000000000003</v>
      </c>
      <c r="P13" s="46">
        <v>20.091799999999999</v>
      </c>
      <c r="Q13" s="46">
        <v>7.0152000000000001</v>
      </c>
      <c r="R13" s="46" t="s">
        <v>123</v>
      </c>
      <c r="S13" s="46">
        <v>6.9473000000000003</v>
      </c>
      <c r="T13" s="46">
        <v>7.0194999999999999</v>
      </c>
      <c r="U13" s="46">
        <v>8.1532999999999998</v>
      </c>
      <c r="V13" s="46">
        <v>0</v>
      </c>
      <c r="W13" s="46">
        <v>8.1532999999999998</v>
      </c>
      <c r="X13" s="46">
        <v>0</v>
      </c>
      <c r="Y13" s="46">
        <v>18.98</v>
      </c>
      <c r="Z13" s="46">
        <v>7.5594000000000001</v>
      </c>
      <c r="AA13" s="46">
        <v>16.924600000000002</v>
      </c>
      <c r="AB13" s="46">
        <v>0</v>
      </c>
      <c r="AC13" s="46">
        <v>16.924600000000002</v>
      </c>
      <c r="AD13" s="46">
        <v>0</v>
      </c>
      <c r="AE13" s="46">
        <v>18.98</v>
      </c>
      <c r="AF13" s="46">
        <v>16.545999999999999</v>
      </c>
      <c r="AG13" s="46">
        <v>3.7477</v>
      </c>
      <c r="AH13" s="46">
        <v>0</v>
      </c>
      <c r="AI13" s="46">
        <v>3.7477</v>
      </c>
      <c r="AJ13" s="46" t="s">
        <v>123</v>
      </c>
      <c r="AK13" s="46">
        <v>0</v>
      </c>
      <c r="AL13" s="46">
        <v>3.7477</v>
      </c>
      <c r="AM13" s="46">
        <v>22.592500000000001</v>
      </c>
    </row>
    <row r="14" spans="1:39" hidden="1" outlineLevel="1">
      <c r="A14" s="9">
        <v>40634</v>
      </c>
      <c r="B14" s="46">
        <v>29.256699999999999</v>
      </c>
      <c r="C14" s="46">
        <v>30.474299999999999</v>
      </c>
      <c r="D14" s="46">
        <v>35.814399999999999</v>
      </c>
      <c r="E14" s="46">
        <v>19.090199999999999</v>
      </c>
      <c r="F14" s="46">
        <v>17.082100000000001</v>
      </c>
      <c r="G14" s="46">
        <v>22.892399999999999</v>
      </c>
      <c r="H14" s="46">
        <v>13.5837</v>
      </c>
      <c r="I14" s="46">
        <v>30.670200000000001</v>
      </c>
      <c r="J14" s="46">
        <v>35.8371</v>
      </c>
      <c r="K14" s="46">
        <v>19.394100000000002</v>
      </c>
      <c r="L14" s="46">
        <v>17.082100000000001</v>
      </c>
      <c r="M14" s="46">
        <v>22.919699999999999</v>
      </c>
      <c r="N14" s="46">
        <v>14.3902</v>
      </c>
      <c r="O14" s="46">
        <v>8.4730000000000008</v>
      </c>
      <c r="P14" s="46">
        <v>20.042000000000002</v>
      </c>
      <c r="Q14" s="46">
        <v>7.0353000000000003</v>
      </c>
      <c r="R14" s="46" t="s">
        <v>123</v>
      </c>
      <c r="S14" s="46">
        <v>13.289899999999999</v>
      </c>
      <c r="T14" s="46">
        <v>6.6692</v>
      </c>
      <c r="U14" s="46">
        <v>13.355600000000001</v>
      </c>
      <c r="V14" s="46">
        <v>0</v>
      </c>
      <c r="W14" s="46">
        <v>13.355600000000001</v>
      </c>
      <c r="X14" s="46">
        <v>0</v>
      </c>
      <c r="Y14" s="46">
        <v>0</v>
      </c>
      <c r="Z14" s="46">
        <v>13.355600000000001</v>
      </c>
      <c r="AA14" s="46">
        <v>12.9503</v>
      </c>
      <c r="AB14" s="46">
        <v>0</v>
      </c>
      <c r="AC14" s="46">
        <v>12.9503</v>
      </c>
      <c r="AD14" s="46">
        <v>0</v>
      </c>
      <c r="AE14" s="46">
        <v>0</v>
      </c>
      <c r="AF14" s="46">
        <v>12.9503</v>
      </c>
      <c r="AG14" s="46">
        <v>13.502700000000001</v>
      </c>
      <c r="AH14" s="46">
        <v>0</v>
      </c>
      <c r="AI14" s="46">
        <v>13.502700000000001</v>
      </c>
      <c r="AJ14" s="46" t="s">
        <v>123</v>
      </c>
      <c r="AK14" s="46">
        <v>0</v>
      </c>
      <c r="AL14" s="46">
        <v>13.502700000000001</v>
      </c>
      <c r="AM14" s="46">
        <v>22.816600000000001</v>
      </c>
    </row>
    <row r="15" spans="1:39" hidden="1" outlineLevel="1">
      <c r="A15" s="9">
        <v>40664</v>
      </c>
      <c r="B15" s="46">
        <v>30.918800000000001</v>
      </c>
      <c r="C15" s="46">
        <v>31.644300000000001</v>
      </c>
      <c r="D15" s="46">
        <v>35.851900000000001</v>
      </c>
      <c r="E15" s="46">
        <v>21.462800000000001</v>
      </c>
      <c r="F15" s="46">
        <v>20.784199999999998</v>
      </c>
      <c r="G15" s="46">
        <v>23.8185</v>
      </c>
      <c r="H15" s="46">
        <v>15.8367</v>
      </c>
      <c r="I15" s="46">
        <v>31.663900000000002</v>
      </c>
      <c r="J15" s="46">
        <v>35.8551</v>
      </c>
      <c r="K15" s="46">
        <v>21.491499999999998</v>
      </c>
      <c r="L15" s="46">
        <v>20.784199999999998</v>
      </c>
      <c r="M15" s="46">
        <v>23.831800000000001</v>
      </c>
      <c r="N15" s="46">
        <v>15.9002</v>
      </c>
      <c r="O15" s="46">
        <v>14.5428</v>
      </c>
      <c r="P15" s="46">
        <v>23.753499999999999</v>
      </c>
      <c r="Q15" s="46">
        <v>12.7753</v>
      </c>
      <c r="R15" s="46" t="s">
        <v>123</v>
      </c>
      <c r="S15" s="46">
        <v>14.7935</v>
      </c>
      <c r="T15" s="46">
        <v>12.243600000000001</v>
      </c>
      <c r="U15" s="46">
        <v>17.520700000000001</v>
      </c>
      <c r="V15" s="46">
        <v>0</v>
      </c>
      <c r="W15" s="46">
        <v>17.520700000000001</v>
      </c>
      <c r="X15" s="46">
        <v>0</v>
      </c>
      <c r="Y15" s="46">
        <v>25.7498</v>
      </c>
      <c r="Z15" s="46">
        <v>16.206499999999998</v>
      </c>
      <c r="AA15" s="46">
        <v>19.944400000000002</v>
      </c>
      <c r="AB15" s="46">
        <v>0</v>
      </c>
      <c r="AC15" s="46">
        <v>19.944400000000002</v>
      </c>
      <c r="AD15" s="46">
        <v>0</v>
      </c>
      <c r="AE15" s="46">
        <v>25.771899999999999</v>
      </c>
      <c r="AF15" s="46">
        <v>18.590299999999999</v>
      </c>
      <c r="AG15" s="46">
        <v>11.0052</v>
      </c>
      <c r="AH15" s="46">
        <v>0</v>
      </c>
      <c r="AI15" s="46">
        <v>11.0052</v>
      </c>
      <c r="AJ15" s="46" t="s">
        <v>123</v>
      </c>
      <c r="AK15" s="46">
        <v>15</v>
      </c>
      <c r="AL15" s="46">
        <v>11.000999999999999</v>
      </c>
      <c r="AM15" s="46">
        <v>23.102699999999999</v>
      </c>
    </row>
    <row r="16" spans="1:39" hidden="1" outlineLevel="1">
      <c r="A16" s="9">
        <v>40695</v>
      </c>
      <c r="B16" s="46">
        <v>32.069099999999999</v>
      </c>
      <c r="C16" s="46">
        <v>32.926099999999998</v>
      </c>
      <c r="D16" s="46">
        <v>35.855200000000004</v>
      </c>
      <c r="E16" s="46">
        <v>23.954000000000001</v>
      </c>
      <c r="F16" s="46">
        <v>20.822399999999998</v>
      </c>
      <c r="G16" s="46">
        <v>24.328499999999998</v>
      </c>
      <c r="H16" s="46">
        <v>26.163799999999998</v>
      </c>
      <c r="I16" s="46">
        <v>33.052599999999998</v>
      </c>
      <c r="J16" s="46">
        <v>35.883000000000003</v>
      </c>
      <c r="K16" s="46">
        <v>24.223299999999998</v>
      </c>
      <c r="L16" s="46">
        <v>20.822399999999998</v>
      </c>
      <c r="M16" s="46">
        <v>24.348600000000001</v>
      </c>
      <c r="N16" s="46">
        <v>27.576499999999999</v>
      </c>
      <c r="O16" s="46">
        <v>12.8789</v>
      </c>
      <c r="P16" s="46">
        <v>20.730799999999999</v>
      </c>
      <c r="Q16" s="46">
        <v>10.6548</v>
      </c>
      <c r="R16" s="46" t="s">
        <v>123</v>
      </c>
      <c r="S16" s="46">
        <v>13.9968</v>
      </c>
      <c r="T16" s="46">
        <v>10.4664</v>
      </c>
      <c r="U16" s="46">
        <v>17.7087</v>
      </c>
      <c r="V16" s="46">
        <v>0</v>
      </c>
      <c r="W16" s="46">
        <v>17.7087</v>
      </c>
      <c r="X16" s="46">
        <v>0</v>
      </c>
      <c r="Y16" s="46">
        <v>18.117699999999999</v>
      </c>
      <c r="Z16" s="46">
        <v>17.665400000000002</v>
      </c>
      <c r="AA16" s="46">
        <v>17.743300000000001</v>
      </c>
      <c r="AB16" s="46">
        <v>0</v>
      </c>
      <c r="AC16" s="46">
        <v>17.743300000000001</v>
      </c>
      <c r="AD16" s="46">
        <v>0</v>
      </c>
      <c r="AE16" s="46">
        <v>18.117699999999999</v>
      </c>
      <c r="AF16" s="46">
        <v>17.703299999999999</v>
      </c>
      <c r="AG16" s="46">
        <v>13.2179</v>
      </c>
      <c r="AH16" s="46">
        <v>0</v>
      </c>
      <c r="AI16" s="46">
        <v>13.2179</v>
      </c>
      <c r="AJ16" s="46" t="s">
        <v>123</v>
      </c>
      <c r="AK16" s="46">
        <v>0</v>
      </c>
      <c r="AL16" s="46">
        <v>13.2179</v>
      </c>
      <c r="AM16" s="46">
        <v>22.6403</v>
      </c>
    </row>
    <row r="17" spans="1:39" hidden="1" outlineLevel="1">
      <c r="A17" s="9">
        <v>40725</v>
      </c>
      <c r="B17" s="46">
        <v>28.983599999999999</v>
      </c>
      <c r="C17" s="46">
        <v>30.062100000000001</v>
      </c>
      <c r="D17" s="46">
        <v>35.7881</v>
      </c>
      <c r="E17" s="46">
        <v>20.903700000000001</v>
      </c>
      <c r="F17" s="46">
        <v>16.864899999999999</v>
      </c>
      <c r="G17" s="46">
        <v>23.061900000000001</v>
      </c>
      <c r="H17" s="46">
        <v>21.157900000000001</v>
      </c>
      <c r="I17" s="46">
        <v>30.140999999999998</v>
      </c>
      <c r="J17" s="46">
        <v>35.828299999999999</v>
      </c>
      <c r="K17" s="46">
        <v>20.989799999999999</v>
      </c>
      <c r="L17" s="46">
        <v>16.864899999999999</v>
      </c>
      <c r="M17" s="46">
        <v>23.1905</v>
      </c>
      <c r="N17" s="46">
        <v>21.3276</v>
      </c>
      <c r="O17" s="46">
        <v>16.962700000000002</v>
      </c>
      <c r="P17" s="46">
        <v>24.951799999999999</v>
      </c>
      <c r="Q17" s="46">
        <v>12.064399999999999</v>
      </c>
      <c r="R17" s="46" t="s">
        <v>123</v>
      </c>
      <c r="S17" s="46">
        <v>13.445600000000001</v>
      </c>
      <c r="T17" s="46">
        <v>9.0853999999999999</v>
      </c>
      <c r="U17" s="46">
        <v>15.529299999999999</v>
      </c>
      <c r="V17" s="46">
        <v>0</v>
      </c>
      <c r="W17" s="46">
        <v>15.529299999999999</v>
      </c>
      <c r="X17" s="46">
        <v>0</v>
      </c>
      <c r="Y17" s="46">
        <v>17.929500000000001</v>
      </c>
      <c r="Z17" s="46">
        <v>15.3034</v>
      </c>
      <c r="AA17" s="46">
        <v>16.395800000000001</v>
      </c>
      <c r="AB17" s="46">
        <v>0</v>
      </c>
      <c r="AC17" s="46">
        <v>16.395800000000001</v>
      </c>
      <c r="AD17" s="46">
        <v>0</v>
      </c>
      <c r="AE17" s="46">
        <v>17.929500000000001</v>
      </c>
      <c r="AF17" s="46">
        <v>16.2349</v>
      </c>
      <c r="AG17" s="46">
        <v>7.1326000000000001</v>
      </c>
      <c r="AH17" s="46">
        <v>0</v>
      </c>
      <c r="AI17" s="46">
        <v>7.1326000000000001</v>
      </c>
      <c r="AJ17" s="46" t="s">
        <v>123</v>
      </c>
      <c r="AK17" s="46">
        <v>0</v>
      </c>
      <c r="AL17" s="46">
        <v>7.1326000000000001</v>
      </c>
      <c r="AM17" s="46">
        <v>22.504799999999999</v>
      </c>
    </row>
    <row r="18" spans="1:39" hidden="1" outlineLevel="1">
      <c r="A18" s="9">
        <v>40756</v>
      </c>
      <c r="B18" s="46">
        <v>27.7441</v>
      </c>
      <c r="C18" s="46">
        <v>28.6983</v>
      </c>
      <c r="D18" s="46">
        <v>35.735900000000001</v>
      </c>
      <c r="E18" s="46">
        <v>22.117799999999999</v>
      </c>
      <c r="F18" s="46">
        <v>20.4224</v>
      </c>
      <c r="G18" s="46">
        <v>23.963000000000001</v>
      </c>
      <c r="H18" s="46">
        <v>20.157</v>
      </c>
      <c r="I18" s="46">
        <v>28.721299999999999</v>
      </c>
      <c r="J18" s="46">
        <v>35.7438</v>
      </c>
      <c r="K18" s="46">
        <v>22.142099999999999</v>
      </c>
      <c r="L18" s="46">
        <v>20.4224</v>
      </c>
      <c r="M18" s="46">
        <v>23.988099999999999</v>
      </c>
      <c r="N18" s="46">
        <v>20.197700000000001</v>
      </c>
      <c r="O18" s="46">
        <v>13.3775</v>
      </c>
      <c r="P18" s="46">
        <v>20.035599999999999</v>
      </c>
      <c r="Q18" s="46">
        <v>12.0823</v>
      </c>
      <c r="R18" s="46">
        <v>0</v>
      </c>
      <c r="S18" s="46">
        <v>13.036199999999999</v>
      </c>
      <c r="T18" s="46">
        <v>11.2248</v>
      </c>
      <c r="U18" s="46">
        <v>16.369900000000001</v>
      </c>
      <c r="V18" s="46">
        <v>0</v>
      </c>
      <c r="W18" s="46">
        <v>16.369900000000001</v>
      </c>
      <c r="X18" s="46">
        <v>0</v>
      </c>
      <c r="Y18" s="46">
        <v>16.373200000000001</v>
      </c>
      <c r="Z18" s="46">
        <v>16.3689</v>
      </c>
      <c r="AA18" s="46">
        <v>16.390499999999999</v>
      </c>
      <c r="AB18" s="46">
        <v>0</v>
      </c>
      <c r="AC18" s="46">
        <v>16.390499999999999</v>
      </c>
      <c r="AD18" s="46">
        <v>0</v>
      </c>
      <c r="AE18" s="46">
        <v>16.373200000000001</v>
      </c>
      <c r="AF18" s="46">
        <v>16.395600000000002</v>
      </c>
      <c r="AG18" s="46">
        <v>12.3996</v>
      </c>
      <c r="AH18" s="46">
        <v>0</v>
      </c>
      <c r="AI18" s="46">
        <v>12.3996</v>
      </c>
      <c r="AJ18" s="46">
        <v>0</v>
      </c>
      <c r="AK18" s="46">
        <v>0</v>
      </c>
      <c r="AL18" s="46">
        <v>12.3996</v>
      </c>
      <c r="AM18" s="46">
        <v>23.2544</v>
      </c>
    </row>
    <row r="19" spans="1:39" hidden="1" outlineLevel="1">
      <c r="A19" s="9">
        <v>40787</v>
      </c>
      <c r="B19" s="46">
        <v>26.7865</v>
      </c>
      <c r="C19" s="46">
        <v>27.937100000000001</v>
      </c>
      <c r="D19" s="46">
        <v>35.373199999999997</v>
      </c>
      <c r="E19" s="46">
        <v>23.611799999999999</v>
      </c>
      <c r="F19" s="46">
        <v>18.994900000000001</v>
      </c>
      <c r="G19" s="46">
        <v>27.869199999999999</v>
      </c>
      <c r="H19" s="46">
        <v>19.775099999999998</v>
      </c>
      <c r="I19" s="46">
        <v>29.129899999999999</v>
      </c>
      <c r="J19" s="46">
        <v>35.403799999999997</v>
      </c>
      <c r="K19" s="46">
        <v>25.050799999999999</v>
      </c>
      <c r="L19" s="46">
        <v>18.994900000000001</v>
      </c>
      <c r="M19" s="46">
        <v>29.368200000000002</v>
      </c>
      <c r="N19" s="46">
        <v>22.203099999999999</v>
      </c>
      <c r="O19" s="46">
        <v>11.752700000000001</v>
      </c>
      <c r="P19" s="46">
        <v>21.366399999999999</v>
      </c>
      <c r="Q19" s="46">
        <v>11.6389</v>
      </c>
      <c r="R19" s="46" t="s">
        <v>123</v>
      </c>
      <c r="S19" s="46">
        <v>12.589499999999999</v>
      </c>
      <c r="T19" s="46">
        <v>10.9733</v>
      </c>
      <c r="U19" s="46">
        <v>16.300699999999999</v>
      </c>
      <c r="V19" s="46">
        <v>0</v>
      </c>
      <c r="W19" s="46">
        <v>16.300699999999999</v>
      </c>
      <c r="X19" s="46">
        <v>0</v>
      </c>
      <c r="Y19" s="46">
        <v>18.7896</v>
      </c>
      <c r="Z19" s="46">
        <v>15.833399999999999</v>
      </c>
      <c r="AA19" s="46">
        <v>16.8414</v>
      </c>
      <c r="AB19" s="46">
        <v>0</v>
      </c>
      <c r="AC19" s="46">
        <v>16.8414</v>
      </c>
      <c r="AD19" s="46">
        <v>0</v>
      </c>
      <c r="AE19" s="46">
        <v>18.7971</v>
      </c>
      <c r="AF19" s="46">
        <v>16.435600000000001</v>
      </c>
      <c r="AG19" s="46">
        <v>10.2422</v>
      </c>
      <c r="AH19" s="46">
        <v>0</v>
      </c>
      <c r="AI19" s="46">
        <v>10.2422</v>
      </c>
      <c r="AJ19" s="46" t="s">
        <v>123</v>
      </c>
      <c r="AK19" s="46">
        <v>15</v>
      </c>
      <c r="AL19" s="46">
        <v>10.2241</v>
      </c>
      <c r="AM19" s="46">
        <v>22.967400000000001</v>
      </c>
    </row>
    <row r="20" spans="1:39" hidden="1" outlineLevel="1">
      <c r="A20" s="9">
        <v>40817</v>
      </c>
      <c r="B20" s="46">
        <v>27.866099999999999</v>
      </c>
      <c r="C20" s="46">
        <v>29.618300000000001</v>
      </c>
      <c r="D20" s="46">
        <v>35.708799999999997</v>
      </c>
      <c r="E20" s="46">
        <v>24.605599999999999</v>
      </c>
      <c r="F20" s="46">
        <v>19.122199999999999</v>
      </c>
      <c r="G20" s="46">
        <v>27.1645</v>
      </c>
      <c r="H20" s="46">
        <v>25.254200000000001</v>
      </c>
      <c r="I20" s="46">
        <v>29.652699999999999</v>
      </c>
      <c r="J20" s="46">
        <v>35.723300000000002</v>
      </c>
      <c r="K20" s="46">
        <v>24.6434</v>
      </c>
      <c r="L20" s="46">
        <v>19.122199999999999</v>
      </c>
      <c r="M20" s="46">
        <v>27.2118</v>
      </c>
      <c r="N20" s="46">
        <v>25.345600000000001</v>
      </c>
      <c r="O20" s="46">
        <v>15.388400000000001</v>
      </c>
      <c r="P20" s="46">
        <v>20.805</v>
      </c>
      <c r="Q20" s="46">
        <v>14.189</v>
      </c>
      <c r="R20" s="46">
        <v>0</v>
      </c>
      <c r="S20" s="46">
        <v>15.546200000000001</v>
      </c>
      <c r="T20" s="46">
        <v>12.3078</v>
      </c>
      <c r="U20" s="46">
        <v>15.8301</v>
      </c>
      <c r="V20" s="46">
        <v>0</v>
      </c>
      <c r="W20" s="46">
        <v>15.8301</v>
      </c>
      <c r="X20" s="46">
        <v>0</v>
      </c>
      <c r="Y20" s="46">
        <v>23.195399999999999</v>
      </c>
      <c r="Z20" s="46">
        <v>15.526199999999999</v>
      </c>
      <c r="AA20" s="46">
        <v>16.575500000000002</v>
      </c>
      <c r="AB20" s="46">
        <v>0</v>
      </c>
      <c r="AC20" s="46">
        <v>16.575500000000002</v>
      </c>
      <c r="AD20" s="46">
        <v>0</v>
      </c>
      <c r="AE20" s="46">
        <v>23.195399999999999</v>
      </c>
      <c r="AF20" s="46">
        <v>16.250299999999999</v>
      </c>
      <c r="AG20" s="46">
        <v>11.7247</v>
      </c>
      <c r="AH20" s="46">
        <v>0</v>
      </c>
      <c r="AI20" s="46">
        <v>11.7247</v>
      </c>
      <c r="AJ20" s="46">
        <v>0</v>
      </c>
      <c r="AK20" s="46">
        <v>0</v>
      </c>
      <c r="AL20" s="46">
        <v>11.7247</v>
      </c>
      <c r="AM20" s="46">
        <v>22.5364</v>
      </c>
    </row>
    <row r="21" spans="1:39" hidden="1" outlineLevel="1">
      <c r="A21" s="9">
        <v>40848</v>
      </c>
      <c r="B21" s="46">
        <v>24.650099999999998</v>
      </c>
      <c r="C21" s="46">
        <v>25.578700000000001</v>
      </c>
      <c r="D21" s="46">
        <v>35.411900000000003</v>
      </c>
      <c r="E21" s="46">
        <v>19.695</v>
      </c>
      <c r="F21" s="46">
        <v>15.377700000000001</v>
      </c>
      <c r="G21" s="46">
        <v>25.437899999999999</v>
      </c>
      <c r="H21" s="46">
        <v>16.758400000000002</v>
      </c>
      <c r="I21" s="46">
        <v>25.8018</v>
      </c>
      <c r="J21" s="46">
        <v>35.4313</v>
      </c>
      <c r="K21" s="46">
        <v>19.9297</v>
      </c>
      <c r="L21" s="46">
        <v>15.377700000000001</v>
      </c>
      <c r="M21" s="46">
        <v>25.443899999999999</v>
      </c>
      <c r="N21" s="46">
        <v>17.665400000000002</v>
      </c>
      <c r="O21" s="46">
        <v>8.6493000000000002</v>
      </c>
      <c r="P21" s="46">
        <v>20.176600000000001</v>
      </c>
      <c r="Q21" s="46">
        <v>8.2119999999999997</v>
      </c>
      <c r="R21" s="46" t="s">
        <v>123</v>
      </c>
      <c r="S21" s="46">
        <v>11.625</v>
      </c>
      <c r="T21" s="46">
        <v>8.1815999999999995</v>
      </c>
      <c r="U21" s="46">
        <v>15.6028</v>
      </c>
      <c r="V21" s="46">
        <v>0</v>
      </c>
      <c r="W21" s="46">
        <v>15.6028</v>
      </c>
      <c r="X21" s="46">
        <v>0</v>
      </c>
      <c r="Y21" s="46">
        <v>17</v>
      </c>
      <c r="Z21" s="46">
        <v>15.5845</v>
      </c>
      <c r="AA21" s="46">
        <v>16.905200000000001</v>
      </c>
      <c r="AB21" s="46">
        <v>0</v>
      </c>
      <c r="AC21" s="46">
        <v>16.905200000000001</v>
      </c>
      <c r="AD21" s="46">
        <v>0</v>
      </c>
      <c r="AE21" s="46">
        <v>17</v>
      </c>
      <c r="AF21" s="46">
        <v>16.903700000000001</v>
      </c>
      <c r="AG21" s="46">
        <v>9.8544</v>
      </c>
      <c r="AH21" s="46">
        <v>0</v>
      </c>
      <c r="AI21" s="46">
        <v>9.8544</v>
      </c>
      <c r="AJ21" s="46" t="s">
        <v>123</v>
      </c>
      <c r="AK21" s="46">
        <v>0</v>
      </c>
      <c r="AL21" s="46">
        <v>9.8544</v>
      </c>
      <c r="AM21" s="46">
        <v>23.558599999999998</v>
      </c>
    </row>
    <row r="22" spans="1:39" hidden="1" outlineLevel="1">
      <c r="A22" s="9">
        <v>40878</v>
      </c>
      <c r="B22" s="46">
        <v>27.241099999999999</v>
      </c>
      <c r="C22" s="46">
        <v>29.1143</v>
      </c>
      <c r="D22" s="46">
        <v>35.572299999999998</v>
      </c>
      <c r="E22" s="46">
        <v>22.646100000000001</v>
      </c>
      <c r="F22" s="46">
        <v>21.0974</v>
      </c>
      <c r="G22" s="46">
        <v>25.4496</v>
      </c>
      <c r="H22" s="46">
        <v>17.395900000000001</v>
      </c>
      <c r="I22" s="46">
        <v>29.4178</v>
      </c>
      <c r="J22" s="46">
        <v>35.579900000000002</v>
      </c>
      <c r="K22" s="46">
        <v>23.024799999999999</v>
      </c>
      <c r="L22" s="46">
        <v>21.0974</v>
      </c>
      <c r="M22" s="46">
        <v>25.460100000000001</v>
      </c>
      <c r="N22" s="46">
        <v>18.549299999999999</v>
      </c>
      <c r="O22" s="46">
        <v>12.361000000000001</v>
      </c>
      <c r="P22" s="46">
        <v>20.784600000000001</v>
      </c>
      <c r="Q22" s="46">
        <v>12.238</v>
      </c>
      <c r="R22" s="46" t="s">
        <v>123</v>
      </c>
      <c r="S22" s="46">
        <v>15.0937</v>
      </c>
      <c r="T22" s="46">
        <v>12.1944</v>
      </c>
      <c r="U22" s="46">
        <v>14.493499999999999</v>
      </c>
      <c r="V22" s="46">
        <v>0</v>
      </c>
      <c r="W22" s="46">
        <v>14.493499999999999</v>
      </c>
      <c r="X22" s="46">
        <v>0</v>
      </c>
      <c r="Y22" s="46">
        <v>16.647099999999998</v>
      </c>
      <c r="Z22" s="46">
        <v>14.429399999999999</v>
      </c>
      <c r="AA22" s="46">
        <v>16.162299999999998</v>
      </c>
      <c r="AB22" s="46">
        <v>0</v>
      </c>
      <c r="AC22" s="46">
        <v>16.162299999999998</v>
      </c>
      <c r="AD22" s="46">
        <v>0</v>
      </c>
      <c r="AE22" s="46">
        <v>16.647099999999998</v>
      </c>
      <c r="AF22" s="46">
        <v>16.1416</v>
      </c>
      <c r="AG22" s="46">
        <v>10.481199999999999</v>
      </c>
      <c r="AH22" s="46">
        <v>0</v>
      </c>
      <c r="AI22" s="46">
        <v>10.481199999999999</v>
      </c>
      <c r="AJ22" s="46" t="s">
        <v>123</v>
      </c>
      <c r="AK22" s="46">
        <v>0</v>
      </c>
      <c r="AL22" s="46">
        <v>10.481199999999999</v>
      </c>
      <c r="AM22" s="46">
        <v>23.364899999999999</v>
      </c>
    </row>
    <row r="23" spans="1:39" hidden="1" outlineLevel="1">
      <c r="A23" s="9">
        <v>40909</v>
      </c>
      <c r="B23" s="46">
        <v>28.9636</v>
      </c>
      <c r="C23" s="46">
        <v>30.0001</v>
      </c>
      <c r="D23" s="46">
        <v>35.256100000000004</v>
      </c>
      <c r="E23" s="46">
        <v>23.8505</v>
      </c>
      <c r="F23" s="46">
        <v>18.3339</v>
      </c>
      <c r="G23" s="46">
        <v>30.261900000000001</v>
      </c>
      <c r="H23" s="46">
        <v>19.960699999999999</v>
      </c>
      <c r="I23" s="46">
        <v>30.097799999999999</v>
      </c>
      <c r="J23" s="46">
        <v>35.257300000000001</v>
      </c>
      <c r="K23" s="46">
        <v>23.9801</v>
      </c>
      <c r="L23" s="46">
        <v>18.3339</v>
      </c>
      <c r="M23" s="46">
        <v>30.294</v>
      </c>
      <c r="N23" s="46">
        <v>20.278700000000001</v>
      </c>
      <c r="O23" s="46">
        <v>14.2934</v>
      </c>
      <c r="P23" s="46">
        <v>20.395900000000001</v>
      </c>
      <c r="Q23" s="46">
        <v>14.251200000000001</v>
      </c>
      <c r="R23" s="46" t="s">
        <v>123</v>
      </c>
      <c r="S23" s="46">
        <v>10.4581</v>
      </c>
      <c r="T23" s="46">
        <v>14.460800000000001</v>
      </c>
      <c r="U23" s="46">
        <v>18.4984</v>
      </c>
      <c r="V23" s="46">
        <v>0</v>
      </c>
      <c r="W23" s="46">
        <v>18.4984</v>
      </c>
      <c r="X23" s="46">
        <v>0</v>
      </c>
      <c r="Y23" s="46">
        <v>0</v>
      </c>
      <c r="Z23" s="46">
        <v>18.4984</v>
      </c>
      <c r="AA23" s="46">
        <v>18.531199999999998</v>
      </c>
      <c r="AB23" s="46">
        <v>0</v>
      </c>
      <c r="AC23" s="46">
        <v>18.531199999999998</v>
      </c>
      <c r="AD23" s="46">
        <v>0</v>
      </c>
      <c r="AE23" s="46">
        <v>0</v>
      </c>
      <c r="AF23" s="46">
        <v>18.531199999999998</v>
      </c>
      <c r="AG23" s="46">
        <v>13.013999999999999</v>
      </c>
      <c r="AH23" s="46">
        <v>0</v>
      </c>
      <c r="AI23" s="46">
        <v>13.013999999999999</v>
      </c>
      <c r="AJ23" s="46" t="s">
        <v>123</v>
      </c>
      <c r="AK23" s="46">
        <v>0</v>
      </c>
      <c r="AL23" s="46">
        <v>13.013999999999999</v>
      </c>
      <c r="AM23" s="46">
        <v>23.894300000000001</v>
      </c>
    </row>
    <row r="24" spans="1:39" hidden="1" outlineLevel="1">
      <c r="A24" s="9">
        <v>40940</v>
      </c>
      <c r="B24" s="46">
        <v>26.383199999999999</v>
      </c>
      <c r="C24" s="46">
        <v>27.8169</v>
      </c>
      <c r="D24" s="46">
        <v>34.023299999999999</v>
      </c>
      <c r="E24" s="46">
        <v>25.3752</v>
      </c>
      <c r="F24" s="46">
        <v>20.014099999999999</v>
      </c>
      <c r="G24" s="46">
        <v>29.492799999999999</v>
      </c>
      <c r="H24" s="46">
        <v>26.188199999999998</v>
      </c>
      <c r="I24" s="46">
        <v>27.963799999999999</v>
      </c>
      <c r="J24" s="46">
        <v>34.024000000000001</v>
      </c>
      <c r="K24" s="46">
        <v>25.5443</v>
      </c>
      <c r="L24" s="46">
        <v>20.014099999999999</v>
      </c>
      <c r="M24" s="46">
        <v>29.7453</v>
      </c>
      <c r="N24" s="46">
        <v>26.678000000000001</v>
      </c>
      <c r="O24" s="46">
        <v>14.008900000000001</v>
      </c>
      <c r="P24" s="46">
        <v>22.0396</v>
      </c>
      <c r="Q24" s="46">
        <v>13.997299999999999</v>
      </c>
      <c r="R24" s="46" t="s">
        <v>123</v>
      </c>
      <c r="S24" s="46">
        <v>16.339400000000001</v>
      </c>
      <c r="T24" s="46">
        <v>11.1013</v>
      </c>
      <c r="U24" s="46">
        <v>14.5806</v>
      </c>
      <c r="V24" s="46">
        <v>0</v>
      </c>
      <c r="W24" s="46">
        <v>14.5806</v>
      </c>
      <c r="X24" s="46">
        <v>0</v>
      </c>
      <c r="Y24" s="46">
        <v>21.8916</v>
      </c>
      <c r="Z24" s="46">
        <v>14.3256</v>
      </c>
      <c r="AA24" s="46">
        <v>18.136500000000002</v>
      </c>
      <c r="AB24" s="46">
        <v>0</v>
      </c>
      <c r="AC24" s="46">
        <v>18.136500000000002</v>
      </c>
      <c r="AD24" s="46">
        <v>0</v>
      </c>
      <c r="AE24" s="46">
        <v>21.8916</v>
      </c>
      <c r="AF24" s="46">
        <v>17.800599999999999</v>
      </c>
      <c r="AG24" s="46">
        <v>12.1053</v>
      </c>
      <c r="AH24" s="46">
        <v>0</v>
      </c>
      <c r="AI24" s="46">
        <v>12.1053</v>
      </c>
      <c r="AJ24" s="46" t="s">
        <v>123</v>
      </c>
      <c r="AK24" s="46">
        <v>0</v>
      </c>
      <c r="AL24" s="46">
        <v>12.1053</v>
      </c>
      <c r="AM24" s="46">
        <v>23.2864</v>
      </c>
    </row>
    <row r="25" spans="1:39" hidden="1" outlineLevel="1">
      <c r="A25" s="9">
        <v>40969</v>
      </c>
      <c r="B25" s="46">
        <v>27.659099999999999</v>
      </c>
      <c r="C25" s="46">
        <v>29.0137</v>
      </c>
      <c r="D25" s="46">
        <v>34.86</v>
      </c>
      <c r="E25" s="46">
        <v>25.4739</v>
      </c>
      <c r="F25" s="46">
        <v>22.128799999999998</v>
      </c>
      <c r="G25" s="46">
        <v>27.873100000000001</v>
      </c>
      <c r="H25" s="46">
        <v>24.496600000000001</v>
      </c>
      <c r="I25" s="46">
        <v>29.194900000000001</v>
      </c>
      <c r="J25" s="46">
        <v>34.863700000000001</v>
      </c>
      <c r="K25" s="46">
        <v>25.707799999999999</v>
      </c>
      <c r="L25" s="46">
        <v>22.128799999999998</v>
      </c>
      <c r="M25" s="46">
        <v>27.880500000000001</v>
      </c>
      <c r="N25" s="46">
        <v>25.583200000000001</v>
      </c>
      <c r="O25" s="46">
        <v>11.1473</v>
      </c>
      <c r="P25" s="46">
        <v>20.177900000000001</v>
      </c>
      <c r="Q25" s="46">
        <v>11.062200000000001</v>
      </c>
      <c r="R25" s="46" t="s">
        <v>123</v>
      </c>
      <c r="S25" s="46">
        <v>9.8736999999999995</v>
      </c>
      <c r="T25" s="46">
        <v>11.0776</v>
      </c>
      <c r="U25" s="46">
        <v>14.4857</v>
      </c>
      <c r="V25" s="46">
        <v>0</v>
      </c>
      <c r="W25" s="46">
        <v>14.4857</v>
      </c>
      <c r="X25" s="46">
        <v>0</v>
      </c>
      <c r="Y25" s="46">
        <v>15.391500000000001</v>
      </c>
      <c r="Z25" s="46">
        <v>14.39</v>
      </c>
      <c r="AA25" s="46">
        <v>15.760400000000001</v>
      </c>
      <c r="AB25" s="46">
        <v>0</v>
      </c>
      <c r="AC25" s="46">
        <v>15.760400000000001</v>
      </c>
      <c r="AD25" s="46">
        <v>0</v>
      </c>
      <c r="AE25" s="46">
        <v>15.391500000000001</v>
      </c>
      <c r="AF25" s="46">
        <v>15.808199999999999</v>
      </c>
      <c r="AG25" s="46">
        <v>8.1649999999999991</v>
      </c>
      <c r="AH25" s="46">
        <v>0</v>
      </c>
      <c r="AI25" s="46">
        <v>8.1649999999999991</v>
      </c>
      <c r="AJ25" s="46" t="s">
        <v>123</v>
      </c>
      <c r="AK25" s="46">
        <v>0</v>
      </c>
      <c r="AL25" s="46">
        <v>8.1649999999999991</v>
      </c>
      <c r="AM25" s="46">
        <v>23.7136</v>
      </c>
    </row>
    <row r="26" spans="1:39" hidden="1" outlineLevel="1">
      <c r="A26" s="9">
        <v>41000</v>
      </c>
      <c r="B26" s="46">
        <v>26.461600000000001</v>
      </c>
      <c r="C26" s="46">
        <v>27.692</v>
      </c>
      <c r="D26" s="46">
        <v>34.290300000000002</v>
      </c>
      <c r="E26" s="46">
        <v>24.133199999999999</v>
      </c>
      <c r="F26" s="46">
        <v>19.711200000000002</v>
      </c>
      <c r="G26" s="46">
        <v>26.303799999999999</v>
      </c>
      <c r="H26" s="46">
        <v>24.557400000000001</v>
      </c>
      <c r="I26" s="46">
        <v>27.7119</v>
      </c>
      <c r="J26" s="46">
        <v>34.290599999999998</v>
      </c>
      <c r="K26" s="46">
        <v>24.156600000000001</v>
      </c>
      <c r="L26" s="46">
        <v>19.711200000000002</v>
      </c>
      <c r="M26" s="46">
        <v>26.326899999999998</v>
      </c>
      <c r="N26" s="46">
        <v>24.6374</v>
      </c>
      <c r="O26" s="46">
        <v>12.5853</v>
      </c>
      <c r="P26" s="46">
        <v>21.805399999999999</v>
      </c>
      <c r="Q26" s="46">
        <v>12.523099999999999</v>
      </c>
      <c r="R26" s="46">
        <v>0</v>
      </c>
      <c r="S26" s="46">
        <v>13.338900000000001</v>
      </c>
      <c r="T26" s="46">
        <v>11.7662</v>
      </c>
      <c r="U26" s="46">
        <v>17.0441</v>
      </c>
      <c r="V26" s="46">
        <v>0</v>
      </c>
      <c r="W26" s="46">
        <v>17.0441</v>
      </c>
      <c r="X26" s="46">
        <v>0</v>
      </c>
      <c r="Y26" s="46">
        <v>17.5</v>
      </c>
      <c r="Z26" s="46">
        <v>17.0351</v>
      </c>
      <c r="AA26" s="46">
        <v>18.2959</v>
      </c>
      <c r="AB26" s="46">
        <v>0</v>
      </c>
      <c r="AC26" s="46">
        <v>18.2959</v>
      </c>
      <c r="AD26" s="46">
        <v>0</v>
      </c>
      <c r="AE26" s="46">
        <v>17.5</v>
      </c>
      <c r="AF26" s="46">
        <v>18.315300000000001</v>
      </c>
      <c r="AG26" s="46">
        <v>11.6134</v>
      </c>
      <c r="AH26" s="46">
        <v>0</v>
      </c>
      <c r="AI26" s="46">
        <v>11.6134</v>
      </c>
      <c r="AJ26" s="46">
        <v>0</v>
      </c>
      <c r="AK26" s="46">
        <v>0</v>
      </c>
      <c r="AL26" s="46">
        <v>11.6134</v>
      </c>
      <c r="AM26" s="46">
        <v>23.066400000000002</v>
      </c>
    </row>
    <row r="27" spans="1:39" hidden="1" outlineLevel="1">
      <c r="A27" s="9">
        <v>41030</v>
      </c>
      <c r="B27" s="46">
        <v>27.5318</v>
      </c>
      <c r="C27" s="46">
        <v>28.491800000000001</v>
      </c>
      <c r="D27" s="46">
        <v>34.569099999999999</v>
      </c>
      <c r="E27" s="46">
        <v>24.805800000000001</v>
      </c>
      <c r="F27" s="46">
        <v>20.417200000000001</v>
      </c>
      <c r="G27" s="46">
        <v>26.342500000000001</v>
      </c>
      <c r="H27" s="46">
        <v>27.775600000000001</v>
      </c>
      <c r="I27" s="46">
        <v>28.503900000000002</v>
      </c>
      <c r="J27" s="46">
        <v>34.579599999999999</v>
      </c>
      <c r="K27" s="46">
        <v>24.817799999999998</v>
      </c>
      <c r="L27" s="46">
        <v>20.417200000000001</v>
      </c>
      <c r="M27" s="46">
        <v>26.347200000000001</v>
      </c>
      <c r="N27" s="46">
        <v>27.843900000000001</v>
      </c>
      <c r="O27" s="46">
        <v>15.7056</v>
      </c>
      <c r="P27" s="46">
        <v>21.121200000000002</v>
      </c>
      <c r="Q27" s="46">
        <v>13.2522</v>
      </c>
      <c r="R27" s="46" t="s">
        <v>123</v>
      </c>
      <c r="S27" s="46">
        <v>16.4268</v>
      </c>
      <c r="T27" s="46">
        <v>12.276899999999999</v>
      </c>
      <c r="U27" s="46">
        <v>18.2148</v>
      </c>
      <c r="V27" s="46">
        <v>0</v>
      </c>
      <c r="W27" s="46">
        <v>18.2148</v>
      </c>
      <c r="X27" s="46">
        <v>0</v>
      </c>
      <c r="Y27" s="46">
        <v>9.9596999999999998</v>
      </c>
      <c r="Z27" s="46">
        <v>18.456299999999999</v>
      </c>
      <c r="AA27" s="46">
        <v>18.261500000000002</v>
      </c>
      <c r="AB27" s="46">
        <v>0</v>
      </c>
      <c r="AC27" s="46">
        <v>18.261500000000002</v>
      </c>
      <c r="AD27" s="46">
        <v>0</v>
      </c>
      <c r="AE27" s="46">
        <v>9.9596999999999998</v>
      </c>
      <c r="AF27" s="46">
        <v>18.506399999999999</v>
      </c>
      <c r="AG27" s="46">
        <v>12.4528</v>
      </c>
      <c r="AH27" s="46">
        <v>0</v>
      </c>
      <c r="AI27" s="46">
        <v>12.4528</v>
      </c>
      <c r="AJ27" s="46" t="s">
        <v>123</v>
      </c>
      <c r="AK27" s="46">
        <v>0</v>
      </c>
      <c r="AL27" s="46">
        <v>12.4528</v>
      </c>
      <c r="AM27" s="46">
        <v>23.7681</v>
      </c>
    </row>
    <row r="28" spans="1:39" hidden="1" outlineLevel="1">
      <c r="A28" s="9">
        <v>41061</v>
      </c>
      <c r="B28" s="46">
        <v>26.051100000000002</v>
      </c>
      <c r="C28" s="46">
        <v>26.654800000000002</v>
      </c>
      <c r="D28" s="46">
        <v>34.2425</v>
      </c>
      <c r="E28" s="46">
        <v>23.433299999999999</v>
      </c>
      <c r="F28" s="46">
        <v>17.834900000000001</v>
      </c>
      <c r="G28" s="46">
        <v>26.532800000000002</v>
      </c>
      <c r="H28" s="46">
        <v>25.626899999999999</v>
      </c>
      <c r="I28" s="46">
        <v>26.661799999999999</v>
      </c>
      <c r="J28" s="46">
        <v>34.245800000000003</v>
      </c>
      <c r="K28" s="46">
        <v>23.440300000000001</v>
      </c>
      <c r="L28" s="46">
        <v>17.834900000000001</v>
      </c>
      <c r="M28" s="46">
        <v>26.537400000000002</v>
      </c>
      <c r="N28" s="46">
        <v>25.657</v>
      </c>
      <c r="O28" s="46">
        <v>14.6015</v>
      </c>
      <c r="P28" s="46">
        <v>20.427900000000001</v>
      </c>
      <c r="Q28" s="46">
        <v>13.769299999999999</v>
      </c>
      <c r="R28" s="46">
        <v>0</v>
      </c>
      <c r="S28" s="46">
        <v>16.619700000000002</v>
      </c>
      <c r="T28" s="46">
        <v>12.626200000000001</v>
      </c>
      <c r="U28" s="46">
        <v>18.674099999999999</v>
      </c>
      <c r="V28" s="46">
        <v>0</v>
      </c>
      <c r="W28" s="46">
        <v>18.674099999999999</v>
      </c>
      <c r="X28" s="46">
        <v>0</v>
      </c>
      <c r="Y28" s="46">
        <v>17.271100000000001</v>
      </c>
      <c r="Z28" s="46">
        <v>18.861999999999998</v>
      </c>
      <c r="AA28" s="46">
        <v>18.7347</v>
      </c>
      <c r="AB28" s="46">
        <v>0</v>
      </c>
      <c r="AC28" s="46">
        <v>18.7347</v>
      </c>
      <c r="AD28" s="46">
        <v>0</v>
      </c>
      <c r="AE28" s="46">
        <v>17.271100000000001</v>
      </c>
      <c r="AF28" s="46">
        <v>18.933199999999999</v>
      </c>
      <c r="AG28" s="46">
        <v>13.2859</v>
      </c>
      <c r="AH28" s="46">
        <v>0</v>
      </c>
      <c r="AI28" s="46">
        <v>13.2859</v>
      </c>
      <c r="AJ28" s="46">
        <v>0</v>
      </c>
      <c r="AK28" s="46">
        <v>0</v>
      </c>
      <c r="AL28" s="46">
        <v>13.2859</v>
      </c>
      <c r="AM28" s="46">
        <v>24.0641</v>
      </c>
    </row>
    <row r="29" spans="1:39" hidden="1" outlineLevel="1">
      <c r="A29" s="9">
        <v>41091</v>
      </c>
      <c r="B29" s="46">
        <v>27.386199999999999</v>
      </c>
      <c r="C29" s="46">
        <v>28.430700000000002</v>
      </c>
      <c r="D29" s="46">
        <v>34.188400000000001</v>
      </c>
      <c r="E29" s="46">
        <v>25.963100000000001</v>
      </c>
      <c r="F29" s="46">
        <v>21.4787</v>
      </c>
      <c r="G29" s="46">
        <v>27.9801</v>
      </c>
      <c r="H29" s="46">
        <v>26.2898</v>
      </c>
      <c r="I29" s="46">
        <v>28.582799999999999</v>
      </c>
      <c r="J29" s="46">
        <v>34.193399999999997</v>
      </c>
      <c r="K29" s="46">
        <v>26.146999999999998</v>
      </c>
      <c r="L29" s="46">
        <v>21.4787</v>
      </c>
      <c r="M29" s="46">
        <v>28.3538</v>
      </c>
      <c r="N29" s="46">
        <v>26.322500000000002</v>
      </c>
      <c r="O29" s="46">
        <v>12.251899999999999</v>
      </c>
      <c r="P29" s="46">
        <v>19.767199999999999</v>
      </c>
      <c r="Q29" s="46">
        <v>12.167299999999999</v>
      </c>
      <c r="R29" s="46" t="s">
        <v>123</v>
      </c>
      <c r="S29" s="46">
        <v>12.0776</v>
      </c>
      <c r="T29" s="46">
        <v>14.370900000000001</v>
      </c>
      <c r="U29" s="46">
        <v>16.069199999999999</v>
      </c>
      <c r="V29" s="46">
        <v>0</v>
      </c>
      <c r="W29" s="46">
        <v>16.069199999999999</v>
      </c>
      <c r="X29" s="46">
        <v>0</v>
      </c>
      <c r="Y29" s="46">
        <v>0</v>
      </c>
      <c r="Z29" s="46">
        <v>16.069199999999999</v>
      </c>
      <c r="AA29" s="46">
        <v>16.0916</v>
      </c>
      <c r="AB29" s="46">
        <v>0</v>
      </c>
      <c r="AC29" s="46">
        <v>16.0916</v>
      </c>
      <c r="AD29" s="46">
        <v>0</v>
      </c>
      <c r="AE29" s="46">
        <v>0</v>
      </c>
      <c r="AF29" s="46">
        <v>16.0916</v>
      </c>
      <c r="AG29" s="46">
        <v>12.658899999999999</v>
      </c>
      <c r="AH29" s="46">
        <v>0</v>
      </c>
      <c r="AI29" s="46">
        <v>12.658899999999999</v>
      </c>
      <c r="AJ29" s="46" t="s">
        <v>123</v>
      </c>
      <c r="AK29" s="46">
        <v>0</v>
      </c>
      <c r="AL29" s="46">
        <v>12.658899999999999</v>
      </c>
      <c r="AM29" s="46">
        <v>24.1676</v>
      </c>
    </row>
    <row r="30" spans="1:39" hidden="1" outlineLevel="1">
      <c r="A30" s="9">
        <v>41122</v>
      </c>
      <c r="B30" s="46">
        <v>27.685700000000001</v>
      </c>
      <c r="C30" s="46">
        <v>28.778300000000002</v>
      </c>
      <c r="D30" s="46">
        <v>35.011400000000002</v>
      </c>
      <c r="E30" s="46">
        <v>24.5808</v>
      </c>
      <c r="F30" s="46">
        <v>21.2728</v>
      </c>
      <c r="G30" s="46">
        <v>27.049600000000002</v>
      </c>
      <c r="H30" s="46">
        <v>23.0793</v>
      </c>
      <c r="I30" s="46">
        <v>28.796399999999998</v>
      </c>
      <c r="J30" s="46">
        <v>35.012599999999999</v>
      </c>
      <c r="K30" s="46">
        <v>24.604800000000001</v>
      </c>
      <c r="L30" s="46">
        <v>21.2728</v>
      </c>
      <c r="M30" s="46">
        <v>27.088899999999999</v>
      </c>
      <c r="N30" s="46">
        <v>23.105899999999998</v>
      </c>
      <c r="O30" s="46">
        <v>7.9183000000000003</v>
      </c>
      <c r="P30" s="46">
        <v>20.5855</v>
      </c>
      <c r="Q30" s="46">
        <v>7.3973000000000004</v>
      </c>
      <c r="R30" s="46" t="s">
        <v>123</v>
      </c>
      <c r="S30" s="46">
        <v>3.7427999999999999</v>
      </c>
      <c r="T30" s="46">
        <v>13.3566</v>
      </c>
      <c r="U30" s="46">
        <v>15.7729</v>
      </c>
      <c r="V30" s="46">
        <v>0</v>
      </c>
      <c r="W30" s="46">
        <v>15.7729</v>
      </c>
      <c r="X30" s="46">
        <v>0</v>
      </c>
      <c r="Y30" s="46">
        <v>0</v>
      </c>
      <c r="Z30" s="46">
        <v>15.7729</v>
      </c>
      <c r="AA30" s="46">
        <v>15.777699999999999</v>
      </c>
      <c r="AB30" s="46">
        <v>0</v>
      </c>
      <c r="AC30" s="46">
        <v>15.777699999999999</v>
      </c>
      <c r="AD30" s="46">
        <v>0</v>
      </c>
      <c r="AE30" s="46">
        <v>0</v>
      </c>
      <c r="AF30" s="46">
        <v>15.777699999999999</v>
      </c>
      <c r="AG30" s="46">
        <v>14.0047</v>
      </c>
      <c r="AH30" s="46">
        <v>0</v>
      </c>
      <c r="AI30" s="46">
        <v>14.0047</v>
      </c>
      <c r="AJ30" s="46" t="s">
        <v>123</v>
      </c>
      <c r="AK30" s="46">
        <v>0</v>
      </c>
      <c r="AL30" s="46">
        <v>14.0047</v>
      </c>
      <c r="AM30" s="46">
        <v>24.4223</v>
      </c>
    </row>
    <row r="31" spans="1:39" hidden="1" outlineLevel="1">
      <c r="A31" s="9">
        <v>41153</v>
      </c>
      <c r="B31" s="46">
        <v>26.942499999999999</v>
      </c>
      <c r="C31" s="46">
        <v>28.1462</v>
      </c>
      <c r="D31" s="46">
        <v>34.712400000000002</v>
      </c>
      <c r="E31" s="46">
        <v>24.720800000000001</v>
      </c>
      <c r="F31" s="46">
        <v>21.390799999999999</v>
      </c>
      <c r="G31" s="46">
        <v>27.6996</v>
      </c>
      <c r="H31" s="46">
        <v>18.801200000000001</v>
      </c>
      <c r="I31" s="46">
        <v>28.36</v>
      </c>
      <c r="J31" s="46">
        <v>34.71</v>
      </c>
      <c r="K31" s="46">
        <v>24.965699999999998</v>
      </c>
      <c r="L31" s="46">
        <v>21.390799999999999</v>
      </c>
      <c r="M31" s="46">
        <v>27.703199999999999</v>
      </c>
      <c r="N31" s="46">
        <v>19.8443</v>
      </c>
      <c r="O31" s="46">
        <v>15.8125</v>
      </c>
      <c r="P31" s="46">
        <v>36.584000000000003</v>
      </c>
      <c r="Q31" s="46">
        <v>15.272600000000001</v>
      </c>
      <c r="R31" s="46" t="s">
        <v>123</v>
      </c>
      <c r="S31" s="46">
        <v>15.422800000000001</v>
      </c>
      <c r="T31" s="46">
        <v>15.271599999999999</v>
      </c>
      <c r="U31" s="46">
        <v>15.4084</v>
      </c>
      <c r="V31" s="46">
        <v>0</v>
      </c>
      <c r="W31" s="46">
        <v>15.4084</v>
      </c>
      <c r="X31" s="46">
        <v>0</v>
      </c>
      <c r="Y31" s="46">
        <v>20.069400000000002</v>
      </c>
      <c r="Z31" s="46">
        <v>15.152699999999999</v>
      </c>
      <c r="AA31" s="46">
        <v>16.5823</v>
      </c>
      <c r="AB31" s="46">
        <v>0</v>
      </c>
      <c r="AC31" s="46">
        <v>16.5823</v>
      </c>
      <c r="AD31" s="46">
        <v>0</v>
      </c>
      <c r="AE31" s="46">
        <v>20.069400000000002</v>
      </c>
      <c r="AF31" s="46">
        <v>16.345099999999999</v>
      </c>
      <c r="AG31" s="46">
        <v>10.177</v>
      </c>
      <c r="AH31" s="46">
        <v>0</v>
      </c>
      <c r="AI31" s="46">
        <v>10.177</v>
      </c>
      <c r="AJ31" s="46" t="s">
        <v>123</v>
      </c>
      <c r="AK31" s="46">
        <v>0</v>
      </c>
      <c r="AL31" s="46">
        <v>10.177</v>
      </c>
      <c r="AM31" s="46">
        <v>24.7728</v>
      </c>
    </row>
    <row r="32" spans="1:39" hidden="1" outlineLevel="1">
      <c r="A32" s="9">
        <v>41183</v>
      </c>
      <c r="B32" s="46">
        <v>26.934200000000001</v>
      </c>
      <c r="C32" s="46">
        <v>27.9726</v>
      </c>
      <c r="D32" s="46">
        <v>34.7483</v>
      </c>
      <c r="E32" s="46">
        <v>24.686699999999998</v>
      </c>
      <c r="F32" s="46">
        <v>21.286899999999999</v>
      </c>
      <c r="G32" s="46">
        <v>28.114999999999998</v>
      </c>
      <c r="H32" s="46">
        <v>18.4755</v>
      </c>
      <c r="I32" s="46">
        <v>28.0519</v>
      </c>
      <c r="J32" s="46">
        <v>34.7483</v>
      </c>
      <c r="K32" s="46">
        <v>24.779599999999999</v>
      </c>
      <c r="L32" s="46">
        <v>21.286899999999999</v>
      </c>
      <c r="M32" s="46">
        <v>28.1313</v>
      </c>
      <c r="N32" s="46">
        <v>18.991499999999998</v>
      </c>
      <c r="O32" s="46">
        <v>12.6073</v>
      </c>
      <c r="P32" s="46">
        <v>36.072299999999998</v>
      </c>
      <c r="Q32" s="46">
        <v>12.5976</v>
      </c>
      <c r="R32" s="46">
        <v>0</v>
      </c>
      <c r="S32" s="46">
        <v>12.885</v>
      </c>
      <c r="T32" s="46">
        <v>12.5745</v>
      </c>
      <c r="U32" s="46">
        <v>17.528300000000002</v>
      </c>
      <c r="V32" s="46">
        <v>0</v>
      </c>
      <c r="W32" s="46">
        <v>17.528300000000002</v>
      </c>
      <c r="X32" s="46">
        <v>0</v>
      </c>
      <c r="Y32" s="46">
        <v>26.283200000000001</v>
      </c>
      <c r="Z32" s="46">
        <v>17.499600000000001</v>
      </c>
      <c r="AA32" s="46">
        <v>17.8825</v>
      </c>
      <c r="AB32" s="46">
        <v>0</v>
      </c>
      <c r="AC32" s="46">
        <v>17.8825</v>
      </c>
      <c r="AD32" s="46">
        <v>0</v>
      </c>
      <c r="AE32" s="46">
        <v>26.283200000000001</v>
      </c>
      <c r="AF32" s="46">
        <v>17.851199999999999</v>
      </c>
      <c r="AG32" s="46">
        <v>14.9948</v>
      </c>
      <c r="AH32" s="46">
        <v>0</v>
      </c>
      <c r="AI32" s="46">
        <v>14.9948</v>
      </c>
      <c r="AJ32" s="46">
        <v>0</v>
      </c>
      <c r="AK32" s="46">
        <v>0</v>
      </c>
      <c r="AL32" s="46">
        <v>14.9948</v>
      </c>
      <c r="AM32" s="46">
        <v>25.013300000000001</v>
      </c>
    </row>
    <row r="33" spans="1:39" hidden="1" outlineLevel="1">
      <c r="A33" s="9">
        <v>41214</v>
      </c>
      <c r="B33" s="46">
        <v>27.4816</v>
      </c>
      <c r="C33" s="46">
        <v>28.668099999999999</v>
      </c>
      <c r="D33" s="46">
        <v>34.478999999999999</v>
      </c>
      <c r="E33" s="46">
        <v>25.575800000000001</v>
      </c>
      <c r="F33" s="46">
        <v>20.535799999999998</v>
      </c>
      <c r="G33" s="46">
        <v>28.673999999999999</v>
      </c>
      <c r="H33" s="46">
        <v>26.318000000000001</v>
      </c>
      <c r="I33" s="46">
        <v>28.8736</v>
      </c>
      <c r="J33" s="46">
        <v>34.478099999999998</v>
      </c>
      <c r="K33" s="46">
        <v>25.8367</v>
      </c>
      <c r="L33" s="46">
        <v>20.535799999999998</v>
      </c>
      <c r="M33" s="46">
        <v>28.673999999999999</v>
      </c>
      <c r="N33" s="46">
        <v>27.782900000000001</v>
      </c>
      <c r="O33" s="46">
        <v>11.7041</v>
      </c>
      <c r="P33" s="46">
        <v>37.961300000000001</v>
      </c>
      <c r="Q33" s="46">
        <v>11.5</v>
      </c>
      <c r="R33" s="46">
        <v>0</v>
      </c>
      <c r="S33" s="46" t="s">
        <v>123</v>
      </c>
      <c r="T33" s="46">
        <v>11.5</v>
      </c>
      <c r="U33" s="46">
        <v>15.592700000000001</v>
      </c>
      <c r="V33" s="46">
        <v>0</v>
      </c>
      <c r="W33" s="46">
        <v>15.592700000000001</v>
      </c>
      <c r="X33" s="46">
        <v>0</v>
      </c>
      <c r="Y33" s="46">
        <v>26.283200000000001</v>
      </c>
      <c r="Z33" s="46">
        <v>15.533200000000001</v>
      </c>
      <c r="AA33" s="46">
        <v>17.0946</v>
      </c>
      <c r="AB33" s="46">
        <v>0</v>
      </c>
      <c r="AC33" s="46">
        <v>17.0946</v>
      </c>
      <c r="AD33" s="46">
        <v>0</v>
      </c>
      <c r="AE33" s="46">
        <v>26.283200000000001</v>
      </c>
      <c r="AF33" s="46">
        <v>17.031700000000001</v>
      </c>
      <c r="AG33" s="46">
        <v>9</v>
      </c>
      <c r="AH33" s="46">
        <v>0</v>
      </c>
      <c r="AI33" s="46">
        <v>9</v>
      </c>
      <c r="AJ33" s="46">
        <v>0</v>
      </c>
      <c r="AK33" s="46" t="s">
        <v>123</v>
      </c>
      <c r="AL33" s="46">
        <v>9</v>
      </c>
      <c r="AM33" s="46">
        <v>25.167000000000002</v>
      </c>
    </row>
    <row r="34" spans="1:39" hidden="1" outlineLevel="1">
      <c r="A34" s="9">
        <v>41244</v>
      </c>
      <c r="B34" s="46">
        <v>27.199100000000001</v>
      </c>
      <c r="C34" s="46">
        <v>28.181799999999999</v>
      </c>
      <c r="D34" s="46">
        <v>33.8949</v>
      </c>
      <c r="E34" s="46">
        <v>24.135100000000001</v>
      </c>
      <c r="F34" s="46">
        <v>22.008299999999998</v>
      </c>
      <c r="G34" s="46">
        <v>25.905799999999999</v>
      </c>
      <c r="H34" s="46">
        <v>19.191400000000002</v>
      </c>
      <c r="I34" s="46">
        <v>28.181699999999999</v>
      </c>
      <c r="J34" s="46">
        <v>33.8949</v>
      </c>
      <c r="K34" s="46">
        <v>24.135100000000001</v>
      </c>
      <c r="L34" s="46">
        <v>22.008299999999998</v>
      </c>
      <c r="M34" s="46">
        <v>25.905799999999999</v>
      </c>
      <c r="N34" s="46">
        <v>19.191400000000002</v>
      </c>
      <c r="O34" s="46">
        <v>36.518000000000001</v>
      </c>
      <c r="P34" s="46">
        <v>36.518000000000001</v>
      </c>
      <c r="Q34" s="46">
        <v>0</v>
      </c>
      <c r="R34" s="46">
        <v>0</v>
      </c>
      <c r="S34" s="46" t="s">
        <v>123</v>
      </c>
      <c r="T34" s="46" t="s">
        <v>123</v>
      </c>
      <c r="U34" s="46">
        <v>16.991099999999999</v>
      </c>
      <c r="V34" s="46">
        <v>0</v>
      </c>
      <c r="W34" s="46">
        <v>16.991099999999999</v>
      </c>
      <c r="X34" s="46">
        <v>0</v>
      </c>
      <c r="Y34" s="46">
        <v>26.283200000000001</v>
      </c>
      <c r="Z34" s="46">
        <v>16.811399999999999</v>
      </c>
      <c r="AA34" s="46">
        <v>16.991099999999999</v>
      </c>
      <c r="AB34" s="46">
        <v>0</v>
      </c>
      <c r="AC34" s="46">
        <v>16.991099999999999</v>
      </c>
      <c r="AD34" s="46">
        <v>0</v>
      </c>
      <c r="AE34" s="46">
        <v>26.283200000000001</v>
      </c>
      <c r="AF34" s="46">
        <v>16.811399999999999</v>
      </c>
      <c r="AG34" s="46">
        <v>0</v>
      </c>
      <c r="AH34" s="46">
        <v>0</v>
      </c>
      <c r="AI34" s="46">
        <v>0</v>
      </c>
      <c r="AJ34" s="46">
        <v>0</v>
      </c>
      <c r="AK34" s="46" t="s">
        <v>123</v>
      </c>
      <c r="AL34" s="46" t="s">
        <v>123</v>
      </c>
      <c r="AM34" s="46">
        <v>25.171900000000001</v>
      </c>
    </row>
    <row r="35" spans="1:39" hidden="1" outlineLevel="1">
      <c r="A35" s="9">
        <v>41275</v>
      </c>
      <c r="B35" s="46">
        <v>29.767600000000002</v>
      </c>
      <c r="C35" s="46">
        <v>31.0593</v>
      </c>
      <c r="D35" s="46">
        <v>34.558900000000001</v>
      </c>
      <c r="E35" s="46">
        <v>27.865300000000001</v>
      </c>
      <c r="F35" s="46">
        <v>23.177499999999998</v>
      </c>
      <c r="G35" s="46">
        <v>29.802399999999999</v>
      </c>
      <c r="H35" s="46">
        <v>33.617899999999999</v>
      </c>
      <c r="I35" s="46">
        <v>31.0579</v>
      </c>
      <c r="J35" s="46">
        <v>34.5578</v>
      </c>
      <c r="K35" s="46">
        <v>27.865400000000001</v>
      </c>
      <c r="L35" s="46">
        <v>23.177499999999998</v>
      </c>
      <c r="M35" s="46">
        <v>29.802399999999999</v>
      </c>
      <c r="N35" s="46">
        <v>33.619700000000002</v>
      </c>
      <c r="O35" s="46">
        <v>36.173400000000001</v>
      </c>
      <c r="P35" s="46">
        <v>36.501600000000003</v>
      </c>
      <c r="Q35" s="46">
        <v>24</v>
      </c>
      <c r="R35" s="46" t="s">
        <v>123</v>
      </c>
      <c r="S35" s="46" t="s">
        <v>123</v>
      </c>
      <c r="T35" s="46">
        <v>24</v>
      </c>
      <c r="U35" s="46">
        <v>16.48</v>
      </c>
      <c r="V35" s="46">
        <v>0</v>
      </c>
      <c r="W35" s="46">
        <v>16.48</v>
      </c>
      <c r="X35" s="46">
        <v>0</v>
      </c>
      <c r="Y35" s="46">
        <v>0</v>
      </c>
      <c r="Z35" s="46">
        <v>16.48</v>
      </c>
      <c r="AA35" s="46">
        <v>16.48</v>
      </c>
      <c r="AB35" s="46">
        <v>0</v>
      </c>
      <c r="AC35" s="46">
        <v>16.48</v>
      </c>
      <c r="AD35" s="46">
        <v>0</v>
      </c>
      <c r="AE35" s="46">
        <v>0</v>
      </c>
      <c r="AF35" s="46">
        <v>16.48</v>
      </c>
      <c r="AG35" s="46">
        <v>0</v>
      </c>
      <c r="AH35" s="46">
        <v>0</v>
      </c>
      <c r="AI35" s="46">
        <v>0</v>
      </c>
      <c r="AJ35" s="46" t="s">
        <v>123</v>
      </c>
      <c r="AK35" s="46" t="s">
        <v>123</v>
      </c>
      <c r="AL35" s="46">
        <v>0</v>
      </c>
      <c r="AM35" s="46">
        <v>25.3642</v>
      </c>
    </row>
    <row r="36" spans="1:39" hidden="1" outlineLevel="1">
      <c r="A36" s="9">
        <v>41306</v>
      </c>
      <c r="B36" s="46">
        <v>28.3032</v>
      </c>
      <c r="C36" s="46">
        <v>29.668900000000001</v>
      </c>
      <c r="D36" s="46">
        <v>33.101199999999999</v>
      </c>
      <c r="E36" s="46">
        <v>27.373000000000001</v>
      </c>
      <c r="F36" s="46">
        <v>21.268899999999999</v>
      </c>
      <c r="G36" s="46">
        <v>30.6982</v>
      </c>
      <c r="H36" s="46">
        <v>29.714600000000001</v>
      </c>
      <c r="I36" s="46">
        <v>29.668900000000001</v>
      </c>
      <c r="J36" s="46">
        <v>33.101199999999999</v>
      </c>
      <c r="K36" s="46">
        <v>27.373000000000001</v>
      </c>
      <c r="L36" s="46">
        <v>21.268899999999999</v>
      </c>
      <c r="M36" s="46">
        <v>30.6982</v>
      </c>
      <c r="N36" s="46">
        <v>29.714600000000001</v>
      </c>
      <c r="O36" s="46">
        <v>36.514000000000003</v>
      </c>
      <c r="P36" s="46">
        <v>36.514000000000003</v>
      </c>
      <c r="Q36" s="46">
        <v>0</v>
      </c>
      <c r="R36" s="46" t="s">
        <v>123</v>
      </c>
      <c r="S36" s="46" t="s">
        <v>123</v>
      </c>
      <c r="T36" s="46">
        <v>0</v>
      </c>
      <c r="U36" s="46">
        <v>11.8165</v>
      </c>
      <c r="V36" s="46">
        <v>0</v>
      </c>
      <c r="W36" s="46">
        <v>11.8165</v>
      </c>
      <c r="X36" s="46">
        <v>0</v>
      </c>
      <c r="Y36" s="46">
        <v>17.773</v>
      </c>
      <c r="Z36" s="46">
        <v>11.125400000000001</v>
      </c>
      <c r="AA36" s="46">
        <v>17.880299999999998</v>
      </c>
      <c r="AB36" s="46">
        <v>0</v>
      </c>
      <c r="AC36" s="46">
        <v>17.880299999999998</v>
      </c>
      <c r="AD36" s="46">
        <v>0</v>
      </c>
      <c r="AE36" s="46">
        <v>17.773</v>
      </c>
      <c r="AF36" s="46">
        <v>17.9894</v>
      </c>
      <c r="AG36" s="46">
        <v>10.2415</v>
      </c>
      <c r="AH36" s="46">
        <v>0</v>
      </c>
      <c r="AI36" s="46">
        <v>10.2415</v>
      </c>
      <c r="AJ36" s="46" t="s">
        <v>123</v>
      </c>
      <c r="AK36" s="46" t="s">
        <v>123</v>
      </c>
      <c r="AL36" s="46">
        <v>10.2415</v>
      </c>
      <c r="AM36" s="46">
        <v>25.449000000000002</v>
      </c>
    </row>
    <row r="37" spans="1:39" hidden="1" outlineLevel="1">
      <c r="A37" s="9">
        <v>41334</v>
      </c>
      <c r="B37" s="46">
        <v>27.831399999999999</v>
      </c>
      <c r="C37" s="46">
        <v>28.991700000000002</v>
      </c>
      <c r="D37" s="46">
        <v>34.143599999999999</v>
      </c>
      <c r="E37" s="46">
        <v>25.529599999999999</v>
      </c>
      <c r="F37" s="46">
        <v>22.553000000000001</v>
      </c>
      <c r="G37" s="46">
        <v>26.826699999999999</v>
      </c>
      <c r="H37" s="46">
        <v>27.468</v>
      </c>
      <c r="I37" s="46">
        <v>28.991599999999998</v>
      </c>
      <c r="J37" s="46">
        <v>34.143599999999999</v>
      </c>
      <c r="K37" s="46">
        <v>25.529599999999999</v>
      </c>
      <c r="L37" s="46">
        <v>22.553000000000001</v>
      </c>
      <c r="M37" s="46">
        <v>26.826699999999999</v>
      </c>
      <c r="N37" s="46">
        <v>27.468</v>
      </c>
      <c r="O37" s="46">
        <v>35.5441</v>
      </c>
      <c r="P37" s="46">
        <v>35.5441</v>
      </c>
      <c r="Q37" s="46" t="s">
        <v>123</v>
      </c>
      <c r="R37" s="46" t="s">
        <v>123</v>
      </c>
      <c r="S37" s="46" t="s">
        <v>123</v>
      </c>
      <c r="T37" s="46" t="s">
        <v>123</v>
      </c>
      <c r="U37" s="46">
        <v>18.466799999999999</v>
      </c>
      <c r="V37" s="46">
        <v>0</v>
      </c>
      <c r="W37" s="46">
        <v>18.466799999999999</v>
      </c>
      <c r="X37" s="46">
        <v>0</v>
      </c>
      <c r="Y37" s="46">
        <v>0</v>
      </c>
      <c r="Z37" s="46">
        <v>18.466799999999999</v>
      </c>
      <c r="AA37" s="46">
        <v>18.466799999999999</v>
      </c>
      <c r="AB37" s="46">
        <v>0</v>
      </c>
      <c r="AC37" s="46">
        <v>18.466799999999999</v>
      </c>
      <c r="AD37" s="46">
        <v>0</v>
      </c>
      <c r="AE37" s="46">
        <v>0</v>
      </c>
      <c r="AF37" s="46">
        <v>18.466799999999999</v>
      </c>
      <c r="AG37" s="46">
        <v>0</v>
      </c>
      <c r="AH37" s="46">
        <v>0</v>
      </c>
      <c r="AI37" s="46" t="s">
        <v>123</v>
      </c>
      <c r="AJ37" s="46" t="s">
        <v>123</v>
      </c>
      <c r="AK37" s="46" t="s">
        <v>123</v>
      </c>
      <c r="AL37" s="46" t="s">
        <v>123</v>
      </c>
      <c r="AM37" s="46">
        <v>25.038499999999999</v>
      </c>
    </row>
    <row r="38" spans="1:39" hidden="1" outlineLevel="1">
      <c r="A38" s="9">
        <v>41365</v>
      </c>
      <c r="B38" s="46">
        <v>34.251199999999997</v>
      </c>
      <c r="C38" s="46">
        <v>34.883800000000001</v>
      </c>
      <c r="D38" s="46">
        <v>35.854799999999997</v>
      </c>
      <c r="E38" s="46">
        <v>26.6737</v>
      </c>
      <c r="F38" s="46">
        <v>22.538799999999998</v>
      </c>
      <c r="G38" s="46">
        <v>28.4559</v>
      </c>
      <c r="H38" s="46">
        <v>25.5824</v>
      </c>
      <c r="I38" s="46">
        <v>34.883800000000001</v>
      </c>
      <c r="J38" s="46">
        <v>35.854799999999997</v>
      </c>
      <c r="K38" s="46">
        <v>26.6737</v>
      </c>
      <c r="L38" s="46">
        <v>22.538799999999998</v>
      </c>
      <c r="M38" s="46">
        <v>28.4559</v>
      </c>
      <c r="N38" s="46">
        <v>25.5824</v>
      </c>
      <c r="O38" s="46">
        <v>42.018000000000001</v>
      </c>
      <c r="P38" s="46">
        <v>42.018000000000001</v>
      </c>
      <c r="Q38" s="46" t="s">
        <v>123</v>
      </c>
      <c r="R38" s="46" t="s">
        <v>123</v>
      </c>
      <c r="S38" s="46" t="s">
        <v>123</v>
      </c>
      <c r="T38" s="46" t="s">
        <v>123</v>
      </c>
      <c r="U38" s="46">
        <v>16.556100000000001</v>
      </c>
      <c r="V38" s="46">
        <v>0</v>
      </c>
      <c r="W38" s="46">
        <v>16.556100000000001</v>
      </c>
      <c r="X38" s="46">
        <v>0</v>
      </c>
      <c r="Y38" s="46">
        <v>0</v>
      </c>
      <c r="Z38" s="46">
        <v>16.556100000000001</v>
      </c>
      <c r="AA38" s="46">
        <v>16.556100000000001</v>
      </c>
      <c r="AB38" s="46">
        <v>0</v>
      </c>
      <c r="AC38" s="46">
        <v>16.556100000000001</v>
      </c>
      <c r="AD38" s="46">
        <v>0</v>
      </c>
      <c r="AE38" s="46">
        <v>0</v>
      </c>
      <c r="AF38" s="46">
        <v>16.556100000000001</v>
      </c>
      <c r="AG38" s="46">
        <v>0</v>
      </c>
      <c r="AH38" s="46">
        <v>0</v>
      </c>
      <c r="AI38" s="46" t="s">
        <v>123</v>
      </c>
      <c r="AJ38" s="46" t="s">
        <v>123</v>
      </c>
      <c r="AK38" s="46" t="s">
        <v>123</v>
      </c>
      <c r="AL38" s="46" t="s">
        <v>123</v>
      </c>
      <c r="AM38" s="46">
        <v>25.172699999999999</v>
      </c>
    </row>
    <row r="39" spans="1:39" hidden="1" outlineLevel="1">
      <c r="A39" s="9">
        <v>41395</v>
      </c>
      <c r="B39" s="46">
        <v>28.303599999999999</v>
      </c>
      <c r="C39" s="46">
        <v>29.9999</v>
      </c>
      <c r="D39" s="46">
        <v>33.6723</v>
      </c>
      <c r="E39" s="46">
        <v>27.5349</v>
      </c>
      <c r="F39" s="46">
        <v>23.745000000000001</v>
      </c>
      <c r="G39" s="46">
        <v>29.293800000000001</v>
      </c>
      <c r="H39" s="46">
        <v>24.6751</v>
      </c>
      <c r="I39" s="46">
        <v>29.9999</v>
      </c>
      <c r="J39" s="46">
        <v>33.672199999999997</v>
      </c>
      <c r="K39" s="46">
        <v>27.5349</v>
      </c>
      <c r="L39" s="46">
        <v>23.745000000000001</v>
      </c>
      <c r="M39" s="46">
        <v>29.293800000000001</v>
      </c>
      <c r="N39" s="46">
        <v>24.6751</v>
      </c>
      <c r="O39" s="46">
        <v>43.448900000000002</v>
      </c>
      <c r="P39" s="46">
        <v>43.448900000000002</v>
      </c>
      <c r="Q39" s="46" t="s">
        <v>123</v>
      </c>
      <c r="R39" s="46" t="s">
        <v>123</v>
      </c>
      <c r="S39" s="46" t="s">
        <v>123</v>
      </c>
      <c r="T39" s="46" t="s">
        <v>123</v>
      </c>
      <c r="U39" s="46">
        <v>18.2241</v>
      </c>
      <c r="V39" s="46">
        <v>0</v>
      </c>
      <c r="W39" s="46">
        <v>18.2241</v>
      </c>
      <c r="X39" s="46">
        <v>0</v>
      </c>
      <c r="Y39" s="46">
        <v>0</v>
      </c>
      <c r="Z39" s="46">
        <v>18.2241</v>
      </c>
      <c r="AA39" s="46">
        <v>18.2241</v>
      </c>
      <c r="AB39" s="46">
        <v>0</v>
      </c>
      <c r="AC39" s="46">
        <v>18.2241</v>
      </c>
      <c r="AD39" s="46">
        <v>0</v>
      </c>
      <c r="AE39" s="46">
        <v>0</v>
      </c>
      <c r="AF39" s="46">
        <v>18.2241</v>
      </c>
      <c r="AG39" s="46">
        <v>0</v>
      </c>
      <c r="AH39" s="46">
        <v>0</v>
      </c>
      <c r="AI39" s="46" t="s">
        <v>123</v>
      </c>
      <c r="AJ39" s="46" t="s">
        <v>123</v>
      </c>
      <c r="AK39" s="46" t="s">
        <v>123</v>
      </c>
      <c r="AL39" s="46" t="s">
        <v>123</v>
      </c>
      <c r="AM39" s="46">
        <v>24.971399999999999</v>
      </c>
    </row>
    <row r="40" spans="1:39" hidden="1" outlineLevel="1">
      <c r="A40" s="9">
        <v>41426</v>
      </c>
      <c r="B40" s="46">
        <v>27.912400000000002</v>
      </c>
      <c r="C40" s="46">
        <v>29.149899999999999</v>
      </c>
      <c r="D40" s="46">
        <v>32.605600000000003</v>
      </c>
      <c r="E40" s="46">
        <v>27.756</v>
      </c>
      <c r="F40" s="46">
        <v>24.036100000000001</v>
      </c>
      <c r="G40" s="46">
        <v>28.672000000000001</v>
      </c>
      <c r="H40" s="46">
        <v>29.316099999999999</v>
      </c>
      <c r="I40" s="46">
        <v>29.149899999999999</v>
      </c>
      <c r="J40" s="46">
        <v>32.605600000000003</v>
      </c>
      <c r="K40" s="46">
        <v>27.756</v>
      </c>
      <c r="L40" s="46">
        <v>24.036100000000001</v>
      </c>
      <c r="M40" s="46">
        <v>28.672000000000001</v>
      </c>
      <c r="N40" s="46">
        <v>29.316099999999999</v>
      </c>
      <c r="O40" s="46">
        <v>36.343000000000004</v>
      </c>
      <c r="P40" s="46">
        <v>36.343000000000004</v>
      </c>
      <c r="Q40" s="46" t="s">
        <v>123</v>
      </c>
      <c r="R40" s="46" t="s">
        <v>123</v>
      </c>
      <c r="S40" s="46" t="s">
        <v>123</v>
      </c>
      <c r="T40" s="46" t="s">
        <v>123</v>
      </c>
      <c r="U40" s="46">
        <v>17.317900000000002</v>
      </c>
      <c r="V40" s="46">
        <v>0</v>
      </c>
      <c r="W40" s="46">
        <v>17.317900000000002</v>
      </c>
      <c r="X40" s="46">
        <v>0</v>
      </c>
      <c r="Y40" s="46">
        <v>17.2</v>
      </c>
      <c r="Z40" s="46">
        <v>17.327000000000002</v>
      </c>
      <c r="AA40" s="46">
        <v>17.317900000000002</v>
      </c>
      <c r="AB40" s="46">
        <v>0</v>
      </c>
      <c r="AC40" s="46">
        <v>17.317900000000002</v>
      </c>
      <c r="AD40" s="46">
        <v>0</v>
      </c>
      <c r="AE40" s="46">
        <v>17.2</v>
      </c>
      <c r="AF40" s="46">
        <v>17.327000000000002</v>
      </c>
      <c r="AG40" s="46">
        <v>0</v>
      </c>
      <c r="AH40" s="46">
        <v>0</v>
      </c>
      <c r="AI40" s="46" t="s">
        <v>123</v>
      </c>
      <c r="AJ40" s="46" t="s">
        <v>123</v>
      </c>
      <c r="AK40" s="46" t="s">
        <v>123</v>
      </c>
      <c r="AL40" s="46" t="s">
        <v>123</v>
      </c>
      <c r="AM40" s="46">
        <v>25.418700000000001</v>
      </c>
    </row>
    <row r="41" spans="1:39" hidden="1" outlineLevel="1">
      <c r="A41" s="9">
        <v>41456</v>
      </c>
      <c r="B41" s="46">
        <v>27.310300000000002</v>
      </c>
      <c r="C41" s="46">
        <v>28.459399999999999</v>
      </c>
      <c r="D41" s="46">
        <v>32.566699999999997</v>
      </c>
      <c r="E41" s="46">
        <v>26.706600000000002</v>
      </c>
      <c r="F41" s="46">
        <v>23.004999999999999</v>
      </c>
      <c r="G41" s="46">
        <v>28.034700000000001</v>
      </c>
      <c r="H41" s="46">
        <v>27.313700000000001</v>
      </c>
      <c r="I41" s="46">
        <v>28.385100000000001</v>
      </c>
      <c r="J41" s="46">
        <v>32.365000000000002</v>
      </c>
      <c r="K41" s="46">
        <v>26.706600000000002</v>
      </c>
      <c r="L41" s="46">
        <v>23.004999999999999</v>
      </c>
      <c r="M41" s="46">
        <v>28.034700000000001</v>
      </c>
      <c r="N41" s="46">
        <v>27.313700000000001</v>
      </c>
      <c r="O41" s="46">
        <v>49.497900000000001</v>
      </c>
      <c r="P41" s="46">
        <v>49.497900000000001</v>
      </c>
      <c r="Q41" s="46">
        <v>0</v>
      </c>
      <c r="R41" s="46">
        <v>0</v>
      </c>
      <c r="S41" s="46" t="s">
        <v>123</v>
      </c>
      <c r="T41" s="46" t="s">
        <v>123</v>
      </c>
      <c r="U41" s="46">
        <v>17.806000000000001</v>
      </c>
      <c r="V41" s="46">
        <v>0</v>
      </c>
      <c r="W41" s="46">
        <v>17.806000000000001</v>
      </c>
      <c r="X41" s="46">
        <v>0</v>
      </c>
      <c r="Y41" s="46">
        <v>20.49</v>
      </c>
      <c r="Z41" s="46">
        <v>17.712900000000001</v>
      </c>
      <c r="AA41" s="46">
        <v>17.806000000000001</v>
      </c>
      <c r="AB41" s="46">
        <v>0</v>
      </c>
      <c r="AC41" s="46">
        <v>17.806000000000001</v>
      </c>
      <c r="AD41" s="46">
        <v>0</v>
      </c>
      <c r="AE41" s="46">
        <v>20.49</v>
      </c>
      <c r="AF41" s="46">
        <v>17.712900000000001</v>
      </c>
      <c r="AG41" s="46">
        <v>0</v>
      </c>
      <c r="AH41" s="46">
        <v>0</v>
      </c>
      <c r="AI41" s="46">
        <v>0</v>
      </c>
      <c r="AJ41" s="46">
        <v>0</v>
      </c>
      <c r="AK41" s="46" t="s">
        <v>123</v>
      </c>
      <c r="AL41" s="46" t="s">
        <v>123</v>
      </c>
      <c r="AM41" s="46">
        <v>25.1309</v>
      </c>
    </row>
    <row r="42" spans="1:39" hidden="1" outlineLevel="1">
      <c r="A42" s="9">
        <v>41487</v>
      </c>
      <c r="B42" s="46">
        <v>25.794699999999999</v>
      </c>
      <c r="C42" s="46">
        <v>26.268599999999999</v>
      </c>
      <c r="D42" s="46">
        <v>28.999600000000001</v>
      </c>
      <c r="E42" s="46">
        <v>25.3888</v>
      </c>
      <c r="F42" s="46">
        <v>22.574999999999999</v>
      </c>
      <c r="G42" s="46">
        <v>26.4816</v>
      </c>
      <c r="H42" s="46">
        <v>23.535499999999999</v>
      </c>
      <c r="I42" s="46">
        <v>26.264500000000002</v>
      </c>
      <c r="J42" s="46">
        <v>28.985600000000002</v>
      </c>
      <c r="K42" s="46">
        <v>25.3888</v>
      </c>
      <c r="L42" s="46">
        <v>22.574999999999999</v>
      </c>
      <c r="M42" s="46">
        <v>26.4816</v>
      </c>
      <c r="N42" s="46">
        <v>23.535499999999999</v>
      </c>
      <c r="O42" s="46">
        <v>41.3523</v>
      </c>
      <c r="P42" s="46">
        <v>41.3523</v>
      </c>
      <c r="Q42" s="46" t="s">
        <v>123</v>
      </c>
      <c r="R42" s="46" t="s">
        <v>123</v>
      </c>
      <c r="S42" s="46" t="s">
        <v>123</v>
      </c>
      <c r="T42" s="46" t="s">
        <v>123</v>
      </c>
      <c r="U42" s="46">
        <v>17.727900000000002</v>
      </c>
      <c r="V42" s="46">
        <v>0</v>
      </c>
      <c r="W42" s="46">
        <v>17.727900000000002</v>
      </c>
      <c r="X42" s="46">
        <v>0</v>
      </c>
      <c r="Y42" s="46">
        <v>19.055900000000001</v>
      </c>
      <c r="Z42" s="46">
        <v>17.685400000000001</v>
      </c>
      <c r="AA42" s="46">
        <v>17.727900000000002</v>
      </c>
      <c r="AB42" s="46">
        <v>0</v>
      </c>
      <c r="AC42" s="46">
        <v>17.727900000000002</v>
      </c>
      <c r="AD42" s="46">
        <v>0</v>
      </c>
      <c r="AE42" s="46">
        <v>19.055900000000001</v>
      </c>
      <c r="AF42" s="46">
        <v>17.685400000000001</v>
      </c>
      <c r="AG42" s="46">
        <v>0</v>
      </c>
      <c r="AH42" s="46">
        <v>0</v>
      </c>
      <c r="AI42" s="46" t="s">
        <v>123</v>
      </c>
      <c r="AJ42" s="46" t="s">
        <v>123</v>
      </c>
      <c r="AK42" s="46" t="s">
        <v>123</v>
      </c>
      <c r="AL42" s="46" t="s">
        <v>123</v>
      </c>
      <c r="AM42" s="46">
        <v>25.155000000000001</v>
      </c>
    </row>
    <row r="43" spans="1:39" hidden="1" outlineLevel="1">
      <c r="A43" s="9">
        <v>41518</v>
      </c>
      <c r="B43" s="46">
        <v>24.9239</v>
      </c>
      <c r="C43" s="46">
        <v>24.997399999999999</v>
      </c>
      <c r="D43" s="46">
        <v>25.7087</v>
      </c>
      <c r="E43" s="46">
        <v>24.725200000000001</v>
      </c>
      <c r="F43" s="46">
        <v>22.765799999999999</v>
      </c>
      <c r="G43" s="46">
        <v>25.831199999999999</v>
      </c>
      <c r="H43" s="46">
        <v>22.014199999999999</v>
      </c>
      <c r="I43" s="46">
        <v>24.997399999999999</v>
      </c>
      <c r="J43" s="46">
        <v>25.7087</v>
      </c>
      <c r="K43" s="46">
        <v>24.725200000000001</v>
      </c>
      <c r="L43" s="46">
        <v>22.765799999999999</v>
      </c>
      <c r="M43" s="46">
        <v>25.831199999999999</v>
      </c>
      <c r="N43" s="46">
        <v>22.014199999999999</v>
      </c>
      <c r="O43" s="46">
        <v>37.9694</v>
      </c>
      <c r="P43" s="46">
        <v>37.9694</v>
      </c>
      <c r="Q43" s="46" t="s">
        <v>123</v>
      </c>
      <c r="R43" s="46" t="s">
        <v>123</v>
      </c>
      <c r="S43" s="46" t="s">
        <v>123</v>
      </c>
      <c r="T43" s="46" t="s">
        <v>123</v>
      </c>
      <c r="U43" s="46">
        <v>18.0443</v>
      </c>
      <c r="V43" s="46">
        <v>0</v>
      </c>
      <c r="W43" s="46">
        <v>18.0443</v>
      </c>
      <c r="X43" s="46">
        <v>0</v>
      </c>
      <c r="Y43" s="46">
        <v>0</v>
      </c>
      <c r="Z43" s="46">
        <v>18.0443</v>
      </c>
      <c r="AA43" s="46">
        <v>18.0443</v>
      </c>
      <c r="AB43" s="46">
        <v>0</v>
      </c>
      <c r="AC43" s="46">
        <v>18.0443</v>
      </c>
      <c r="AD43" s="46">
        <v>0</v>
      </c>
      <c r="AE43" s="46">
        <v>0</v>
      </c>
      <c r="AF43" s="46">
        <v>18.0443</v>
      </c>
      <c r="AG43" s="46">
        <v>0</v>
      </c>
      <c r="AH43" s="46">
        <v>0</v>
      </c>
      <c r="AI43" s="46" t="s">
        <v>123</v>
      </c>
      <c r="AJ43" s="46" t="s">
        <v>123</v>
      </c>
      <c r="AK43" s="46" t="s">
        <v>123</v>
      </c>
      <c r="AL43" s="46" t="s">
        <v>123</v>
      </c>
      <c r="AM43" s="46">
        <v>25.2182</v>
      </c>
    </row>
    <row r="44" spans="1:39" hidden="1" outlineLevel="1">
      <c r="A44" s="9">
        <v>41548</v>
      </c>
      <c r="B44" s="46">
        <v>25.524000000000001</v>
      </c>
      <c r="C44" s="46">
        <v>25.846399999999999</v>
      </c>
      <c r="D44" s="46">
        <v>26.992100000000001</v>
      </c>
      <c r="E44" s="46">
        <v>25.370799999999999</v>
      </c>
      <c r="F44" s="46">
        <v>20.178599999999999</v>
      </c>
      <c r="G44" s="46">
        <v>27.8596</v>
      </c>
      <c r="H44" s="46">
        <v>23.866199999999999</v>
      </c>
      <c r="I44" s="46">
        <v>25.846299999999999</v>
      </c>
      <c r="J44" s="46">
        <v>26.992100000000001</v>
      </c>
      <c r="K44" s="46">
        <v>25.370799999999999</v>
      </c>
      <c r="L44" s="46">
        <v>20.178599999999999</v>
      </c>
      <c r="M44" s="46">
        <v>27.8596</v>
      </c>
      <c r="N44" s="46">
        <v>23.866199999999999</v>
      </c>
      <c r="O44" s="46">
        <v>37.600099999999998</v>
      </c>
      <c r="P44" s="46">
        <v>37.600099999999998</v>
      </c>
      <c r="Q44" s="46" t="s">
        <v>123</v>
      </c>
      <c r="R44" s="46" t="s">
        <v>123</v>
      </c>
      <c r="S44" s="46" t="s">
        <v>123</v>
      </c>
      <c r="T44" s="46" t="s">
        <v>123</v>
      </c>
      <c r="U44" s="46">
        <v>18.132899999999999</v>
      </c>
      <c r="V44" s="46">
        <v>0</v>
      </c>
      <c r="W44" s="46">
        <v>18.132899999999999</v>
      </c>
      <c r="X44" s="46">
        <v>0</v>
      </c>
      <c r="Y44" s="46">
        <v>20.947299999999998</v>
      </c>
      <c r="Z44" s="46">
        <v>17.972799999999999</v>
      </c>
      <c r="AA44" s="46">
        <v>18.132899999999999</v>
      </c>
      <c r="AB44" s="46">
        <v>0</v>
      </c>
      <c r="AC44" s="46">
        <v>18.132899999999999</v>
      </c>
      <c r="AD44" s="46">
        <v>0</v>
      </c>
      <c r="AE44" s="46">
        <v>20.947299999999998</v>
      </c>
      <c r="AF44" s="46">
        <v>17.972799999999999</v>
      </c>
      <c r="AG44" s="46">
        <v>0</v>
      </c>
      <c r="AH44" s="46">
        <v>0</v>
      </c>
      <c r="AI44" s="46" t="s">
        <v>123</v>
      </c>
      <c r="AJ44" s="46" t="s">
        <v>123</v>
      </c>
      <c r="AK44" s="46" t="s">
        <v>123</v>
      </c>
      <c r="AL44" s="46" t="s">
        <v>123</v>
      </c>
      <c r="AM44" s="46">
        <v>25.321899999999999</v>
      </c>
    </row>
    <row r="45" spans="1:39" hidden="1" outlineLevel="1">
      <c r="A45" s="9">
        <v>41579</v>
      </c>
      <c r="B45" s="46">
        <v>26.029399999999999</v>
      </c>
      <c r="C45" s="46">
        <v>26.576899999999998</v>
      </c>
      <c r="D45" s="46">
        <v>28.1388</v>
      </c>
      <c r="E45" s="46">
        <v>25.765899999999998</v>
      </c>
      <c r="F45" s="46">
        <v>22.14</v>
      </c>
      <c r="G45" s="46">
        <v>27.7789</v>
      </c>
      <c r="H45" s="46">
        <v>21.152799999999999</v>
      </c>
      <c r="I45" s="46">
        <v>26.852900000000002</v>
      </c>
      <c r="J45" s="46">
        <v>28.1388</v>
      </c>
      <c r="K45" s="46">
        <v>26.1568</v>
      </c>
      <c r="L45" s="46">
        <v>22.14</v>
      </c>
      <c r="M45" s="46">
        <v>27.7789</v>
      </c>
      <c r="N45" s="46">
        <v>22.9024</v>
      </c>
      <c r="O45" s="46">
        <v>16.580300000000001</v>
      </c>
      <c r="P45" s="46">
        <v>38</v>
      </c>
      <c r="Q45" s="46">
        <v>16.579999999999998</v>
      </c>
      <c r="R45" s="46">
        <v>0</v>
      </c>
      <c r="S45" s="46" t="s">
        <v>123</v>
      </c>
      <c r="T45" s="46">
        <v>16.579999999999998</v>
      </c>
      <c r="U45" s="46">
        <v>18.424900000000001</v>
      </c>
      <c r="V45" s="46">
        <v>0</v>
      </c>
      <c r="W45" s="46">
        <v>18.424900000000001</v>
      </c>
      <c r="X45" s="46">
        <v>0</v>
      </c>
      <c r="Y45" s="46">
        <v>20.154599999999999</v>
      </c>
      <c r="Z45" s="46">
        <v>18.328800000000001</v>
      </c>
      <c r="AA45" s="46">
        <v>18.424900000000001</v>
      </c>
      <c r="AB45" s="46">
        <v>0</v>
      </c>
      <c r="AC45" s="46">
        <v>18.424900000000001</v>
      </c>
      <c r="AD45" s="46">
        <v>0</v>
      </c>
      <c r="AE45" s="46">
        <v>20.154599999999999</v>
      </c>
      <c r="AF45" s="46">
        <v>18.328800000000001</v>
      </c>
      <c r="AG45" s="46">
        <v>0</v>
      </c>
      <c r="AH45" s="46">
        <v>0</v>
      </c>
      <c r="AI45" s="46">
        <v>0</v>
      </c>
      <c r="AJ45" s="46">
        <v>0</v>
      </c>
      <c r="AK45" s="46" t="s">
        <v>123</v>
      </c>
      <c r="AL45" s="46">
        <v>0</v>
      </c>
      <c r="AM45" s="46">
        <v>25.2698</v>
      </c>
    </row>
    <row r="46" spans="1:39" hidden="1" outlineLevel="1">
      <c r="A46" s="9">
        <v>41609</v>
      </c>
      <c r="B46" s="46">
        <v>25.9116</v>
      </c>
      <c r="C46" s="46">
        <v>26.487300000000001</v>
      </c>
      <c r="D46" s="46">
        <v>28.701599999999999</v>
      </c>
      <c r="E46" s="46">
        <v>25.525200000000002</v>
      </c>
      <c r="F46" s="46">
        <v>20.570900000000002</v>
      </c>
      <c r="G46" s="46">
        <v>26.7425</v>
      </c>
      <c r="H46" s="46">
        <v>26.2529</v>
      </c>
      <c r="I46" s="46">
        <v>26.5307</v>
      </c>
      <c r="J46" s="46">
        <v>28.701499999999999</v>
      </c>
      <c r="K46" s="46">
        <v>25.5853</v>
      </c>
      <c r="L46" s="46">
        <v>20.570900000000002</v>
      </c>
      <c r="M46" s="46">
        <v>26.7425</v>
      </c>
      <c r="N46" s="46">
        <v>26.791799999999999</v>
      </c>
      <c r="O46" s="46">
        <v>4.7199999999999999E-2</v>
      </c>
      <c r="P46" s="46">
        <v>36.992400000000004</v>
      </c>
      <c r="Q46" s="46">
        <v>0</v>
      </c>
      <c r="R46" s="46">
        <v>0</v>
      </c>
      <c r="S46" s="46" t="s">
        <v>123</v>
      </c>
      <c r="T46" s="46">
        <v>0</v>
      </c>
      <c r="U46" s="46">
        <v>16.829799999999999</v>
      </c>
      <c r="V46" s="46">
        <v>0</v>
      </c>
      <c r="W46" s="46">
        <v>16.829799999999999</v>
      </c>
      <c r="X46" s="46">
        <v>0</v>
      </c>
      <c r="Y46" s="46">
        <v>19.152999999999999</v>
      </c>
      <c r="Z46" s="46">
        <v>16.5336</v>
      </c>
      <c r="AA46" s="46">
        <v>16.829799999999999</v>
      </c>
      <c r="AB46" s="46">
        <v>0</v>
      </c>
      <c r="AC46" s="46">
        <v>16.829799999999999</v>
      </c>
      <c r="AD46" s="46">
        <v>0</v>
      </c>
      <c r="AE46" s="46">
        <v>19.152999999999999</v>
      </c>
      <c r="AF46" s="46">
        <v>16.5336</v>
      </c>
      <c r="AG46" s="46">
        <v>0</v>
      </c>
      <c r="AH46" s="46">
        <v>0</v>
      </c>
      <c r="AI46" s="46">
        <v>0</v>
      </c>
      <c r="AJ46" s="46">
        <v>0</v>
      </c>
      <c r="AK46" s="46" t="s">
        <v>123</v>
      </c>
      <c r="AL46" s="46">
        <v>0</v>
      </c>
      <c r="AM46" s="46">
        <v>25.4071</v>
      </c>
    </row>
    <row r="47" spans="1:39" hidden="1" outlineLevel="1">
      <c r="A47" s="9">
        <v>41640</v>
      </c>
      <c r="B47" s="46">
        <v>26.688099999999999</v>
      </c>
      <c r="C47" s="46">
        <v>27.486699999999999</v>
      </c>
      <c r="D47" s="46">
        <v>29.095199999999998</v>
      </c>
      <c r="E47" s="46">
        <v>26.802099999999999</v>
      </c>
      <c r="F47" s="46">
        <v>26.370100000000001</v>
      </c>
      <c r="G47" s="46">
        <v>27.4071</v>
      </c>
      <c r="H47" s="46">
        <v>24.485900000000001</v>
      </c>
      <c r="I47" s="46">
        <v>27.486699999999999</v>
      </c>
      <c r="J47" s="46">
        <v>29.095199999999998</v>
      </c>
      <c r="K47" s="46">
        <v>26.802099999999999</v>
      </c>
      <c r="L47" s="46">
        <v>26.370100000000001</v>
      </c>
      <c r="M47" s="46">
        <v>27.4071</v>
      </c>
      <c r="N47" s="46">
        <v>24.485900000000001</v>
      </c>
      <c r="O47" s="46">
        <v>37.548900000000003</v>
      </c>
      <c r="P47" s="46">
        <v>37.548900000000003</v>
      </c>
      <c r="Q47" s="46" t="s">
        <v>123</v>
      </c>
      <c r="R47" s="46" t="s">
        <v>123</v>
      </c>
      <c r="S47" s="46" t="s">
        <v>123</v>
      </c>
      <c r="T47" s="46" t="s">
        <v>123</v>
      </c>
      <c r="U47" s="46">
        <v>15.4472</v>
      </c>
      <c r="V47" s="46">
        <v>0</v>
      </c>
      <c r="W47" s="46">
        <v>15.4472</v>
      </c>
      <c r="X47" s="46">
        <v>0</v>
      </c>
      <c r="Y47" s="46">
        <v>0</v>
      </c>
      <c r="Z47" s="46">
        <v>15.4472</v>
      </c>
      <c r="AA47" s="46">
        <v>15.4472</v>
      </c>
      <c r="AB47" s="46">
        <v>0</v>
      </c>
      <c r="AC47" s="46">
        <v>15.4472</v>
      </c>
      <c r="AD47" s="46">
        <v>0</v>
      </c>
      <c r="AE47" s="46">
        <v>0</v>
      </c>
      <c r="AF47" s="46">
        <v>15.4472</v>
      </c>
      <c r="AG47" s="46">
        <v>0</v>
      </c>
      <c r="AH47" s="46">
        <v>0</v>
      </c>
      <c r="AI47" s="46" t="s">
        <v>123</v>
      </c>
      <c r="AJ47" s="46" t="s">
        <v>123</v>
      </c>
      <c r="AK47" s="46" t="s">
        <v>123</v>
      </c>
      <c r="AL47" s="46" t="s">
        <v>123</v>
      </c>
      <c r="AM47" s="46">
        <v>25.817699999999999</v>
      </c>
    </row>
    <row r="48" spans="1:39" hidden="1" outlineLevel="1">
      <c r="A48" s="9">
        <v>41671</v>
      </c>
      <c r="B48" s="46">
        <v>25.703399999999998</v>
      </c>
      <c r="C48" s="46">
        <v>26.206600000000002</v>
      </c>
      <c r="D48" s="46">
        <v>28.986599999999999</v>
      </c>
      <c r="E48" s="46">
        <v>24.921700000000001</v>
      </c>
      <c r="F48" s="46">
        <v>24.390999999999998</v>
      </c>
      <c r="G48" s="46">
        <v>25.817699999999999</v>
      </c>
      <c r="H48" s="46">
        <v>21.410799999999998</v>
      </c>
      <c r="I48" s="46">
        <v>26.206499999999998</v>
      </c>
      <c r="J48" s="46">
        <v>28.9863</v>
      </c>
      <c r="K48" s="46">
        <v>24.921700000000001</v>
      </c>
      <c r="L48" s="46">
        <v>24.390999999999998</v>
      </c>
      <c r="M48" s="46">
        <v>25.817699999999999</v>
      </c>
      <c r="N48" s="46">
        <v>21.410799999999998</v>
      </c>
      <c r="O48" s="46">
        <v>37.5364</v>
      </c>
      <c r="P48" s="46">
        <v>37.5364</v>
      </c>
      <c r="Q48" s="46">
        <v>0</v>
      </c>
      <c r="R48" s="46" t="s">
        <v>123</v>
      </c>
      <c r="S48" s="46" t="s">
        <v>123</v>
      </c>
      <c r="T48" s="46">
        <v>0</v>
      </c>
      <c r="U48" s="46">
        <v>10.607699999999999</v>
      </c>
      <c r="V48" s="46">
        <v>0</v>
      </c>
      <c r="W48" s="46">
        <v>10.607699999999999</v>
      </c>
      <c r="X48" s="46">
        <v>0</v>
      </c>
      <c r="Y48" s="46">
        <v>0</v>
      </c>
      <c r="Z48" s="46">
        <v>10.607699999999999</v>
      </c>
      <c r="AA48" s="46">
        <v>16.742699999999999</v>
      </c>
      <c r="AB48" s="46">
        <v>0</v>
      </c>
      <c r="AC48" s="46">
        <v>16.742699999999999</v>
      </c>
      <c r="AD48" s="46">
        <v>0</v>
      </c>
      <c r="AE48" s="46">
        <v>0</v>
      </c>
      <c r="AF48" s="46">
        <v>16.742699999999999</v>
      </c>
      <c r="AG48" s="46">
        <v>9.6914999999999996</v>
      </c>
      <c r="AH48" s="46">
        <v>0</v>
      </c>
      <c r="AI48" s="46">
        <v>9.6914999999999996</v>
      </c>
      <c r="AJ48" s="46" t="s">
        <v>123</v>
      </c>
      <c r="AK48" s="46" t="s">
        <v>123</v>
      </c>
      <c r="AL48" s="46">
        <v>9.6914999999999996</v>
      </c>
      <c r="AM48" s="46">
        <v>25.4192</v>
      </c>
    </row>
    <row r="49" spans="1:39" hidden="1" outlineLevel="1">
      <c r="A49" s="9">
        <v>41699</v>
      </c>
      <c r="B49" s="46">
        <v>26.020199999999999</v>
      </c>
      <c r="C49" s="46">
        <v>26.809799999999999</v>
      </c>
      <c r="D49" s="46">
        <v>28.060700000000001</v>
      </c>
      <c r="E49" s="46">
        <v>26.084499999999998</v>
      </c>
      <c r="F49" s="46">
        <v>23.997900000000001</v>
      </c>
      <c r="G49" s="46">
        <v>26.5702</v>
      </c>
      <c r="H49" s="46">
        <v>25.476800000000001</v>
      </c>
      <c r="I49" s="46">
        <v>26.809799999999999</v>
      </c>
      <c r="J49" s="46">
        <v>28.060600000000001</v>
      </c>
      <c r="K49" s="46">
        <v>26.084499999999998</v>
      </c>
      <c r="L49" s="46">
        <v>23.997900000000001</v>
      </c>
      <c r="M49" s="46">
        <v>26.5702</v>
      </c>
      <c r="N49" s="46">
        <v>25.476800000000001</v>
      </c>
      <c r="O49" s="46">
        <v>36.648600000000002</v>
      </c>
      <c r="P49" s="46">
        <v>36.648600000000002</v>
      </c>
      <c r="Q49" s="46">
        <v>0</v>
      </c>
      <c r="R49" s="46" t="s">
        <v>123</v>
      </c>
      <c r="S49" s="46" t="s">
        <v>123</v>
      </c>
      <c r="T49" s="46">
        <v>0</v>
      </c>
      <c r="U49" s="46">
        <v>14.5443</v>
      </c>
      <c r="V49" s="46">
        <v>0</v>
      </c>
      <c r="W49" s="46">
        <v>14.5443</v>
      </c>
      <c r="X49" s="46">
        <v>0</v>
      </c>
      <c r="Y49" s="46">
        <v>22.248899999999999</v>
      </c>
      <c r="Z49" s="46">
        <v>12.985099999999999</v>
      </c>
      <c r="AA49" s="46">
        <v>22.115600000000001</v>
      </c>
      <c r="AB49" s="46">
        <v>0</v>
      </c>
      <c r="AC49" s="46">
        <v>22.115600000000001</v>
      </c>
      <c r="AD49" s="46">
        <v>0</v>
      </c>
      <c r="AE49" s="46">
        <v>22.248899999999999</v>
      </c>
      <c r="AF49" s="46">
        <v>22.069600000000001</v>
      </c>
      <c r="AG49" s="46">
        <v>0.1</v>
      </c>
      <c r="AH49" s="46">
        <v>0</v>
      </c>
      <c r="AI49" s="46">
        <v>0.1</v>
      </c>
      <c r="AJ49" s="46" t="s">
        <v>123</v>
      </c>
      <c r="AK49" s="46" t="s">
        <v>123</v>
      </c>
      <c r="AL49" s="46">
        <v>0.1</v>
      </c>
      <c r="AM49" s="46">
        <v>25.297999999999998</v>
      </c>
    </row>
    <row r="50" spans="1:39" hidden="1" outlineLevel="1">
      <c r="A50" s="9">
        <v>41730</v>
      </c>
      <c r="B50" s="46">
        <v>26.882000000000001</v>
      </c>
      <c r="C50" s="46">
        <v>27.549700000000001</v>
      </c>
      <c r="D50" s="46">
        <v>29.552</v>
      </c>
      <c r="E50" s="46">
        <v>26.6508</v>
      </c>
      <c r="F50" s="46">
        <v>23.369199999999999</v>
      </c>
      <c r="G50" s="46">
        <v>26.287400000000002</v>
      </c>
      <c r="H50" s="46">
        <v>31.430199999999999</v>
      </c>
      <c r="I50" s="46">
        <v>27.183599999999998</v>
      </c>
      <c r="J50" s="46">
        <v>28.435300000000002</v>
      </c>
      <c r="K50" s="46">
        <v>26.6508</v>
      </c>
      <c r="L50" s="46">
        <v>23.369199999999999</v>
      </c>
      <c r="M50" s="46">
        <v>26.287400000000002</v>
      </c>
      <c r="N50" s="46">
        <v>31.430199999999999</v>
      </c>
      <c r="O50" s="46">
        <v>49.987499999999997</v>
      </c>
      <c r="P50" s="46">
        <v>49.987499999999997</v>
      </c>
      <c r="Q50" s="46" t="s">
        <v>123</v>
      </c>
      <c r="R50" s="46" t="s">
        <v>123</v>
      </c>
      <c r="S50" s="46" t="s">
        <v>123</v>
      </c>
      <c r="T50" s="46" t="s">
        <v>123</v>
      </c>
      <c r="U50" s="46">
        <v>25.657399999999999</v>
      </c>
      <c r="V50" s="46">
        <v>0</v>
      </c>
      <c r="W50" s="46">
        <v>25.657399999999999</v>
      </c>
      <c r="X50" s="46">
        <v>0</v>
      </c>
      <c r="Y50" s="46">
        <v>0</v>
      </c>
      <c r="Z50" s="46">
        <v>25.657399999999999</v>
      </c>
      <c r="AA50" s="46">
        <v>25.657399999999999</v>
      </c>
      <c r="AB50" s="46">
        <v>0</v>
      </c>
      <c r="AC50" s="46">
        <v>25.657399999999999</v>
      </c>
      <c r="AD50" s="46">
        <v>0</v>
      </c>
      <c r="AE50" s="46">
        <v>0</v>
      </c>
      <c r="AF50" s="46">
        <v>25.657399999999999</v>
      </c>
      <c r="AG50" s="46">
        <v>0</v>
      </c>
      <c r="AH50" s="46">
        <v>0</v>
      </c>
      <c r="AI50" s="46" t="s">
        <v>123</v>
      </c>
      <c r="AJ50" s="46" t="s">
        <v>123</v>
      </c>
      <c r="AK50" s="46" t="s">
        <v>123</v>
      </c>
      <c r="AL50" s="46" t="s">
        <v>123</v>
      </c>
      <c r="AM50" s="46">
        <v>25.357399999999998</v>
      </c>
    </row>
    <row r="51" spans="1:39" hidden="1" outlineLevel="1">
      <c r="A51" s="9">
        <v>41760</v>
      </c>
      <c r="B51" s="46">
        <v>27.4085</v>
      </c>
      <c r="C51" s="46">
        <v>28.0183</v>
      </c>
      <c r="D51" s="46">
        <v>28.6723</v>
      </c>
      <c r="E51" s="46">
        <v>27.630099999999999</v>
      </c>
      <c r="F51" s="46">
        <v>27.3443</v>
      </c>
      <c r="G51" s="46">
        <v>27.395499999999998</v>
      </c>
      <c r="H51" s="46">
        <v>32.617199999999997</v>
      </c>
      <c r="I51" s="46">
        <v>28.0183</v>
      </c>
      <c r="J51" s="46">
        <v>28.6723</v>
      </c>
      <c r="K51" s="46">
        <v>27.630099999999999</v>
      </c>
      <c r="L51" s="46">
        <v>27.3443</v>
      </c>
      <c r="M51" s="46">
        <v>27.395499999999998</v>
      </c>
      <c r="N51" s="46">
        <v>32.617199999999997</v>
      </c>
      <c r="O51" s="46">
        <v>36.918100000000003</v>
      </c>
      <c r="P51" s="46">
        <v>36.918100000000003</v>
      </c>
      <c r="Q51" s="46" t="s">
        <v>123</v>
      </c>
      <c r="R51" s="46" t="s">
        <v>123</v>
      </c>
      <c r="S51" s="46" t="s">
        <v>123</v>
      </c>
      <c r="T51" s="46" t="s">
        <v>123</v>
      </c>
      <c r="U51" s="46">
        <v>30.651900000000001</v>
      </c>
      <c r="V51" s="46">
        <v>0</v>
      </c>
      <c r="W51" s="46">
        <v>30.651900000000001</v>
      </c>
      <c r="X51" s="46">
        <v>0</v>
      </c>
      <c r="Y51" s="46">
        <v>32.782899999999998</v>
      </c>
      <c r="Z51" s="46">
        <v>29.650099999999998</v>
      </c>
      <c r="AA51" s="46">
        <v>30.651900000000001</v>
      </c>
      <c r="AB51" s="46">
        <v>0</v>
      </c>
      <c r="AC51" s="46">
        <v>30.651900000000001</v>
      </c>
      <c r="AD51" s="46">
        <v>0</v>
      </c>
      <c r="AE51" s="46">
        <v>32.782899999999998</v>
      </c>
      <c r="AF51" s="46">
        <v>29.650099999999998</v>
      </c>
      <c r="AG51" s="46">
        <v>0</v>
      </c>
      <c r="AH51" s="46">
        <v>0</v>
      </c>
      <c r="AI51" s="46" t="s">
        <v>123</v>
      </c>
      <c r="AJ51" s="46" t="s">
        <v>123</v>
      </c>
      <c r="AK51" s="46" t="s">
        <v>123</v>
      </c>
      <c r="AL51" s="46" t="s">
        <v>123</v>
      </c>
      <c r="AM51" s="46">
        <v>25.377600000000001</v>
      </c>
    </row>
    <row r="52" spans="1:39" hidden="1" outlineLevel="1">
      <c r="A52" s="9">
        <v>41791</v>
      </c>
      <c r="B52" s="46">
        <v>27.866599999999998</v>
      </c>
      <c r="C52" s="46">
        <v>27.953900000000001</v>
      </c>
      <c r="D52" s="46">
        <v>29.220099999999999</v>
      </c>
      <c r="E52" s="46">
        <v>27.052499999999998</v>
      </c>
      <c r="F52" s="46">
        <v>24.398299999999999</v>
      </c>
      <c r="G52" s="46">
        <v>26.692699999999999</v>
      </c>
      <c r="H52" s="46">
        <v>31.3765</v>
      </c>
      <c r="I52" s="46">
        <v>27.953900000000001</v>
      </c>
      <c r="J52" s="46">
        <v>29.220099999999999</v>
      </c>
      <c r="K52" s="46">
        <v>27.052499999999998</v>
      </c>
      <c r="L52" s="46">
        <v>24.398299999999999</v>
      </c>
      <c r="M52" s="46">
        <v>26.692699999999999</v>
      </c>
      <c r="N52" s="46">
        <v>31.3765</v>
      </c>
      <c r="O52" s="46">
        <v>38.161700000000003</v>
      </c>
      <c r="P52" s="46">
        <v>38.161700000000003</v>
      </c>
      <c r="Q52" s="46" t="s">
        <v>123</v>
      </c>
      <c r="R52" s="46" t="s">
        <v>123</v>
      </c>
      <c r="S52" s="46" t="s">
        <v>123</v>
      </c>
      <c r="T52" s="46" t="s">
        <v>123</v>
      </c>
      <c r="U52" s="46">
        <v>37.567399999999999</v>
      </c>
      <c r="V52" s="46">
        <v>0</v>
      </c>
      <c r="W52" s="46">
        <v>37.567399999999999</v>
      </c>
      <c r="X52" s="46">
        <v>0</v>
      </c>
      <c r="Y52" s="46">
        <v>0</v>
      </c>
      <c r="Z52" s="46">
        <v>37.567399999999999</v>
      </c>
      <c r="AA52" s="46">
        <v>37.567399999999999</v>
      </c>
      <c r="AB52" s="46">
        <v>0</v>
      </c>
      <c r="AC52" s="46">
        <v>37.567399999999999</v>
      </c>
      <c r="AD52" s="46">
        <v>0</v>
      </c>
      <c r="AE52" s="46">
        <v>0</v>
      </c>
      <c r="AF52" s="46">
        <v>37.567399999999999</v>
      </c>
      <c r="AG52" s="46">
        <v>0</v>
      </c>
      <c r="AH52" s="46">
        <v>0</v>
      </c>
      <c r="AI52" s="46" t="s">
        <v>123</v>
      </c>
      <c r="AJ52" s="46" t="s">
        <v>123</v>
      </c>
      <c r="AK52" s="46" t="s">
        <v>123</v>
      </c>
      <c r="AL52" s="46" t="s">
        <v>123</v>
      </c>
      <c r="AM52" s="46">
        <v>25.5547</v>
      </c>
    </row>
    <row r="53" spans="1:39" hidden="1" outlineLevel="1">
      <c r="A53" s="9">
        <v>41821</v>
      </c>
      <c r="B53" s="46">
        <v>27.4757</v>
      </c>
      <c r="C53" s="46">
        <v>28.430800000000001</v>
      </c>
      <c r="D53" s="46">
        <v>30.130600000000001</v>
      </c>
      <c r="E53" s="46">
        <v>27.120200000000001</v>
      </c>
      <c r="F53" s="46">
        <v>24.767800000000001</v>
      </c>
      <c r="G53" s="46">
        <v>27.2684</v>
      </c>
      <c r="H53" s="46">
        <v>30.349599999999999</v>
      </c>
      <c r="I53" s="46">
        <v>28.430800000000001</v>
      </c>
      <c r="J53" s="46">
        <v>30.130600000000001</v>
      </c>
      <c r="K53" s="46">
        <v>27.120200000000001</v>
      </c>
      <c r="L53" s="46">
        <v>24.767800000000001</v>
      </c>
      <c r="M53" s="46">
        <v>27.2684</v>
      </c>
      <c r="N53" s="46">
        <v>30.349599999999999</v>
      </c>
      <c r="O53" s="46">
        <v>37.681699999999999</v>
      </c>
      <c r="P53" s="46">
        <v>37.681699999999999</v>
      </c>
      <c r="Q53" s="46" t="s">
        <v>123</v>
      </c>
      <c r="R53" s="46" t="s">
        <v>123</v>
      </c>
      <c r="S53" s="46" t="s">
        <v>123</v>
      </c>
      <c r="T53" s="46" t="s">
        <v>123</v>
      </c>
      <c r="U53" s="46">
        <v>19.6492</v>
      </c>
      <c r="V53" s="46">
        <v>0</v>
      </c>
      <c r="W53" s="46">
        <v>19.6492</v>
      </c>
      <c r="X53" s="46">
        <v>0</v>
      </c>
      <c r="Y53" s="46">
        <v>0</v>
      </c>
      <c r="Z53" s="46">
        <v>19.6492</v>
      </c>
      <c r="AA53" s="46">
        <v>19.6492</v>
      </c>
      <c r="AB53" s="46">
        <v>0</v>
      </c>
      <c r="AC53" s="46">
        <v>19.6492</v>
      </c>
      <c r="AD53" s="46">
        <v>0</v>
      </c>
      <c r="AE53" s="46">
        <v>0</v>
      </c>
      <c r="AF53" s="46">
        <v>19.6492</v>
      </c>
      <c r="AG53" s="46">
        <v>0</v>
      </c>
      <c r="AH53" s="46">
        <v>0</v>
      </c>
      <c r="AI53" s="46" t="s">
        <v>123</v>
      </c>
      <c r="AJ53" s="46" t="s">
        <v>123</v>
      </c>
      <c r="AK53" s="46" t="s">
        <v>123</v>
      </c>
      <c r="AL53" s="46" t="s">
        <v>123</v>
      </c>
      <c r="AM53" s="46">
        <v>25.1051</v>
      </c>
    </row>
    <row r="54" spans="1:39" hidden="1" outlineLevel="1">
      <c r="A54" s="9">
        <v>41852</v>
      </c>
      <c r="B54" s="46">
        <v>26.851099999999999</v>
      </c>
      <c r="C54" s="46">
        <v>28.363600000000002</v>
      </c>
      <c r="D54" s="46">
        <v>30.381599999999999</v>
      </c>
      <c r="E54" s="46">
        <v>26.918500000000002</v>
      </c>
      <c r="F54" s="46">
        <v>24.263200000000001</v>
      </c>
      <c r="G54" s="46">
        <v>28.217099999999999</v>
      </c>
      <c r="H54" s="46">
        <v>23.733000000000001</v>
      </c>
      <c r="I54" s="46">
        <v>28.363099999999999</v>
      </c>
      <c r="J54" s="46">
        <v>30.380600000000001</v>
      </c>
      <c r="K54" s="46">
        <v>26.918500000000002</v>
      </c>
      <c r="L54" s="46">
        <v>24.263200000000001</v>
      </c>
      <c r="M54" s="46">
        <v>28.217099999999999</v>
      </c>
      <c r="N54" s="46">
        <v>23.733000000000001</v>
      </c>
      <c r="O54" s="46">
        <v>36.701000000000001</v>
      </c>
      <c r="P54" s="46">
        <v>36.701000000000001</v>
      </c>
      <c r="Q54" s="46" t="s">
        <v>123</v>
      </c>
      <c r="R54" s="46" t="s">
        <v>123</v>
      </c>
      <c r="S54" s="46" t="s">
        <v>123</v>
      </c>
      <c r="T54" s="46" t="s">
        <v>123</v>
      </c>
      <c r="U54" s="46">
        <v>18.164899999999999</v>
      </c>
      <c r="V54" s="46">
        <v>0</v>
      </c>
      <c r="W54" s="46">
        <v>18.164899999999999</v>
      </c>
      <c r="X54" s="46">
        <v>0</v>
      </c>
      <c r="Y54" s="46">
        <v>0</v>
      </c>
      <c r="Z54" s="46">
        <v>18.164899999999999</v>
      </c>
      <c r="AA54" s="46">
        <v>18.164899999999999</v>
      </c>
      <c r="AB54" s="46">
        <v>0</v>
      </c>
      <c r="AC54" s="46">
        <v>18.164899999999999</v>
      </c>
      <c r="AD54" s="46">
        <v>0</v>
      </c>
      <c r="AE54" s="46">
        <v>0</v>
      </c>
      <c r="AF54" s="46">
        <v>18.164899999999999</v>
      </c>
      <c r="AG54" s="46">
        <v>0</v>
      </c>
      <c r="AH54" s="46">
        <v>0</v>
      </c>
      <c r="AI54" s="46" t="s">
        <v>123</v>
      </c>
      <c r="AJ54" s="46" t="s">
        <v>123</v>
      </c>
      <c r="AK54" s="46" t="s">
        <v>123</v>
      </c>
      <c r="AL54" s="46" t="s">
        <v>123</v>
      </c>
      <c r="AM54" s="46">
        <v>22.684699999999999</v>
      </c>
    </row>
    <row r="55" spans="1:39" hidden="1" outlineLevel="1">
      <c r="A55" s="9">
        <v>41883</v>
      </c>
      <c r="B55" s="46">
        <v>25.055499999999999</v>
      </c>
      <c r="C55" s="46">
        <v>26.338899999999999</v>
      </c>
      <c r="D55" s="46">
        <v>28.499400000000001</v>
      </c>
      <c r="E55" s="46">
        <v>25.118400000000001</v>
      </c>
      <c r="F55" s="46">
        <v>21.933</v>
      </c>
      <c r="G55" s="46">
        <v>27.0642</v>
      </c>
      <c r="H55" s="46">
        <v>24.964200000000002</v>
      </c>
      <c r="I55" s="46">
        <v>26.351299999999998</v>
      </c>
      <c r="J55" s="46">
        <v>28.499600000000001</v>
      </c>
      <c r="K55" s="46">
        <v>25.1358</v>
      </c>
      <c r="L55" s="46">
        <v>21.933</v>
      </c>
      <c r="M55" s="46">
        <v>27.0642</v>
      </c>
      <c r="N55" s="46">
        <v>25.284700000000001</v>
      </c>
      <c r="O55" s="46">
        <v>13.508599999999999</v>
      </c>
      <c r="P55" s="46">
        <v>16.9923</v>
      </c>
      <c r="Q55" s="46">
        <v>13.49</v>
      </c>
      <c r="R55" s="46" t="s">
        <v>123</v>
      </c>
      <c r="S55" s="46" t="s">
        <v>123</v>
      </c>
      <c r="T55" s="46">
        <v>13.49</v>
      </c>
      <c r="U55" s="46">
        <v>13.407299999999999</v>
      </c>
      <c r="V55" s="46">
        <v>0</v>
      </c>
      <c r="W55" s="46">
        <v>13.407299999999999</v>
      </c>
      <c r="X55" s="46">
        <v>0</v>
      </c>
      <c r="Y55" s="46">
        <v>0</v>
      </c>
      <c r="Z55" s="46">
        <v>13.407299999999999</v>
      </c>
      <c r="AA55" s="46">
        <v>14.2477</v>
      </c>
      <c r="AB55" s="46">
        <v>0</v>
      </c>
      <c r="AC55" s="46">
        <v>14.2477</v>
      </c>
      <c r="AD55" s="46">
        <v>0</v>
      </c>
      <c r="AE55" s="46">
        <v>0</v>
      </c>
      <c r="AF55" s="46">
        <v>14.2477</v>
      </c>
      <c r="AG55" s="46">
        <v>11.159000000000001</v>
      </c>
      <c r="AH55" s="46">
        <v>0</v>
      </c>
      <c r="AI55" s="46">
        <v>11.159000000000001</v>
      </c>
      <c r="AJ55" s="46" t="s">
        <v>123</v>
      </c>
      <c r="AK55" s="46" t="s">
        <v>123</v>
      </c>
      <c r="AL55" s="46">
        <v>11.159000000000001</v>
      </c>
      <c r="AM55" s="46">
        <v>21.562000000000001</v>
      </c>
    </row>
    <row r="56" spans="1:39" hidden="1" outlineLevel="1">
      <c r="A56" s="9">
        <v>41913</v>
      </c>
      <c r="B56" s="46">
        <v>25.354399999999998</v>
      </c>
      <c r="C56" s="46">
        <v>26.9771</v>
      </c>
      <c r="D56" s="46">
        <v>29.2486</v>
      </c>
      <c r="E56" s="46">
        <v>25.7944</v>
      </c>
      <c r="F56" s="46">
        <v>23.7714</v>
      </c>
      <c r="G56" s="46">
        <v>26.840499999999999</v>
      </c>
      <c r="H56" s="46">
        <v>23.047999999999998</v>
      </c>
      <c r="I56" s="46">
        <v>26.9771</v>
      </c>
      <c r="J56" s="46">
        <v>29.248699999999999</v>
      </c>
      <c r="K56" s="46">
        <v>25.7944</v>
      </c>
      <c r="L56" s="46">
        <v>23.7714</v>
      </c>
      <c r="M56" s="46">
        <v>26.840499999999999</v>
      </c>
      <c r="N56" s="46">
        <v>23.047999999999998</v>
      </c>
      <c r="O56" s="46">
        <v>19.4057</v>
      </c>
      <c r="P56" s="46">
        <v>19.4057</v>
      </c>
      <c r="Q56" s="46" t="s">
        <v>123</v>
      </c>
      <c r="R56" s="46" t="s">
        <v>123</v>
      </c>
      <c r="S56" s="46" t="s">
        <v>123</v>
      </c>
      <c r="T56" s="46" t="s">
        <v>123</v>
      </c>
      <c r="U56" s="46">
        <v>8.3360000000000003</v>
      </c>
      <c r="V56" s="46">
        <v>0</v>
      </c>
      <c r="W56" s="46">
        <v>8.3360000000000003</v>
      </c>
      <c r="X56" s="46">
        <v>0</v>
      </c>
      <c r="Y56" s="46">
        <v>0</v>
      </c>
      <c r="Z56" s="46">
        <v>8.3360000000000003</v>
      </c>
      <c r="AA56" s="46">
        <v>8.3360000000000003</v>
      </c>
      <c r="AB56" s="46">
        <v>0</v>
      </c>
      <c r="AC56" s="46">
        <v>8.3360000000000003</v>
      </c>
      <c r="AD56" s="46">
        <v>0</v>
      </c>
      <c r="AE56" s="46">
        <v>0</v>
      </c>
      <c r="AF56" s="46">
        <v>8.3360000000000003</v>
      </c>
      <c r="AG56" s="46">
        <v>0</v>
      </c>
      <c r="AH56" s="46">
        <v>0</v>
      </c>
      <c r="AI56" s="46" t="s">
        <v>123</v>
      </c>
      <c r="AJ56" s="46" t="s">
        <v>123</v>
      </c>
      <c r="AK56" s="46" t="s">
        <v>123</v>
      </c>
      <c r="AL56" s="46" t="s">
        <v>123</v>
      </c>
      <c r="AM56" s="46">
        <v>21.719899999999999</v>
      </c>
    </row>
    <row r="57" spans="1:39" hidden="1" outlineLevel="1">
      <c r="A57" s="9">
        <v>41944</v>
      </c>
      <c r="B57" s="46">
        <v>25.379899999999999</v>
      </c>
      <c r="C57" s="46">
        <v>27.7349</v>
      </c>
      <c r="D57" s="46">
        <v>29.870899999999999</v>
      </c>
      <c r="E57" s="46">
        <v>26.8292</v>
      </c>
      <c r="F57" s="46">
        <v>25.129899999999999</v>
      </c>
      <c r="G57" s="46">
        <v>27.1037</v>
      </c>
      <c r="H57" s="46">
        <v>27.5182</v>
      </c>
      <c r="I57" s="46">
        <v>27.9254</v>
      </c>
      <c r="J57" s="46">
        <v>29.869700000000002</v>
      </c>
      <c r="K57" s="46">
        <v>27.0929</v>
      </c>
      <c r="L57" s="46">
        <v>25.129899999999999</v>
      </c>
      <c r="M57" s="46">
        <v>27.1037</v>
      </c>
      <c r="N57" s="46">
        <v>30.5427</v>
      </c>
      <c r="O57" s="46">
        <v>0.24249999999999999</v>
      </c>
      <c r="P57" s="46">
        <v>47.7774</v>
      </c>
      <c r="Q57" s="46">
        <v>0.1</v>
      </c>
      <c r="R57" s="46" t="s">
        <v>123</v>
      </c>
      <c r="S57" s="46" t="s">
        <v>123</v>
      </c>
      <c r="T57" s="46">
        <v>0.1</v>
      </c>
      <c r="U57" s="46">
        <v>18.9682</v>
      </c>
      <c r="V57" s="46">
        <v>0</v>
      </c>
      <c r="W57" s="46">
        <v>18.9682</v>
      </c>
      <c r="X57" s="46">
        <v>0</v>
      </c>
      <c r="Y57" s="46">
        <v>0</v>
      </c>
      <c r="Z57" s="46">
        <v>18.9682</v>
      </c>
      <c r="AA57" s="46">
        <v>20.043800000000001</v>
      </c>
      <c r="AB57" s="46">
        <v>0</v>
      </c>
      <c r="AC57" s="46">
        <v>20.043800000000001</v>
      </c>
      <c r="AD57" s="46">
        <v>0</v>
      </c>
      <c r="AE57" s="46">
        <v>0</v>
      </c>
      <c r="AF57" s="46">
        <v>20.043800000000001</v>
      </c>
      <c r="AG57" s="46">
        <v>5.7889999999999997</v>
      </c>
      <c r="AH57" s="46">
        <v>0</v>
      </c>
      <c r="AI57" s="46">
        <v>5.7889999999999997</v>
      </c>
      <c r="AJ57" s="46" t="s">
        <v>123</v>
      </c>
      <c r="AK57" s="46" t="s">
        <v>123</v>
      </c>
      <c r="AL57" s="46">
        <v>5.7889999999999997</v>
      </c>
      <c r="AM57" s="46">
        <v>21.864000000000001</v>
      </c>
    </row>
    <row r="58" spans="1:39" hidden="1" outlineLevel="1">
      <c r="A58" s="9">
        <v>41974</v>
      </c>
      <c r="B58" s="46">
        <v>24.553599999999999</v>
      </c>
      <c r="C58" s="46">
        <v>27.448699999999999</v>
      </c>
      <c r="D58" s="46">
        <v>30.3447</v>
      </c>
      <c r="E58" s="46">
        <v>26.2334</v>
      </c>
      <c r="F58" s="46">
        <v>26.823499999999999</v>
      </c>
      <c r="G58" s="46">
        <v>26.521899999999999</v>
      </c>
      <c r="H58" s="46">
        <v>23.698899999999998</v>
      </c>
      <c r="I58" s="46">
        <v>27.558299999999999</v>
      </c>
      <c r="J58" s="46">
        <v>30.3446</v>
      </c>
      <c r="K58" s="46">
        <v>26.378</v>
      </c>
      <c r="L58" s="46">
        <v>26.823499999999999</v>
      </c>
      <c r="M58" s="46">
        <v>26.521899999999999</v>
      </c>
      <c r="N58" s="46">
        <v>24.890999999999998</v>
      </c>
      <c r="O58" s="46">
        <v>10.7659</v>
      </c>
      <c r="P58" s="46">
        <v>35.3643</v>
      </c>
      <c r="Q58" s="46">
        <v>10.739699999999999</v>
      </c>
      <c r="R58" s="46" t="s">
        <v>123</v>
      </c>
      <c r="S58" s="46" t="s">
        <v>123</v>
      </c>
      <c r="T58" s="46">
        <v>10.739699999999999</v>
      </c>
      <c r="U58" s="46">
        <v>10.301299999999999</v>
      </c>
      <c r="V58" s="46">
        <v>0</v>
      </c>
      <c r="W58" s="46">
        <v>10.301299999999999</v>
      </c>
      <c r="X58" s="46">
        <v>0</v>
      </c>
      <c r="Y58" s="46">
        <v>0</v>
      </c>
      <c r="Z58" s="46">
        <v>10.301299999999999</v>
      </c>
      <c r="AA58" s="46">
        <v>10.301299999999999</v>
      </c>
      <c r="AB58" s="46">
        <v>0</v>
      </c>
      <c r="AC58" s="46">
        <v>10.301299999999999</v>
      </c>
      <c r="AD58" s="46">
        <v>0</v>
      </c>
      <c r="AE58" s="46">
        <v>0</v>
      </c>
      <c r="AF58" s="46">
        <v>10.301299999999999</v>
      </c>
      <c r="AG58" s="46">
        <v>0</v>
      </c>
      <c r="AH58" s="46">
        <v>0</v>
      </c>
      <c r="AI58" s="46">
        <v>0</v>
      </c>
      <c r="AJ58" s="46" t="s">
        <v>123</v>
      </c>
      <c r="AK58" s="46" t="s">
        <v>123</v>
      </c>
      <c r="AL58" s="46">
        <v>0</v>
      </c>
      <c r="AM58" s="46">
        <v>22.4497</v>
      </c>
    </row>
    <row r="59" spans="1:39" hidden="1" outlineLevel="1">
      <c r="A59" s="9">
        <v>42005</v>
      </c>
      <c r="B59" s="46">
        <v>24.897200000000002</v>
      </c>
      <c r="C59" s="46">
        <v>27.779699999999998</v>
      </c>
      <c r="D59" s="46">
        <v>29.393799999999999</v>
      </c>
      <c r="E59" s="46">
        <v>26.6175</v>
      </c>
      <c r="F59" s="46">
        <v>26.4236</v>
      </c>
      <c r="G59" s="46">
        <v>26.800999999999998</v>
      </c>
      <c r="H59" s="46">
        <v>25.203700000000001</v>
      </c>
      <c r="I59" s="46">
        <v>27.904399999999999</v>
      </c>
      <c r="J59" s="46">
        <v>29.393699999999999</v>
      </c>
      <c r="K59" s="46">
        <v>26.8186</v>
      </c>
      <c r="L59" s="46">
        <v>26.4236</v>
      </c>
      <c r="M59" s="46">
        <v>26.800999999999998</v>
      </c>
      <c r="N59" s="46">
        <v>27.4207</v>
      </c>
      <c r="O59" s="46">
        <v>10.6418</v>
      </c>
      <c r="P59" s="46">
        <v>37.692700000000002</v>
      </c>
      <c r="Q59" s="46">
        <v>10.625</v>
      </c>
      <c r="R59" s="46" t="s">
        <v>123</v>
      </c>
      <c r="S59" s="46" t="s">
        <v>123</v>
      </c>
      <c r="T59" s="46">
        <v>10.625</v>
      </c>
      <c r="U59" s="46">
        <v>14.4213</v>
      </c>
      <c r="V59" s="46">
        <v>0</v>
      </c>
      <c r="W59" s="46">
        <v>14.4213</v>
      </c>
      <c r="X59" s="46">
        <v>0</v>
      </c>
      <c r="Y59" s="46">
        <v>0</v>
      </c>
      <c r="Z59" s="46">
        <v>14.4213</v>
      </c>
      <c r="AA59" s="46">
        <v>15.345700000000001</v>
      </c>
      <c r="AB59" s="46">
        <v>0</v>
      </c>
      <c r="AC59" s="46">
        <v>15.345700000000001</v>
      </c>
      <c r="AD59" s="46">
        <v>0</v>
      </c>
      <c r="AE59" s="46">
        <v>0</v>
      </c>
      <c r="AF59" s="46">
        <v>15.345700000000001</v>
      </c>
      <c r="AG59" s="46">
        <v>0</v>
      </c>
      <c r="AH59" s="46">
        <v>0</v>
      </c>
      <c r="AI59" s="46">
        <v>0</v>
      </c>
      <c r="AJ59" s="46" t="s">
        <v>123</v>
      </c>
      <c r="AK59" s="46" t="s">
        <v>123</v>
      </c>
      <c r="AL59" s="46">
        <v>0</v>
      </c>
      <c r="AM59" s="46">
        <v>22.2714</v>
      </c>
    </row>
    <row r="60" spans="1:39" hidden="1" outlineLevel="1">
      <c r="A60" s="9">
        <v>42036</v>
      </c>
      <c r="B60" s="46">
        <v>25.164100000000001</v>
      </c>
      <c r="C60" s="46">
        <v>27.2438</v>
      </c>
      <c r="D60" s="46">
        <v>30.270600000000002</v>
      </c>
      <c r="E60" s="46">
        <v>25.993300000000001</v>
      </c>
      <c r="F60" s="46">
        <v>28.4285</v>
      </c>
      <c r="G60" s="46">
        <v>25.6556</v>
      </c>
      <c r="H60" s="46">
        <v>26.135100000000001</v>
      </c>
      <c r="I60" s="46">
        <v>27.2422</v>
      </c>
      <c r="J60" s="46">
        <v>30.266500000000001</v>
      </c>
      <c r="K60" s="46">
        <v>25.993300000000001</v>
      </c>
      <c r="L60" s="46">
        <v>28.4285</v>
      </c>
      <c r="M60" s="46">
        <v>25.6556</v>
      </c>
      <c r="N60" s="46">
        <v>26.135100000000001</v>
      </c>
      <c r="O60" s="46">
        <v>40.1081</v>
      </c>
      <c r="P60" s="46">
        <v>40.1081</v>
      </c>
      <c r="Q60" s="46">
        <v>0</v>
      </c>
      <c r="R60" s="46" t="s">
        <v>123</v>
      </c>
      <c r="S60" s="46" t="s">
        <v>123</v>
      </c>
      <c r="T60" s="46">
        <v>0</v>
      </c>
      <c r="U60" s="46">
        <v>13.0365</v>
      </c>
      <c r="V60" s="46">
        <v>0</v>
      </c>
      <c r="W60" s="46">
        <v>13.0365</v>
      </c>
      <c r="X60" s="46">
        <v>0</v>
      </c>
      <c r="Y60" s="46">
        <v>0</v>
      </c>
      <c r="Z60" s="46">
        <v>13.0365</v>
      </c>
      <c r="AA60" s="46">
        <v>13.0268</v>
      </c>
      <c r="AB60" s="46">
        <v>0</v>
      </c>
      <c r="AC60" s="46">
        <v>13.0268</v>
      </c>
      <c r="AD60" s="46">
        <v>0</v>
      </c>
      <c r="AE60" s="46">
        <v>0</v>
      </c>
      <c r="AF60" s="46">
        <v>13.0268</v>
      </c>
      <c r="AG60" s="46">
        <v>13.074999999999999</v>
      </c>
      <c r="AH60" s="46">
        <v>0</v>
      </c>
      <c r="AI60" s="46">
        <v>13.074999999999999</v>
      </c>
      <c r="AJ60" s="46" t="s">
        <v>123</v>
      </c>
      <c r="AK60" s="46" t="s">
        <v>123</v>
      </c>
      <c r="AL60" s="46">
        <v>13.074999999999999</v>
      </c>
      <c r="AM60" s="46">
        <v>26.504000000000001</v>
      </c>
    </row>
    <row r="61" spans="1:39" hidden="1" outlineLevel="1">
      <c r="A61" s="9">
        <v>42064</v>
      </c>
      <c r="B61" s="46">
        <v>24.589200000000002</v>
      </c>
      <c r="C61" s="46">
        <v>26.773399999999999</v>
      </c>
      <c r="D61" s="46">
        <v>29.6082</v>
      </c>
      <c r="E61" s="46">
        <v>25.891400000000001</v>
      </c>
      <c r="F61" s="46">
        <v>29.474299999999999</v>
      </c>
      <c r="G61" s="46">
        <v>26.4971</v>
      </c>
      <c r="H61" s="46">
        <v>17.5198</v>
      </c>
      <c r="I61" s="46">
        <v>26.7928</v>
      </c>
      <c r="J61" s="46">
        <v>29.606200000000001</v>
      </c>
      <c r="K61" s="46">
        <v>25.915700000000001</v>
      </c>
      <c r="L61" s="46">
        <v>29.474299999999999</v>
      </c>
      <c r="M61" s="46">
        <v>26.4971</v>
      </c>
      <c r="N61" s="46">
        <v>17.576699999999999</v>
      </c>
      <c r="O61" s="46">
        <v>16.043900000000001</v>
      </c>
      <c r="P61" s="46">
        <v>37.830800000000004</v>
      </c>
      <c r="Q61" s="46">
        <v>15.35</v>
      </c>
      <c r="R61" s="46" t="s">
        <v>123</v>
      </c>
      <c r="S61" s="46" t="s">
        <v>123</v>
      </c>
      <c r="T61" s="46">
        <v>15.35</v>
      </c>
      <c r="U61" s="46">
        <v>8.2260000000000009</v>
      </c>
      <c r="V61" s="46">
        <v>0</v>
      </c>
      <c r="W61" s="46">
        <v>8.2260000000000009</v>
      </c>
      <c r="X61" s="46">
        <v>0</v>
      </c>
      <c r="Y61" s="46">
        <v>0</v>
      </c>
      <c r="Z61" s="46">
        <v>8.2260000000000009</v>
      </c>
      <c r="AA61" s="46">
        <v>8.2260000000000009</v>
      </c>
      <c r="AB61" s="46">
        <v>0</v>
      </c>
      <c r="AC61" s="46">
        <v>8.2260000000000009</v>
      </c>
      <c r="AD61" s="46">
        <v>0</v>
      </c>
      <c r="AE61" s="46">
        <v>0</v>
      </c>
      <c r="AF61" s="46">
        <v>8.2260000000000009</v>
      </c>
      <c r="AG61" s="46">
        <v>0</v>
      </c>
      <c r="AH61" s="46">
        <v>0</v>
      </c>
      <c r="AI61" s="46">
        <v>0</v>
      </c>
      <c r="AJ61" s="46" t="s">
        <v>123</v>
      </c>
      <c r="AK61" s="46" t="s">
        <v>123</v>
      </c>
      <c r="AL61" s="46">
        <v>0</v>
      </c>
      <c r="AM61" s="46">
        <v>29.776700000000002</v>
      </c>
    </row>
    <row r="62" spans="1:39" hidden="1" outlineLevel="1">
      <c r="A62" s="9">
        <v>42095</v>
      </c>
      <c r="B62" s="46">
        <v>23.672000000000001</v>
      </c>
      <c r="C62" s="46">
        <v>23.584499999999998</v>
      </c>
      <c r="D62" s="46">
        <v>28.1813</v>
      </c>
      <c r="E62" s="46">
        <v>23.2285</v>
      </c>
      <c r="F62" s="46">
        <v>29.3842</v>
      </c>
      <c r="G62" s="46">
        <v>25.079899999999999</v>
      </c>
      <c r="H62" s="46">
        <v>8.8671000000000006</v>
      </c>
      <c r="I62" s="46">
        <v>23.584399999999999</v>
      </c>
      <c r="J62" s="46">
        <v>28.180299999999999</v>
      </c>
      <c r="K62" s="46">
        <v>23.2285</v>
      </c>
      <c r="L62" s="46">
        <v>29.3842</v>
      </c>
      <c r="M62" s="46">
        <v>25.079899999999999</v>
      </c>
      <c r="N62" s="46">
        <v>8.8671000000000006</v>
      </c>
      <c r="O62" s="46">
        <v>41.210099999999997</v>
      </c>
      <c r="P62" s="46">
        <v>41.210099999999997</v>
      </c>
      <c r="Q62" s="46" t="s">
        <v>123</v>
      </c>
      <c r="R62" s="46" t="s">
        <v>123</v>
      </c>
      <c r="S62" s="46" t="s">
        <v>123</v>
      </c>
      <c r="T62" s="46" t="s">
        <v>123</v>
      </c>
      <c r="U62" s="46">
        <v>8.0789000000000009</v>
      </c>
      <c r="V62" s="46">
        <v>0</v>
      </c>
      <c r="W62" s="46">
        <v>8.0789000000000009</v>
      </c>
      <c r="X62" s="46">
        <v>0</v>
      </c>
      <c r="Y62" s="46">
        <v>0</v>
      </c>
      <c r="Z62" s="46">
        <v>8.0789000000000009</v>
      </c>
      <c r="AA62" s="46">
        <v>8.0789000000000009</v>
      </c>
      <c r="AB62" s="46">
        <v>0</v>
      </c>
      <c r="AC62" s="46">
        <v>8.0789000000000009</v>
      </c>
      <c r="AD62" s="46">
        <v>0</v>
      </c>
      <c r="AE62" s="46">
        <v>0</v>
      </c>
      <c r="AF62" s="46">
        <v>8.0789000000000009</v>
      </c>
      <c r="AG62" s="46">
        <v>0</v>
      </c>
      <c r="AH62" s="46">
        <v>0</v>
      </c>
      <c r="AI62" s="46" t="s">
        <v>123</v>
      </c>
      <c r="AJ62" s="46" t="s">
        <v>123</v>
      </c>
      <c r="AK62" s="46" t="s">
        <v>123</v>
      </c>
      <c r="AL62" s="46" t="s">
        <v>123</v>
      </c>
      <c r="AM62" s="46">
        <v>30.5992</v>
      </c>
    </row>
    <row r="63" spans="1:39" hidden="1" outlineLevel="1">
      <c r="A63" s="9">
        <v>42125</v>
      </c>
      <c r="B63" s="46">
        <v>24.202400000000001</v>
      </c>
      <c r="C63" s="46">
        <v>25.591899999999999</v>
      </c>
      <c r="D63" s="46">
        <v>28.064699999999998</v>
      </c>
      <c r="E63" s="46">
        <v>25.38</v>
      </c>
      <c r="F63" s="46">
        <v>32.383299999999998</v>
      </c>
      <c r="G63" s="46">
        <v>26.9359</v>
      </c>
      <c r="H63" s="46">
        <v>15.889799999999999</v>
      </c>
      <c r="I63" s="46">
        <v>25.5914</v>
      </c>
      <c r="J63" s="46">
        <v>28.0595</v>
      </c>
      <c r="K63" s="46">
        <v>25.38</v>
      </c>
      <c r="L63" s="46">
        <v>32.383299999999998</v>
      </c>
      <c r="M63" s="46">
        <v>26.9359</v>
      </c>
      <c r="N63" s="46">
        <v>15.889799999999999</v>
      </c>
      <c r="O63" s="46">
        <v>38.344299999999997</v>
      </c>
      <c r="P63" s="46">
        <v>38.344299999999997</v>
      </c>
      <c r="Q63" s="46">
        <v>0</v>
      </c>
      <c r="R63" s="46" t="s">
        <v>123</v>
      </c>
      <c r="S63" s="46" t="s">
        <v>123</v>
      </c>
      <c r="T63" s="46">
        <v>0</v>
      </c>
      <c r="U63" s="46">
        <v>7.7172999999999998</v>
      </c>
      <c r="V63" s="46">
        <v>0</v>
      </c>
      <c r="W63" s="46">
        <v>7.7172999999999998</v>
      </c>
      <c r="X63" s="46">
        <v>0</v>
      </c>
      <c r="Y63" s="46">
        <v>0</v>
      </c>
      <c r="Z63" s="46">
        <v>7.7172999999999998</v>
      </c>
      <c r="AA63" s="46">
        <v>7.8040000000000003</v>
      </c>
      <c r="AB63" s="46">
        <v>0</v>
      </c>
      <c r="AC63" s="46">
        <v>7.8040000000000003</v>
      </c>
      <c r="AD63" s="46">
        <v>0</v>
      </c>
      <c r="AE63" s="46">
        <v>0</v>
      </c>
      <c r="AF63" s="46">
        <v>7.8040000000000003</v>
      </c>
      <c r="AG63" s="46">
        <v>6.2539999999999996</v>
      </c>
      <c r="AH63" s="46">
        <v>0</v>
      </c>
      <c r="AI63" s="46">
        <v>6.2539999999999996</v>
      </c>
      <c r="AJ63" s="46" t="s">
        <v>123</v>
      </c>
      <c r="AK63" s="46" t="s">
        <v>123</v>
      </c>
      <c r="AL63" s="46">
        <v>6.2539999999999996</v>
      </c>
      <c r="AM63" s="46">
        <v>30.713000000000001</v>
      </c>
    </row>
    <row r="64" spans="1:39" hidden="1" outlineLevel="1">
      <c r="A64" s="9">
        <v>42156</v>
      </c>
      <c r="B64" s="46">
        <v>26.340699999999998</v>
      </c>
      <c r="C64" s="46">
        <v>26.053999999999998</v>
      </c>
      <c r="D64" s="46">
        <v>27.439599999999999</v>
      </c>
      <c r="E64" s="46">
        <v>25.902799999999999</v>
      </c>
      <c r="F64" s="46">
        <v>25.829599999999999</v>
      </c>
      <c r="G64" s="46">
        <v>27.2121</v>
      </c>
      <c r="H64" s="46">
        <v>16.300699999999999</v>
      </c>
      <c r="I64" s="46">
        <v>26.053799999999999</v>
      </c>
      <c r="J64" s="46">
        <v>27.4377</v>
      </c>
      <c r="K64" s="46">
        <v>25.902799999999999</v>
      </c>
      <c r="L64" s="46">
        <v>25.829599999999999</v>
      </c>
      <c r="M64" s="46">
        <v>27.2121</v>
      </c>
      <c r="N64" s="46">
        <v>16.300699999999999</v>
      </c>
      <c r="O64" s="46">
        <v>36.619199999999999</v>
      </c>
      <c r="P64" s="46">
        <v>36.619199999999999</v>
      </c>
      <c r="Q64" s="46">
        <v>0</v>
      </c>
      <c r="R64" s="46" t="s">
        <v>123</v>
      </c>
      <c r="S64" s="46" t="s">
        <v>123</v>
      </c>
      <c r="T64" s="46">
        <v>0</v>
      </c>
      <c r="U64" s="46">
        <v>11.9247</v>
      </c>
      <c r="V64" s="46">
        <v>0</v>
      </c>
      <c r="W64" s="46">
        <v>11.9247</v>
      </c>
      <c r="X64" s="46">
        <v>0</v>
      </c>
      <c r="Y64" s="46">
        <v>17</v>
      </c>
      <c r="Z64" s="46">
        <v>11.784599999999999</v>
      </c>
      <c r="AA64" s="46">
        <v>13.1425</v>
      </c>
      <c r="AB64" s="46">
        <v>0</v>
      </c>
      <c r="AC64" s="46">
        <v>13.1425</v>
      </c>
      <c r="AD64" s="46">
        <v>0</v>
      </c>
      <c r="AE64" s="46">
        <v>17</v>
      </c>
      <c r="AF64" s="46">
        <v>13.010300000000001</v>
      </c>
      <c r="AG64" s="46">
        <v>6.7080000000000002</v>
      </c>
      <c r="AH64" s="46">
        <v>0</v>
      </c>
      <c r="AI64" s="46">
        <v>6.7080000000000002</v>
      </c>
      <c r="AJ64" s="46" t="s">
        <v>123</v>
      </c>
      <c r="AK64" s="46" t="s">
        <v>123</v>
      </c>
      <c r="AL64" s="46">
        <v>6.7080000000000002</v>
      </c>
      <c r="AM64" s="46">
        <v>31.8079</v>
      </c>
    </row>
    <row r="65" spans="1:39" hidden="1" outlineLevel="1">
      <c r="A65" s="9">
        <v>42186</v>
      </c>
      <c r="B65" s="46">
        <v>27.510400000000001</v>
      </c>
      <c r="C65" s="46">
        <v>27.827300000000001</v>
      </c>
      <c r="D65" s="46">
        <v>27.355599999999999</v>
      </c>
      <c r="E65" s="46">
        <v>27.879300000000001</v>
      </c>
      <c r="F65" s="46">
        <v>34.155099999999997</v>
      </c>
      <c r="G65" s="46">
        <v>27.944700000000001</v>
      </c>
      <c r="H65" s="46">
        <v>19.125599999999999</v>
      </c>
      <c r="I65" s="46">
        <v>27.827200000000001</v>
      </c>
      <c r="J65" s="46">
        <v>27.3552</v>
      </c>
      <c r="K65" s="46">
        <v>27.879300000000001</v>
      </c>
      <c r="L65" s="46">
        <v>34.155099999999997</v>
      </c>
      <c r="M65" s="46">
        <v>27.944700000000001</v>
      </c>
      <c r="N65" s="46">
        <v>19.125599999999999</v>
      </c>
      <c r="O65" s="46">
        <v>37.099699999999999</v>
      </c>
      <c r="P65" s="46">
        <v>37.099699999999999</v>
      </c>
      <c r="Q65" s="46" t="s">
        <v>123</v>
      </c>
      <c r="R65" s="46" t="s">
        <v>123</v>
      </c>
      <c r="S65" s="46" t="s">
        <v>123</v>
      </c>
      <c r="T65" s="46" t="s">
        <v>123</v>
      </c>
      <c r="U65" s="46">
        <v>9.9438999999999993</v>
      </c>
      <c r="V65" s="46">
        <v>0</v>
      </c>
      <c r="W65" s="46">
        <v>9.9438999999999993</v>
      </c>
      <c r="X65" s="46">
        <v>0</v>
      </c>
      <c r="Y65" s="46">
        <v>0</v>
      </c>
      <c r="Z65" s="46">
        <v>9.9438999999999993</v>
      </c>
      <c r="AA65" s="46">
        <v>9.9438999999999993</v>
      </c>
      <c r="AB65" s="46">
        <v>0</v>
      </c>
      <c r="AC65" s="46">
        <v>9.9438999999999993</v>
      </c>
      <c r="AD65" s="46">
        <v>0</v>
      </c>
      <c r="AE65" s="46">
        <v>0</v>
      </c>
      <c r="AF65" s="46">
        <v>9.9438999999999993</v>
      </c>
      <c r="AG65" s="46">
        <v>0</v>
      </c>
      <c r="AH65" s="46">
        <v>0</v>
      </c>
      <c r="AI65" s="46" t="s">
        <v>123</v>
      </c>
      <c r="AJ65" s="46" t="s">
        <v>123</v>
      </c>
      <c r="AK65" s="46" t="s">
        <v>123</v>
      </c>
      <c r="AL65" s="46" t="s">
        <v>123</v>
      </c>
      <c r="AM65" s="46">
        <v>31.593</v>
      </c>
    </row>
    <row r="66" spans="1:39" hidden="1" outlineLevel="1">
      <c r="A66" s="9">
        <v>42217</v>
      </c>
      <c r="B66" s="46">
        <v>28.891400000000001</v>
      </c>
      <c r="C66" s="46">
        <v>28.9358</v>
      </c>
      <c r="D66" s="46">
        <v>27.345400000000001</v>
      </c>
      <c r="E66" s="46">
        <v>29.097899999999999</v>
      </c>
      <c r="F66" s="46">
        <v>36.2986</v>
      </c>
      <c r="G66" s="46">
        <v>29.5124</v>
      </c>
      <c r="H66" s="46">
        <v>14.973699999999999</v>
      </c>
      <c r="I66" s="46">
        <v>29.011800000000001</v>
      </c>
      <c r="J66" s="46">
        <v>28.142700000000001</v>
      </c>
      <c r="K66" s="46">
        <v>29.097899999999999</v>
      </c>
      <c r="L66" s="46">
        <v>36.2986</v>
      </c>
      <c r="M66" s="46">
        <v>29.5124</v>
      </c>
      <c r="N66" s="46">
        <v>14.973699999999999</v>
      </c>
      <c r="O66" s="46">
        <v>2.5000000000000001E-2</v>
      </c>
      <c r="P66" s="46">
        <v>2.5000000000000001E-2</v>
      </c>
      <c r="Q66" s="46" t="s">
        <v>123</v>
      </c>
      <c r="R66" s="46" t="s">
        <v>123</v>
      </c>
      <c r="S66" s="46" t="s">
        <v>123</v>
      </c>
      <c r="T66" s="46" t="s">
        <v>123</v>
      </c>
      <c r="U66" s="46">
        <v>8.0062999999999995</v>
      </c>
      <c r="V66" s="46">
        <v>0</v>
      </c>
      <c r="W66" s="46">
        <v>8.0062999999999995</v>
      </c>
      <c r="X66" s="46">
        <v>0</v>
      </c>
      <c r="Y66" s="46">
        <v>0</v>
      </c>
      <c r="Z66" s="46">
        <v>8.0062999999999995</v>
      </c>
      <c r="AA66" s="46">
        <v>8.0062999999999995</v>
      </c>
      <c r="AB66" s="46">
        <v>0</v>
      </c>
      <c r="AC66" s="46">
        <v>8.0062999999999995</v>
      </c>
      <c r="AD66" s="46">
        <v>0</v>
      </c>
      <c r="AE66" s="46">
        <v>0</v>
      </c>
      <c r="AF66" s="46">
        <v>8.0062999999999995</v>
      </c>
      <c r="AG66" s="46">
        <v>0</v>
      </c>
      <c r="AH66" s="46">
        <v>0</v>
      </c>
      <c r="AI66" s="46" t="s">
        <v>123</v>
      </c>
      <c r="AJ66" s="46" t="s">
        <v>123</v>
      </c>
      <c r="AK66" s="46" t="s">
        <v>123</v>
      </c>
      <c r="AL66" s="46" t="s">
        <v>123</v>
      </c>
      <c r="AM66" s="46">
        <v>31.811499999999999</v>
      </c>
    </row>
    <row r="67" spans="1:39" hidden="1" outlineLevel="1">
      <c r="A67" s="9">
        <v>42248</v>
      </c>
      <c r="B67" s="46">
        <v>27.633600000000001</v>
      </c>
      <c r="C67" s="46">
        <v>28.642499999999998</v>
      </c>
      <c r="D67" s="46">
        <v>26.750399999999999</v>
      </c>
      <c r="E67" s="46">
        <v>28.837</v>
      </c>
      <c r="F67" s="46">
        <v>35.6051</v>
      </c>
      <c r="G67" s="46">
        <v>29.349399999999999</v>
      </c>
      <c r="H67" s="46">
        <v>14.975300000000001</v>
      </c>
      <c r="I67" s="46">
        <v>28.642399999999999</v>
      </c>
      <c r="J67" s="46">
        <v>26.75</v>
      </c>
      <c r="K67" s="46">
        <v>28.837</v>
      </c>
      <c r="L67" s="46">
        <v>35.6051</v>
      </c>
      <c r="M67" s="46">
        <v>29.349399999999999</v>
      </c>
      <c r="N67" s="46">
        <v>14.975300000000001</v>
      </c>
      <c r="O67" s="46">
        <v>39.090299999999999</v>
      </c>
      <c r="P67" s="46">
        <v>39.090299999999999</v>
      </c>
      <c r="Q67" s="46" t="s">
        <v>123</v>
      </c>
      <c r="R67" s="46" t="s">
        <v>123</v>
      </c>
      <c r="S67" s="46" t="s">
        <v>123</v>
      </c>
      <c r="T67" s="46" t="s">
        <v>123</v>
      </c>
      <c r="U67" s="46">
        <v>3.5531999999999999</v>
      </c>
      <c r="V67" s="46">
        <v>0</v>
      </c>
      <c r="W67" s="46">
        <v>3.5531999999999999</v>
      </c>
      <c r="X67" s="46">
        <v>0</v>
      </c>
      <c r="Y67" s="46">
        <v>0</v>
      </c>
      <c r="Z67" s="46">
        <v>3.5531999999999999</v>
      </c>
      <c r="AA67" s="46">
        <v>3.5531999999999999</v>
      </c>
      <c r="AB67" s="46">
        <v>0</v>
      </c>
      <c r="AC67" s="46">
        <v>3.5531999999999999</v>
      </c>
      <c r="AD67" s="46">
        <v>0</v>
      </c>
      <c r="AE67" s="46">
        <v>0</v>
      </c>
      <c r="AF67" s="46">
        <v>3.5531999999999999</v>
      </c>
      <c r="AG67" s="46">
        <v>0</v>
      </c>
      <c r="AH67" s="46">
        <v>0</v>
      </c>
      <c r="AI67" s="46" t="s">
        <v>123</v>
      </c>
      <c r="AJ67" s="46" t="s">
        <v>123</v>
      </c>
      <c r="AK67" s="46" t="s">
        <v>123</v>
      </c>
      <c r="AL67" s="46" t="s">
        <v>123</v>
      </c>
      <c r="AM67" s="46">
        <v>31.564</v>
      </c>
    </row>
    <row r="68" spans="1:39" hidden="1" outlineLevel="1">
      <c r="A68" s="9">
        <v>42278</v>
      </c>
      <c r="B68" s="46">
        <v>30.404900000000001</v>
      </c>
      <c r="C68" s="46">
        <v>30.369599999999998</v>
      </c>
      <c r="D68" s="46">
        <v>33.568899999999999</v>
      </c>
      <c r="E68" s="46">
        <v>29.780100000000001</v>
      </c>
      <c r="F68" s="46">
        <v>34.222799999999999</v>
      </c>
      <c r="G68" s="46">
        <v>30.2318</v>
      </c>
      <c r="H68" s="46">
        <v>18.0273</v>
      </c>
      <c r="I68" s="46">
        <v>30.369399999999999</v>
      </c>
      <c r="J68" s="46">
        <v>33.568300000000001</v>
      </c>
      <c r="K68" s="46">
        <v>29.780100000000001</v>
      </c>
      <c r="L68" s="46">
        <v>34.222799999999999</v>
      </c>
      <c r="M68" s="46">
        <v>30.2318</v>
      </c>
      <c r="N68" s="46">
        <v>18.0273</v>
      </c>
      <c r="O68" s="46">
        <v>36.590800000000002</v>
      </c>
      <c r="P68" s="46">
        <v>36.590800000000002</v>
      </c>
      <c r="Q68" s="46" t="s">
        <v>123</v>
      </c>
      <c r="R68" s="46" t="s">
        <v>123</v>
      </c>
      <c r="S68" s="46" t="s">
        <v>123</v>
      </c>
      <c r="T68" s="46" t="s">
        <v>123</v>
      </c>
      <c r="U68" s="46">
        <v>11.432</v>
      </c>
      <c r="V68" s="46">
        <v>0</v>
      </c>
      <c r="W68" s="46">
        <v>11.432</v>
      </c>
      <c r="X68" s="46">
        <v>0</v>
      </c>
      <c r="Y68" s="46">
        <v>0</v>
      </c>
      <c r="Z68" s="46">
        <v>11.432</v>
      </c>
      <c r="AA68" s="46">
        <v>11.432</v>
      </c>
      <c r="AB68" s="46">
        <v>0</v>
      </c>
      <c r="AC68" s="46">
        <v>11.432</v>
      </c>
      <c r="AD68" s="46">
        <v>0</v>
      </c>
      <c r="AE68" s="46">
        <v>0</v>
      </c>
      <c r="AF68" s="46">
        <v>11.432</v>
      </c>
      <c r="AG68" s="46">
        <v>0</v>
      </c>
      <c r="AH68" s="46">
        <v>0</v>
      </c>
      <c r="AI68" s="46" t="s">
        <v>123</v>
      </c>
      <c r="AJ68" s="46" t="s">
        <v>123</v>
      </c>
      <c r="AK68" s="46" t="s">
        <v>123</v>
      </c>
      <c r="AL68" s="46" t="s">
        <v>123</v>
      </c>
      <c r="AM68" s="46">
        <v>34.736499999999999</v>
      </c>
    </row>
    <row r="69" spans="1:39" hidden="1" outlineLevel="1">
      <c r="A69" s="9">
        <v>42309</v>
      </c>
      <c r="B69" s="46">
        <v>27.5426</v>
      </c>
      <c r="C69" s="46">
        <v>27.636700000000001</v>
      </c>
      <c r="D69" s="46">
        <v>33.828200000000002</v>
      </c>
      <c r="E69" s="46">
        <v>26.688600000000001</v>
      </c>
      <c r="F69" s="46">
        <v>31.4101</v>
      </c>
      <c r="G69" s="46">
        <v>27.411300000000001</v>
      </c>
      <c r="H69" s="46">
        <v>11.7372</v>
      </c>
      <c r="I69" s="46">
        <v>27.629100000000001</v>
      </c>
      <c r="J69" s="46">
        <v>33.800600000000003</v>
      </c>
      <c r="K69" s="46">
        <v>26.688600000000001</v>
      </c>
      <c r="L69" s="46">
        <v>31.4101</v>
      </c>
      <c r="M69" s="46">
        <v>27.411300000000001</v>
      </c>
      <c r="N69" s="46">
        <v>11.7372</v>
      </c>
      <c r="O69" s="46">
        <v>39.626100000000001</v>
      </c>
      <c r="P69" s="46">
        <v>39.626100000000001</v>
      </c>
      <c r="Q69" s="46">
        <v>0</v>
      </c>
      <c r="R69" s="46" t="s">
        <v>123</v>
      </c>
      <c r="S69" s="46" t="s">
        <v>123</v>
      </c>
      <c r="T69" s="46">
        <v>0</v>
      </c>
      <c r="U69" s="46">
        <v>10.9528</v>
      </c>
      <c r="V69" s="46">
        <v>0</v>
      </c>
      <c r="W69" s="46">
        <v>10.9528</v>
      </c>
      <c r="X69" s="46">
        <v>0</v>
      </c>
      <c r="Y69" s="46">
        <v>28.398</v>
      </c>
      <c r="Z69" s="46">
        <v>5.6102999999999996</v>
      </c>
      <c r="AA69" s="46">
        <v>11.643700000000001</v>
      </c>
      <c r="AB69" s="46">
        <v>0</v>
      </c>
      <c r="AC69" s="46">
        <v>11.643700000000001</v>
      </c>
      <c r="AD69" s="46">
        <v>0</v>
      </c>
      <c r="AE69" s="46">
        <v>28.398</v>
      </c>
      <c r="AF69" s="46">
        <v>6.0815999999999999</v>
      </c>
      <c r="AG69" s="46">
        <v>0</v>
      </c>
      <c r="AH69" s="46">
        <v>0</v>
      </c>
      <c r="AI69" s="46">
        <v>0</v>
      </c>
      <c r="AJ69" s="46" t="s">
        <v>123</v>
      </c>
      <c r="AK69" s="46" t="s">
        <v>123</v>
      </c>
      <c r="AL69" s="46">
        <v>0</v>
      </c>
      <c r="AM69" s="46">
        <v>32.6616</v>
      </c>
    </row>
    <row r="70" spans="1:39" hidden="1" outlineLevel="1">
      <c r="A70" s="9">
        <v>42339</v>
      </c>
      <c r="B70" s="46">
        <v>21.087900000000001</v>
      </c>
      <c r="C70" s="46">
        <v>26.571400000000001</v>
      </c>
      <c r="D70" s="46">
        <v>28.608599999999999</v>
      </c>
      <c r="E70" s="46">
        <v>26.308900000000001</v>
      </c>
      <c r="F70" s="46">
        <v>36.959200000000003</v>
      </c>
      <c r="G70" s="46">
        <v>31.156500000000001</v>
      </c>
      <c r="H70" s="46">
        <v>9.8467000000000002</v>
      </c>
      <c r="I70" s="46">
        <v>26.571300000000001</v>
      </c>
      <c r="J70" s="46">
        <v>28.607399999999998</v>
      </c>
      <c r="K70" s="46">
        <v>26.308900000000001</v>
      </c>
      <c r="L70" s="46">
        <v>36.959200000000003</v>
      </c>
      <c r="M70" s="46">
        <v>31.156500000000001</v>
      </c>
      <c r="N70" s="46">
        <v>9.8467000000000002</v>
      </c>
      <c r="O70" s="46">
        <v>45.255600000000001</v>
      </c>
      <c r="P70" s="46">
        <v>45.255600000000001</v>
      </c>
      <c r="Q70" s="46">
        <v>0</v>
      </c>
      <c r="R70" s="46" t="s">
        <v>123</v>
      </c>
      <c r="S70" s="46" t="s">
        <v>123</v>
      </c>
      <c r="T70" s="46">
        <v>0</v>
      </c>
      <c r="U70" s="46">
        <v>0.67120000000000002</v>
      </c>
      <c r="V70" s="46">
        <v>0</v>
      </c>
      <c r="W70" s="46">
        <v>0.67120000000000002</v>
      </c>
      <c r="X70" s="46">
        <v>0</v>
      </c>
      <c r="Y70" s="46">
        <v>0</v>
      </c>
      <c r="Z70" s="46">
        <v>0.67120000000000002</v>
      </c>
      <c r="AA70" s="46">
        <v>0.60229999999999995</v>
      </c>
      <c r="AB70" s="46">
        <v>0</v>
      </c>
      <c r="AC70" s="46">
        <v>0.60229999999999995</v>
      </c>
      <c r="AD70" s="46">
        <v>0</v>
      </c>
      <c r="AE70" s="46">
        <v>0</v>
      </c>
      <c r="AF70" s="46">
        <v>0.60229999999999995</v>
      </c>
      <c r="AG70" s="46">
        <v>3.0488</v>
      </c>
      <c r="AH70" s="46">
        <v>0</v>
      </c>
      <c r="AI70" s="46">
        <v>3.0488</v>
      </c>
      <c r="AJ70" s="46" t="s">
        <v>123</v>
      </c>
      <c r="AK70" s="46" t="s">
        <v>123</v>
      </c>
      <c r="AL70" s="46">
        <v>3.0488</v>
      </c>
      <c r="AM70" s="46">
        <v>30.8108</v>
      </c>
    </row>
    <row r="71" spans="1:39" hidden="1" outlineLevel="1">
      <c r="A71" s="9">
        <v>42370</v>
      </c>
      <c r="B71" s="46">
        <v>29.4056</v>
      </c>
      <c r="C71" s="46">
        <v>29.075900000000001</v>
      </c>
      <c r="D71" s="46">
        <v>30.512799999999999</v>
      </c>
      <c r="E71" s="46">
        <v>28.3538</v>
      </c>
      <c r="F71" s="46">
        <v>35.710799999999999</v>
      </c>
      <c r="G71" s="46">
        <v>29.269100000000002</v>
      </c>
      <c r="H71" s="46">
        <v>13.151</v>
      </c>
      <c r="I71" s="46">
        <v>29.072800000000001</v>
      </c>
      <c r="J71" s="46">
        <v>30.5047</v>
      </c>
      <c r="K71" s="46">
        <v>28.3538</v>
      </c>
      <c r="L71" s="46">
        <v>35.710799999999999</v>
      </c>
      <c r="M71" s="46">
        <v>29.269100000000002</v>
      </c>
      <c r="N71" s="46">
        <v>13.151</v>
      </c>
      <c r="O71" s="46">
        <v>39.931899999999999</v>
      </c>
      <c r="P71" s="46">
        <v>39.931899999999999</v>
      </c>
      <c r="Q71" s="46" t="s">
        <v>123</v>
      </c>
      <c r="R71" s="46" t="s">
        <v>123</v>
      </c>
      <c r="S71" s="46" t="s">
        <v>123</v>
      </c>
      <c r="T71" s="46" t="s">
        <v>123</v>
      </c>
      <c r="U71" s="46">
        <v>29.197199999999999</v>
      </c>
      <c r="V71" s="46">
        <v>0</v>
      </c>
      <c r="W71" s="46">
        <v>29.197199999999999</v>
      </c>
      <c r="X71" s="46">
        <v>0</v>
      </c>
      <c r="Y71" s="46">
        <v>0</v>
      </c>
      <c r="Z71" s="46">
        <v>29.197199999999999</v>
      </c>
      <c r="AA71" s="46">
        <v>29.197199999999999</v>
      </c>
      <c r="AB71" s="46">
        <v>0</v>
      </c>
      <c r="AC71" s="46">
        <v>29.197199999999999</v>
      </c>
      <c r="AD71" s="46">
        <v>0</v>
      </c>
      <c r="AE71" s="46">
        <v>0</v>
      </c>
      <c r="AF71" s="46">
        <v>29.197199999999999</v>
      </c>
      <c r="AG71" s="46">
        <v>0</v>
      </c>
      <c r="AH71" s="46">
        <v>0</v>
      </c>
      <c r="AI71" s="46" t="s">
        <v>123</v>
      </c>
      <c r="AJ71" s="46" t="s">
        <v>123</v>
      </c>
      <c r="AK71" s="46" t="s">
        <v>123</v>
      </c>
      <c r="AL71" s="46" t="s">
        <v>123</v>
      </c>
      <c r="AM71" s="46">
        <v>31.484200000000001</v>
      </c>
    </row>
    <row r="72" spans="1:39" hidden="1" outlineLevel="1">
      <c r="A72" s="9">
        <v>42401</v>
      </c>
      <c r="B72" s="46">
        <v>27.473199999999999</v>
      </c>
      <c r="C72" s="46">
        <v>29.1874</v>
      </c>
      <c r="D72" s="46">
        <v>29.967300000000002</v>
      </c>
      <c r="E72" s="46">
        <v>28.860099999999999</v>
      </c>
      <c r="F72" s="46">
        <v>35.864600000000003</v>
      </c>
      <c r="G72" s="46">
        <v>29.253599999999999</v>
      </c>
      <c r="H72" s="46">
        <v>11.7957</v>
      </c>
      <c r="I72" s="46">
        <v>29.1873</v>
      </c>
      <c r="J72" s="46">
        <v>29.966999999999999</v>
      </c>
      <c r="K72" s="46">
        <v>28.860099999999999</v>
      </c>
      <c r="L72" s="46">
        <v>35.864600000000003</v>
      </c>
      <c r="M72" s="46">
        <v>29.253599999999999</v>
      </c>
      <c r="N72" s="46">
        <v>11.7957</v>
      </c>
      <c r="O72" s="46">
        <v>38.8476</v>
      </c>
      <c r="P72" s="46">
        <v>38.8476</v>
      </c>
      <c r="Q72" s="46" t="s">
        <v>123</v>
      </c>
      <c r="R72" s="46" t="s">
        <v>123</v>
      </c>
      <c r="S72" s="46" t="s">
        <v>123</v>
      </c>
      <c r="T72" s="46" t="s">
        <v>123</v>
      </c>
      <c r="U72" s="46">
        <v>1.6975</v>
      </c>
      <c r="V72" s="46">
        <v>0</v>
      </c>
      <c r="W72" s="46">
        <v>1.6975</v>
      </c>
      <c r="X72" s="46">
        <v>0</v>
      </c>
      <c r="Y72" s="46">
        <v>0</v>
      </c>
      <c r="Z72" s="46">
        <v>1.6975</v>
      </c>
      <c r="AA72" s="46">
        <v>1.6975</v>
      </c>
      <c r="AB72" s="46">
        <v>0</v>
      </c>
      <c r="AC72" s="46">
        <v>1.6975</v>
      </c>
      <c r="AD72" s="46">
        <v>0</v>
      </c>
      <c r="AE72" s="46">
        <v>0</v>
      </c>
      <c r="AF72" s="46">
        <v>1.6975</v>
      </c>
      <c r="AG72" s="46">
        <v>0</v>
      </c>
      <c r="AH72" s="46">
        <v>0</v>
      </c>
      <c r="AI72" s="46" t="s">
        <v>123</v>
      </c>
      <c r="AJ72" s="46" t="s">
        <v>123</v>
      </c>
      <c r="AK72" s="46" t="s">
        <v>123</v>
      </c>
      <c r="AL72" s="46" t="s">
        <v>123</v>
      </c>
      <c r="AM72" s="46">
        <v>31.51</v>
      </c>
    </row>
    <row r="73" spans="1:39" hidden="1" outlineLevel="1">
      <c r="A73" s="9">
        <v>42430</v>
      </c>
      <c r="B73" s="46">
        <v>29.605899999999998</v>
      </c>
      <c r="C73" s="46">
        <v>29.397099999999998</v>
      </c>
      <c r="D73" s="46">
        <v>29.425999999999998</v>
      </c>
      <c r="E73" s="46">
        <v>29.385999999999999</v>
      </c>
      <c r="F73" s="46">
        <v>35.262</v>
      </c>
      <c r="G73" s="46">
        <v>28.8383</v>
      </c>
      <c r="H73" s="46">
        <v>23.916499999999999</v>
      </c>
      <c r="I73" s="46">
        <v>29.396999999999998</v>
      </c>
      <c r="J73" s="46">
        <v>29.425599999999999</v>
      </c>
      <c r="K73" s="46">
        <v>29.385999999999999</v>
      </c>
      <c r="L73" s="46">
        <v>35.262</v>
      </c>
      <c r="M73" s="46">
        <v>28.8383</v>
      </c>
      <c r="N73" s="46">
        <v>23.916499999999999</v>
      </c>
      <c r="O73" s="46">
        <v>36.520200000000003</v>
      </c>
      <c r="P73" s="46">
        <v>36.520200000000003</v>
      </c>
      <c r="Q73" s="46" t="s">
        <v>123</v>
      </c>
      <c r="R73" s="46" t="s">
        <v>123</v>
      </c>
      <c r="S73" s="46" t="s">
        <v>123</v>
      </c>
      <c r="T73" s="46" t="s">
        <v>123</v>
      </c>
      <c r="U73" s="46">
        <v>20.304600000000001</v>
      </c>
      <c r="V73" s="46">
        <v>0</v>
      </c>
      <c r="W73" s="46">
        <v>20.304600000000001</v>
      </c>
      <c r="X73" s="46">
        <v>0</v>
      </c>
      <c r="Y73" s="46">
        <v>18</v>
      </c>
      <c r="Z73" s="46">
        <v>20.521999999999998</v>
      </c>
      <c r="AA73" s="46">
        <v>20.304600000000001</v>
      </c>
      <c r="AB73" s="46">
        <v>0</v>
      </c>
      <c r="AC73" s="46">
        <v>20.304600000000001</v>
      </c>
      <c r="AD73" s="46">
        <v>0</v>
      </c>
      <c r="AE73" s="46">
        <v>18</v>
      </c>
      <c r="AF73" s="46">
        <v>20.521999999999998</v>
      </c>
      <c r="AG73" s="46">
        <v>0</v>
      </c>
      <c r="AH73" s="46">
        <v>0</v>
      </c>
      <c r="AI73" s="46" t="s">
        <v>123</v>
      </c>
      <c r="AJ73" s="46" t="s">
        <v>123</v>
      </c>
      <c r="AK73" s="46" t="s">
        <v>123</v>
      </c>
      <c r="AL73" s="46" t="s">
        <v>123</v>
      </c>
      <c r="AM73" s="46">
        <v>31.692399999999999</v>
      </c>
    </row>
    <row r="74" spans="1:39" hidden="1" outlineLevel="1">
      <c r="A74" s="9">
        <v>42461</v>
      </c>
      <c r="B74" s="46">
        <v>29.1434</v>
      </c>
      <c r="C74" s="46">
        <v>28.9773</v>
      </c>
      <c r="D74" s="46">
        <v>29.903400000000001</v>
      </c>
      <c r="E74" s="46">
        <v>28.725200000000001</v>
      </c>
      <c r="F74" s="46">
        <v>30.2942</v>
      </c>
      <c r="G74" s="46">
        <v>28.485499999999998</v>
      </c>
      <c r="H74" s="46">
        <v>27.905899999999999</v>
      </c>
      <c r="I74" s="46">
        <v>28.959800000000001</v>
      </c>
      <c r="J74" s="46">
        <v>29.8248</v>
      </c>
      <c r="K74" s="46">
        <v>28.725200000000001</v>
      </c>
      <c r="L74" s="46">
        <v>30.2942</v>
      </c>
      <c r="M74" s="46">
        <v>28.485499999999998</v>
      </c>
      <c r="N74" s="46">
        <v>27.905899999999999</v>
      </c>
      <c r="O74" s="46">
        <v>49.942</v>
      </c>
      <c r="P74" s="46">
        <v>49.942</v>
      </c>
      <c r="Q74" s="46" t="s">
        <v>123</v>
      </c>
      <c r="R74" s="46" t="s">
        <v>123</v>
      </c>
      <c r="S74" s="46" t="s">
        <v>123</v>
      </c>
      <c r="T74" s="46" t="s">
        <v>123</v>
      </c>
      <c r="U74" s="46">
        <v>1.7055</v>
      </c>
      <c r="V74" s="46">
        <v>0</v>
      </c>
      <c r="W74" s="46">
        <v>1.7055</v>
      </c>
      <c r="X74" s="46">
        <v>0</v>
      </c>
      <c r="Y74" s="46">
        <v>0</v>
      </c>
      <c r="Z74" s="46">
        <v>1.7055</v>
      </c>
      <c r="AA74" s="46">
        <v>1.7055</v>
      </c>
      <c r="AB74" s="46">
        <v>0</v>
      </c>
      <c r="AC74" s="46">
        <v>1.7055</v>
      </c>
      <c r="AD74" s="46">
        <v>0</v>
      </c>
      <c r="AE74" s="46">
        <v>0</v>
      </c>
      <c r="AF74" s="46">
        <v>1.7055</v>
      </c>
      <c r="AG74" s="46">
        <v>0</v>
      </c>
      <c r="AH74" s="46">
        <v>0</v>
      </c>
      <c r="AI74" s="46" t="s">
        <v>123</v>
      </c>
      <c r="AJ74" s="46" t="s">
        <v>123</v>
      </c>
      <c r="AK74" s="46" t="s">
        <v>123</v>
      </c>
      <c r="AL74" s="46" t="s">
        <v>123</v>
      </c>
      <c r="AM74" s="46">
        <v>30.967700000000001</v>
      </c>
    </row>
    <row r="75" spans="1:39" hidden="1" outlineLevel="1">
      <c r="A75" s="9">
        <v>42491</v>
      </c>
      <c r="B75" s="46">
        <v>30.822600000000001</v>
      </c>
      <c r="C75" s="46">
        <v>30.837700000000002</v>
      </c>
      <c r="D75" s="46">
        <v>29.473099999999999</v>
      </c>
      <c r="E75" s="46">
        <v>31.260300000000001</v>
      </c>
      <c r="F75" s="46">
        <v>41.214799999999997</v>
      </c>
      <c r="G75" s="46">
        <v>29.461200000000002</v>
      </c>
      <c r="H75" s="46">
        <v>25.4055</v>
      </c>
      <c r="I75" s="46">
        <v>30.837599999999998</v>
      </c>
      <c r="J75" s="46">
        <v>29.4727</v>
      </c>
      <c r="K75" s="46">
        <v>31.260300000000001</v>
      </c>
      <c r="L75" s="46">
        <v>41.214799999999997</v>
      </c>
      <c r="M75" s="46">
        <v>29.461200000000002</v>
      </c>
      <c r="N75" s="46">
        <v>25.4055</v>
      </c>
      <c r="O75" s="46">
        <v>37.353900000000003</v>
      </c>
      <c r="P75" s="46">
        <v>37.353900000000003</v>
      </c>
      <c r="Q75" s="46" t="s">
        <v>123</v>
      </c>
      <c r="R75" s="46" t="s">
        <v>123</v>
      </c>
      <c r="S75" s="46" t="s">
        <v>123</v>
      </c>
      <c r="T75" s="46" t="s">
        <v>123</v>
      </c>
      <c r="U75" s="46">
        <v>22.9847</v>
      </c>
      <c r="V75" s="46">
        <v>0</v>
      </c>
      <c r="W75" s="46">
        <v>22.9847</v>
      </c>
      <c r="X75" s="46">
        <v>0</v>
      </c>
      <c r="Y75" s="46">
        <v>0</v>
      </c>
      <c r="Z75" s="46">
        <v>22.9847</v>
      </c>
      <c r="AA75" s="46">
        <v>22.9847</v>
      </c>
      <c r="AB75" s="46">
        <v>0</v>
      </c>
      <c r="AC75" s="46">
        <v>22.9847</v>
      </c>
      <c r="AD75" s="46">
        <v>0</v>
      </c>
      <c r="AE75" s="46">
        <v>0</v>
      </c>
      <c r="AF75" s="46">
        <v>22.9847</v>
      </c>
      <c r="AG75" s="46">
        <v>0</v>
      </c>
      <c r="AH75" s="46">
        <v>0</v>
      </c>
      <c r="AI75" s="46" t="s">
        <v>123</v>
      </c>
      <c r="AJ75" s="46" t="s">
        <v>123</v>
      </c>
      <c r="AK75" s="46" t="s">
        <v>123</v>
      </c>
      <c r="AL75" s="46" t="s">
        <v>123</v>
      </c>
      <c r="AM75" s="46">
        <v>30.7149</v>
      </c>
    </row>
    <row r="76" spans="1:39" hidden="1" outlineLevel="1">
      <c r="A76" s="9">
        <v>42522</v>
      </c>
      <c r="B76" s="46">
        <v>32.003300000000003</v>
      </c>
      <c r="C76" s="46">
        <v>32.284300000000002</v>
      </c>
      <c r="D76" s="46">
        <v>28.659800000000001</v>
      </c>
      <c r="E76" s="46">
        <v>33.139299999999999</v>
      </c>
      <c r="F76" s="46">
        <v>41.4422</v>
      </c>
      <c r="G76" s="46">
        <v>32.317700000000002</v>
      </c>
      <c r="H76" s="46">
        <v>28.9298</v>
      </c>
      <c r="I76" s="46">
        <v>32.284199999999998</v>
      </c>
      <c r="J76" s="46">
        <v>28.658300000000001</v>
      </c>
      <c r="K76" s="46">
        <v>33.139299999999999</v>
      </c>
      <c r="L76" s="46">
        <v>41.4422</v>
      </c>
      <c r="M76" s="46">
        <v>32.317700000000002</v>
      </c>
      <c r="N76" s="46">
        <v>28.9298</v>
      </c>
      <c r="O76" s="46">
        <v>37.699399999999997</v>
      </c>
      <c r="P76" s="46">
        <v>37.699399999999997</v>
      </c>
      <c r="Q76" s="46" t="s">
        <v>123</v>
      </c>
      <c r="R76" s="46" t="s">
        <v>123</v>
      </c>
      <c r="S76" s="46" t="s">
        <v>123</v>
      </c>
      <c r="T76" s="46" t="s">
        <v>123</v>
      </c>
      <c r="U76" s="46">
        <v>18</v>
      </c>
      <c r="V76" s="46">
        <v>0</v>
      </c>
      <c r="W76" s="46">
        <v>18</v>
      </c>
      <c r="X76" s="46">
        <v>0</v>
      </c>
      <c r="Y76" s="46">
        <v>0</v>
      </c>
      <c r="Z76" s="46">
        <v>18</v>
      </c>
      <c r="AA76" s="46">
        <v>18</v>
      </c>
      <c r="AB76" s="46">
        <v>0</v>
      </c>
      <c r="AC76" s="46">
        <v>18</v>
      </c>
      <c r="AD76" s="46">
        <v>0</v>
      </c>
      <c r="AE76" s="46">
        <v>0</v>
      </c>
      <c r="AF76" s="46">
        <v>18</v>
      </c>
      <c r="AG76" s="46">
        <v>0</v>
      </c>
      <c r="AH76" s="46">
        <v>0</v>
      </c>
      <c r="AI76" s="46" t="s">
        <v>123</v>
      </c>
      <c r="AJ76" s="46" t="s">
        <v>123</v>
      </c>
      <c r="AK76" s="46" t="s">
        <v>123</v>
      </c>
      <c r="AL76" s="46" t="s">
        <v>123</v>
      </c>
      <c r="AM76" s="46">
        <v>30.344799999999999</v>
      </c>
    </row>
    <row r="77" spans="1:39" hidden="1" outlineLevel="1">
      <c r="A77" s="9">
        <v>42552</v>
      </c>
      <c r="B77" s="46">
        <v>31.152999999999999</v>
      </c>
      <c r="C77" s="46">
        <v>31.715599999999998</v>
      </c>
      <c r="D77" s="46">
        <v>28.971499999999999</v>
      </c>
      <c r="E77" s="46">
        <v>32.551200000000001</v>
      </c>
      <c r="F77" s="46">
        <v>44.542700000000004</v>
      </c>
      <c r="G77" s="46">
        <v>30.781500000000001</v>
      </c>
      <c r="H77" s="46">
        <v>33.284100000000002</v>
      </c>
      <c r="I77" s="46">
        <v>31.715199999999999</v>
      </c>
      <c r="J77" s="46">
        <v>28.9681</v>
      </c>
      <c r="K77" s="46">
        <v>32.551200000000001</v>
      </c>
      <c r="L77" s="46">
        <v>44.542700000000004</v>
      </c>
      <c r="M77" s="46">
        <v>30.781500000000001</v>
      </c>
      <c r="N77" s="46">
        <v>33.284100000000002</v>
      </c>
      <c r="O77" s="46">
        <v>35.022399999999998</v>
      </c>
      <c r="P77" s="46">
        <v>35.022399999999998</v>
      </c>
      <c r="Q77" s="46" t="s">
        <v>123</v>
      </c>
      <c r="R77" s="46" t="s">
        <v>123</v>
      </c>
      <c r="S77" s="46" t="s">
        <v>123</v>
      </c>
      <c r="T77" s="46" t="s">
        <v>123</v>
      </c>
      <c r="U77" s="46">
        <v>0.24510000000000001</v>
      </c>
      <c r="V77" s="46">
        <v>0</v>
      </c>
      <c r="W77" s="46">
        <v>0.24510000000000001</v>
      </c>
      <c r="X77" s="46">
        <v>0</v>
      </c>
      <c r="Y77" s="46">
        <v>18</v>
      </c>
      <c r="Z77" s="46">
        <v>0.2155</v>
      </c>
      <c r="AA77" s="46">
        <v>0.24510000000000001</v>
      </c>
      <c r="AB77" s="46">
        <v>0</v>
      </c>
      <c r="AC77" s="46">
        <v>0.24510000000000001</v>
      </c>
      <c r="AD77" s="46">
        <v>0</v>
      </c>
      <c r="AE77" s="46">
        <v>18</v>
      </c>
      <c r="AF77" s="46">
        <v>0.2155</v>
      </c>
      <c r="AG77" s="46">
        <v>0</v>
      </c>
      <c r="AH77" s="46">
        <v>0</v>
      </c>
      <c r="AI77" s="46" t="s">
        <v>123</v>
      </c>
      <c r="AJ77" s="46" t="s">
        <v>123</v>
      </c>
      <c r="AK77" s="46" t="s">
        <v>123</v>
      </c>
      <c r="AL77" s="46" t="s">
        <v>123</v>
      </c>
      <c r="AM77" s="46">
        <v>29.372599999999998</v>
      </c>
    </row>
    <row r="78" spans="1:39" hidden="1" outlineLevel="1">
      <c r="A78" s="9">
        <v>42583</v>
      </c>
      <c r="B78" s="46">
        <v>30.158999999999999</v>
      </c>
      <c r="C78" s="46">
        <v>30.187100000000001</v>
      </c>
      <c r="D78" s="46">
        <v>29.506699999999999</v>
      </c>
      <c r="E78" s="46">
        <v>30.573599999999999</v>
      </c>
      <c r="F78" s="46">
        <v>37.356900000000003</v>
      </c>
      <c r="G78" s="46">
        <v>29.931899999999999</v>
      </c>
      <c r="H78" s="46">
        <v>25.400099999999998</v>
      </c>
      <c r="I78" s="46">
        <v>30.186</v>
      </c>
      <c r="J78" s="46">
        <v>29.503499999999999</v>
      </c>
      <c r="K78" s="46">
        <v>30.573599999999999</v>
      </c>
      <c r="L78" s="46">
        <v>37.356900000000003</v>
      </c>
      <c r="M78" s="46">
        <v>29.931899999999999</v>
      </c>
      <c r="N78" s="46">
        <v>25.400099999999998</v>
      </c>
      <c r="O78" s="46">
        <v>48.405900000000003</v>
      </c>
      <c r="P78" s="46">
        <v>48.405900000000003</v>
      </c>
      <c r="Q78" s="46" t="s">
        <v>123</v>
      </c>
      <c r="R78" s="46" t="s">
        <v>123</v>
      </c>
      <c r="S78" s="46" t="s">
        <v>123</v>
      </c>
      <c r="T78" s="46" t="s">
        <v>123</v>
      </c>
      <c r="U78" s="46">
        <v>10.406599999999999</v>
      </c>
      <c r="V78" s="46">
        <v>0</v>
      </c>
      <c r="W78" s="46">
        <v>10.406599999999999</v>
      </c>
      <c r="X78" s="46">
        <v>0</v>
      </c>
      <c r="Y78" s="46">
        <v>0</v>
      </c>
      <c r="Z78" s="46">
        <v>10.406599999999999</v>
      </c>
      <c r="AA78" s="46">
        <v>10.406599999999999</v>
      </c>
      <c r="AB78" s="46">
        <v>0</v>
      </c>
      <c r="AC78" s="46">
        <v>10.406599999999999</v>
      </c>
      <c r="AD78" s="46">
        <v>0</v>
      </c>
      <c r="AE78" s="46">
        <v>0</v>
      </c>
      <c r="AF78" s="46">
        <v>10.406599999999999</v>
      </c>
      <c r="AG78" s="46">
        <v>0</v>
      </c>
      <c r="AH78" s="46">
        <v>0</v>
      </c>
      <c r="AI78" s="46" t="s">
        <v>123</v>
      </c>
      <c r="AJ78" s="46" t="s">
        <v>123</v>
      </c>
      <c r="AK78" s="46" t="s">
        <v>123</v>
      </c>
      <c r="AL78" s="46" t="s">
        <v>123</v>
      </c>
      <c r="AM78" s="46">
        <v>31.251200000000001</v>
      </c>
    </row>
    <row r="79" spans="1:39" hidden="1" outlineLevel="1">
      <c r="A79" s="9">
        <v>42614</v>
      </c>
      <c r="B79" s="46">
        <v>30.8642</v>
      </c>
      <c r="C79" s="46">
        <v>30.980699999999999</v>
      </c>
      <c r="D79" s="46">
        <v>29.586300000000001</v>
      </c>
      <c r="E79" s="46">
        <v>31.470500000000001</v>
      </c>
      <c r="F79" s="46">
        <v>38.335799999999999</v>
      </c>
      <c r="G79" s="46">
        <v>30.449400000000001</v>
      </c>
      <c r="H79" s="46">
        <v>29.359500000000001</v>
      </c>
      <c r="I79" s="46">
        <v>30.936699999999998</v>
      </c>
      <c r="J79" s="46">
        <v>29.403199999999998</v>
      </c>
      <c r="K79" s="46">
        <v>31.470500000000001</v>
      </c>
      <c r="L79" s="46">
        <v>38.335799999999999</v>
      </c>
      <c r="M79" s="46">
        <v>30.449400000000001</v>
      </c>
      <c r="N79" s="46">
        <v>29.359500000000001</v>
      </c>
      <c r="O79" s="46">
        <v>49.894300000000001</v>
      </c>
      <c r="P79" s="46">
        <v>49.894300000000001</v>
      </c>
      <c r="Q79" s="46" t="s">
        <v>123</v>
      </c>
      <c r="R79" s="46" t="s">
        <v>123</v>
      </c>
      <c r="S79" s="46" t="s">
        <v>123</v>
      </c>
      <c r="T79" s="46" t="s">
        <v>123</v>
      </c>
      <c r="U79" s="46">
        <v>22.3108</v>
      </c>
      <c r="V79" s="46">
        <v>0</v>
      </c>
      <c r="W79" s="46">
        <v>22.3108</v>
      </c>
      <c r="X79" s="46">
        <v>0</v>
      </c>
      <c r="Y79" s="46">
        <v>0</v>
      </c>
      <c r="Z79" s="46">
        <v>22.3108</v>
      </c>
      <c r="AA79" s="46">
        <v>22.3108</v>
      </c>
      <c r="AB79" s="46">
        <v>0</v>
      </c>
      <c r="AC79" s="46">
        <v>22.3108</v>
      </c>
      <c r="AD79" s="46">
        <v>0</v>
      </c>
      <c r="AE79" s="46">
        <v>0</v>
      </c>
      <c r="AF79" s="46">
        <v>22.3108</v>
      </c>
      <c r="AG79" s="46">
        <v>0</v>
      </c>
      <c r="AH79" s="46">
        <v>0</v>
      </c>
      <c r="AI79" s="46" t="s">
        <v>123</v>
      </c>
      <c r="AJ79" s="46" t="s">
        <v>123</v>
      </c>
      <c r="AK79" s="46" t="s">
        <v>123</v>
      </c>
      <c r="AL79" s="46" t="s">
        <v>123</v>
      </c>
      <c r="AM79" s="46">
        <v>30.503699999999998</v>
      </c>
    </row>
    <row r="80" spans="1:39" hidden="1" outlineLevel="1">
      <c r="A80" s="9">
        <v>42644</v>
      </c>
      <c r="B80" s="46">
        <v>30.4298</v>
      </c>
      <c r="C80" s="46">
        <v>30.4819</v>
      </c>
      <c r="D80" s="46">
        <v>29.270900000000001</v>
      </c>
      <c r="E80" s="46">
        <v>30.789100000000001</v>
      </c>
      <c r="F80" s="46">
        <v>37.580300000000001</v>
      </c>
      <c r="G80" s="46">
        <v>30.225100000000001</v>
      </c>
      <c r="H80" s="46">
        <v>24.5608</v>
      </c>
      <c r="I80" s="46">
        <v>30.479700000000001</v>
      </c>
      <c r="J80" s="46">
        <v>29.2592</v>
      </c>
      <c r="K80" s="46">
        <v>30.789100000000001</v>
      </c>
      <c r="L80" s="46">
        <v>37.580300000000001</v>
      </c>
      <c r="M80" s="46">
        <v>30.225100000000001</v>
      </c>
      <c r="N80" s="46">
        <v>24.5608</v>
      </c>
      <c r="O80" s="46">
        <v>48.963000000000001</v>
      </c>
      <c r="P80" s="46">
        <v>48.963000000000001</v>
      </c>
      <c r="Q80" s="46" t="s">
        <v>123</v>
      </c>
      <c r="R80" s="46" t="s">
        <v>123</v>
      </c>
      <c r="S80" s="46" t="s">
        <v>123</v>
      </c>
      <c r="T80" s="46" t="s">
        <v>123</v>
      </c>
      <c r="U80" s="46">
        <v>22.182300000000001</v>
      </c>
      <c r="V80" s="46">
        <v>0</v>
      </c>
      <c r="W80" s="46">
        <v>22.182300000000001</v>
      </c>
      <c r="X80" s="46">
        <v>0</v>
      </c>
      <c r="Y80" s="46">
        <v>23.300799999999999</v>
      </c>
      <c r="Z80" s="46">
        <v>21.421399999999998</v>
      </c>
      <c r="AA80" s="46">
        <v>22.182300000000001</v>
      </c>
      <c r="AB80" s="46">
        <v>0</v>
      </c>
      <c r="AC80" s="46">
        <v>22.182300000000001</v>
      </c>
      <c r="AD80" s="46">
        <v>0</v>
      </c>
      <c r="AE80" s="46">
        <v>23.300799999999999</v>
      </c>
      <c r="AF80" s="46">
        <v>21.421399999999998</v>
      </c>
      <c r="AG80" s="46">
        <v>0</v>
      </c>
      <c r="AH80" s="46">
        <v>0</v>
      </c>
      <c r="AI80" s="46" t="s">
        <v>123</v>
      </c>
      <c r="AJ80" s="46" t="s">
        <v>123</v>
      </c>
      <c r="AK80" s="46" t="s">
        <v>123</v>
      </c>
      <c r="AL80" s="46" t="s">
        <v>123</v>
      </c>
      <c r="AM80" s="46">
        <v>30.408200000000001</v>
      </c>
    </row>
    <row r="81" spans="1:39" hidden="1" outlineLevel="1">
      <c r="A81" s="9">
        <v>42675</v>
      </c>
      <c r="B81" s="46">
        <v>30.200700000000001</v>
      </c>
      <c r="C81" s="46">
        <v>30.4131</v>
      </c>
      <c r="D81" s="46">
        <v>29.552700000000002</v>
      </c>
      <c r="E81" s="46">
        <v>30.873200000000001</v>
      </c>
      <c r="F81" s="46">
        <v>38.968200000000003</v>
      </c>
      <c r="G81" s="46">
        <v>30.4099</v>
      </c>
      <c r="H81" s="46">
        <v>20.217600000000001</v>
      </c>
      <c r="I81" s="46">
        <v>30.4053</v>
      </c>
      <c r="J81" s="46">
        <v>29.529399999999999</v>
      </c>
      <c r="K81" s="46">
        <v>30.873200000000001</v>
      </c>
      <c r="L81" s="46">
        <v>38.968200000000003</v>
      </c>
      <c r="M81" s="46">
        <v>30.4099</v>
      </c>
      <c r="N81" s="46">
        <v>20.217600000000001</v>
      </c>
      <c r="O81" s="46">
        <v>49.753100000000003</v>
      </c>
      <c r="P81" s="46">
        <v>49.753100000000003</v>
      </c>
      <c r="Q81" s="46" t="s">
        <v>123</v>
      </c>
      <c r="R81" s="46" t="s">
        <v>123</v>
      </c>
      <c r="S81" s="46" t="s">
        <v>123</v>
      </c>
      <c r="T81" s="46" t="s">
        <v>123</v>
      </c>
      <c r="U81" s="46">
        <v>18</v>
      </c>
      <c r="V81" s="46">
        <v>0</v>
      </c>
      <c r="W81" s="46">
        <v>18</v>
      </c>
      <c r="X81" s="46">
        <v>0</v>
      </c>
      <c r="Y81" s="46">
        <v>0</v>
      </c>
      <c r="Z81" s="46">
        <v>18</v>
      </c>
      <c r="AA81" s="46">
        <v>18</v>
      </c>
      <c r="AB81" s="46">
        <v>0</v>
      </c>
      <c r="AC81" s="46">
        <v>18</v>
      </c>
      <c r="AD81" s="46">
        <v>0</v>
      </c>
      <c r="AE81" s="46">
        <v>0</v>
      </c>
      <c r="AF81" s="46">
        <v>18</v>
      </c>
      <c r="AG81" s="46">
        <v>0</v>
      </c>
      <c r="AH81" s="46">
        <v>0</v>
      </c>
      <c r="AI81" s="46" t="s">
        <v>123</v>
      </c>
      <c r="AJ81" s="46" t="s">
        <v>123</v>
      </c>
      <c r="AK81" s="46" t="s">
        <v>123</v>
      </c>
      <c r="AL81" s="46" t="s">
        <v>123</v>
      </c>
      <c r="AM81" s="46">
        <v>28.6248</v>
      </c>
    </row>
    <row r="82" spans="1:39" hidden="1" outlineLevel="1">
      <c r="A82" s="9">
        <v>42705</v>
      </c>
      <c r="B82" s="46">
        <v>30.248899999999999</v>
      </c>
      <c r="C82" s="46">
        <v>30.418800000000001</v>
      </c>
      <c r="D82" s="46">
        <v>29.9069</v>
      </c>
      <c r="E82" s="46">
        <v>30.6402</v>
      </c>
      <c r="F82" s="46">
        <v>32.601399999999998</v>
      </c>
      <c r="G82" s="46">
        <v>30.264299999999999</v>
      </c>
      <c r="H82" s="46">
        <v>31.722200000000001</v>
      </c>
      <c r="I82" s="46">
        <v>30.399899999999999</v>
      </c>
      <c r="J82" s="46">
        <v>29.840399999999999</v>
      </c>
      <c r="K82" s="46">
        <v>30.641100000000002</v>
      </c>
      <c r="L82" s="46">
        <v>32.609099999999998</v>
      </c>
      <c r="M82" s="46">
        <v>30.264299999999999</v>
      </c>
      <c r="N82" s="46">
        <v>31.722200000000001</v>
      </c>
      <c r="O82" s="46">
        <v>48.546399999999998</v>
      </c>
      <c r="P82" s="46">
        <v>49.833300000000001</v>
      </c>
      <c r="Q82" s="46">
        <v>15.25</v>
      </c>
      <c r="R82" s="46">
        <v>15.25</v>
      </c>
      <c r="S82" s="46" t="s">
        <v>123</v>
      </c>
      <c r="T82" s="46" t="s">
        <v>123</v>
      </c>
      <c r="U82" s="46">
        <v>18.489599999999999</v>
      </c>
      <c r="V82" s="46">
        <v>0</v>
      </c>
      <c r="W82" s="46">
        <v>18.489599999999999</v>
      </c>
      <c r="X82" s="46">
        <v>0</v>
      </c>
      <c r="Y82" s="46">
        <v>0</v>
      </c>
      <c r="Z82" s="46">
        <v>18.489599999999999</v>
      </c>
      <c r="AA82" s="46">
        <v>18.489599999999999</v>
      </c>
      <c r="AB82" s="46">
        <v>0</v>
      </c>
      <c r="AC82" s="46">
        <v>18.489599999999999</v>
      </c>
      <c r="AD82" s="46">
        <v>0</v>
      </c>
      <c r="AE82" s="46">
        <v>0</v>
      </c>
      <c r="AF82" s="46">
        <v>18.489599999999999</v>
      </c>
      <c r="AG82" s="46">
        <v>0</v>
      </c>
      <c r="AH82" s="46">
        <v>0</v>
      </c>
      <c r="AI82" s="46">
        <v>0</v>
      </c>
      <c r="AJ82" s="46">
        <v>0</v>
      </c>
      <c r="AK82" s="46" t="s">
        <v>123</v>
      </c>
      <c r="AL82" s="46" t="s">
        <v>123</v>
      </c>
      <c r="AM82" s="46">
        <v>29.509899999999998</v>
      </c>
    </row>
    <row r="83" spans="1:39" hidden="1" outlineLevel="1">
      <c r="A83" s="9">
        <v>42736</v>
      </c>
      <c r="B83" s="46">
        <v>29.746300000000002</v>
      </c>
      <c r="C83" s="46">
        <v>29.875399999999999</v>
      </c>
      <c r="D83" s="46">
        <v>29.6983</v>
      </c>
      <c r="E83" s="46">
        <v>29.966999999999999</v>
      </c>
      <c r="F83" s="46">
        <v>33.3626</v>
      </c>
      <c r="G83" s="46">
        <v>30.166799999999999</v>
      </c>
      <c r="H83" s="46">
        <v>23.131599999999999</v>
      </c>
      <c r="I83" s="46">
        <v>29.8733</v>
      </c>
      <c r="J83" s="46">
        <v>29.692</v>
      </c>
      <c r="K83" s="46">
        <v>29.966999999999999</v>
      </c>
      <c r="L83" s="46">
        <v>33.3626</v>
      </c>
      <c r="M83" s="46">
        <v>30.166799999999999</v>
      </c>
      <c r="N83" s="46">
        <v>23.131599999999999</v>
      </c>
      <c r="O83" s="46">
        <v>48.545699999999997</v>
      </c>
      <c r="P83" s="46">
        <v>48.545699999999997</v>
      </c>
      <c r="Q83" s="46" t="s">
        <v>123</v>
      </c>
      <c r="R83" s="46" t="s">
        <v>123</v>
      </c>
      <c r="S83" s="46" t="s">
        <v>123</v>
      </c>
      <c r="T83" s="46" t="s">
        <v>123</v>
      </c>
      <c r="U83" s="46">
        <v>14.806699999999999</v>
      </c>
      <c r="V83" s="46">
        <v>0</v>
      </c>
      <c r="W83" s="46">
        <v>14.806699999999999</v>
      </c>
      <c r="X83" s="46">
        <v>0</v>
      </c>
      <c r="Y83" s="46">
        <v>0</v>
      </c>
      <c r="Z83" s="46">
        <v>14.806699999999999</v>
      </c>
      <c r="AA83" s="46">
        <v>14.806699999999999</v>
      </c>
      <c r="AB83" s="46">
        <v>0</v>
      </c>
      <c r="AC83" s="46">
        <v>14.806699999999999</v>
      </c>
      <c r="AD83" s="46">
        <v>0</v>
      </c>
      <c r="AE83" s="46">
        <v>0</v>
      </c>
      <c r="AF83" s="46">
        <v>14.806699999999999</v>
      </c>
      <c r="AG83" s="46">
        <v>0</v>
      </c>
      <c r="AH83" s="46">
        <v>0</v>
      </c>
      <c r="AI83" s="46" t="s">
        <v>123</v>
      </c>
      <c r="AJ83" s="46" t="s">
        <v>123</v>
      </c>
      <c r="AK83" s="46" t="s">
        <v>123</v>
      </c>
      <c r="AL83" s="46" t="s">
        <v>123</v>
      </c>
      <c r="AM83" s="46">
        <v>30.309699999999999</v>
      </c>
    </row>
    <row r="84" spans="1:39" hidden="1" outlineLevel="1">
      <c r="A84" s="9">
        <v>42767</v>
      </c>
      <c r="B84" s="46">
        <v>30.3904</v>
      </c>
      <c r="C84" s="46">
        <v>30.7483</v>
      </c>
      <c r="D84" s="46">
        <v>29.895800000000001</v>
      </c>
      <c r="E84" s="46">
        <v>32.222499999999997</v>
      </c>
      <c r="F84" s="46">
        <v>38.2776</v>
      </c>
      <c r="G84" s="46">
        <v>31.370100000000001</v>
      </c>
      <c r="H84" s="46">
        <v>32.207500000000003</v>
      </c>
      <c r="I84" s="46">
        <v>30.748200000000001</v>
      </c>
      <c r="J84" s="46">
        <v>29.895800000000001</v>
      </c>
      <c r="K84" s="46">
        <v>32.222499999999997</v>
      </c>
      <c r="L84" s="46">
        <v>38.2776</v>
      </c>
      <c r="M84" s="46">
        <v>31.370100000000001</v>
      </c>
      <c r="N84" s="46">
        <v>32.207500000000003</v>
      </c>
      <c r="O84" s="46">
        <v>36.697899999999997</v>
      </c>
      <c r="P84" s="46">
        <v>36.697899999999997</v>
      </c>
      <c r="Q84" s="46">
        <v>0</v>
      </c>
      <c r="R84" s="46" t="s">
        <v>123</v>
      </c>
      <c r="S84" s="46" t="s">
        <v>123</v>
      </c>
      <c r="T84" s="46">
        <v>0</v>
      </c>
      <c r="U84" s="46">
        <v>9.4040999999999997</v>
      </c>
      <c r="V84" s="46">
        <v>0</v>
      </c>
      <c r="W84" s="46">
        <v>9.4040999999999997</v>
      </c>
      <c r="X84" s="46">
        <v>0</v>
      </c>
      <c r="Y84" s="46">
        <v>2.7845</v>
      </c>
      <c r="Z84" s="46">
        <v>15.8239</v>
      </c>
      <c r="AA84" s="46">
        <v>9.0343</v>
      </c>
      <c r="AB84" s="46">
        <v>0</v>
      </c>
      <c r="AC84" s="46">
        <v>9.0343</v>
      </c>
      <c r="AD84" s="46">
        <v>0</v>
      </c>
      <c r="AE84" s="46">
        <v>2.7845</v>
      </c>
      <c r="AF84" s="46">
        <v>17.967199999999998</v>
      </c>
      <c r="AG84" s="46">
        <v>11.3</v>
      </c>
      <c r="AH84" s="46">
        <v>0</v>
      </c>
      <c r="AI84" s="46">
        <v>11.3</v>
      </c>
      <c r="AJ84" s="46" t="s">
        <v>123</v>
      </c>
      <c r="AK84" s="46" t="s">
        <v>123</v>
      </c>
      <c r="AL84" s="46">
        <v>11.3</v>
      </c>
      <c r="AM84" s="46">
        <v>28.319299999999998</v>
      </c>
    </row>
    <row r="85" spans="1:39" hidden="1" outlineLevel="1">
      <c r="A85" s="9">
        <v>42795</v>
      </c>
      <c r="B85" s="46">
        <v>29.247900000000001</v>
      </c>
      <c r="C85" s="46">
        <v>29.506699999999999</v>
      </c>
      <c r="D85" s="46">
        <v>29.8034</v>
      </c>
      <c r="E85" s="46">
        <v>29.294799999999999</v>
      </c>
      <c r="F85" s="46">
        <v>35.670699999999997</v>
      </c>
      <c r="G85" s="46">
        <v>28.303899999999999</v>
      </c>
      <c r="H85" s="46">
        <v>34.010800000000003</v>
      </c>
      <c r="I85" s="46">
        <v>29.506699999999999</v>
      </c>
      <c r="J85" s="46">
        <v>29.8032</v>
      </c>
      <c r="K85" s="46">
        <v>29.294799999999999</v>
      </c>
      <c r="L85" s="46">
        <v>35.670699999999997</v>
      </c>
      <c r="M85" s="46">
        <v>28.303899999999999</v>
      </c>
      <c r="N85" s="46">
        <v>34.010800000000003</v>
      </c>
      <c r="O85" s="46">
        <v>37.327399999999997</v>
      </c>
      <c r="P85" s="46">
        <v>37.327399999999997</v>
      </c>
      <c r="Q85" s="46" t="s">
        <v>123</v>
      </c>
      <c r="R85" s="46" t="s">
        <v>123</v>
      </c>
      <c r="S85" s="46" t="s">
        <v>123</v>
      </c>
      <c r="T85" s="46" t="s">
        <v>123</v>
      </c>
      <c r="U85" s="46">
        <v>16.781400000000001</v>
      </c>
      <c r="V85" s="46">
        <v>0</v>
      </c>
      <c r="W85" s="46">
        <v>16.781400000000001</v>
      </c>
      <c r="X85" s="46">
        <v>0</v>
      </c>
      <c r="Y85" s="46">
        <v>18</v>
      </c>
      <c r="Z85" s="46">
        <v>16.78</v>
      </c>
      <c r="AA85" s="46">
        <v>16.781400000000001</v>
      </c>
      <c r="AB85" s="46">
        <v>0</v>
      </c>
      <c r="AC85" s="46">
        <v>16.781400000000001</v>
      </c>
      <c r="AD85" s="46">
        <v>0</v>
      </c>
      <c r="AE85" s="46">
        <v>18</v>
      </c>
      <c r="AF85" s="46">
        <v>16.78</v>
      </c>
      <c r="AG85" s="46">
        <v>0</v>
      </c>
      <c r="AH85" s="46">
        <v>0</v>
      </c>
      <c r="AI85" s="46" t="s">
        <v>123</v>
      </c>
      <c r="AJ85" s="46" t="s">
        <v>123</v>
      </c>
      <c r="AK85" s="46" t="s">
        <v>123</v>
      </c>
      <c r="AL85" s="46" t="s">
        <v>123</v>
      </c>
      <c r="AM85" s="46">
        <v>27.602499999999999</v>
      </c>
    </row>
    <row r="86" spans="1:39" hidden="1" outlineLevel="1">
      <c r="A86" s="9">
        <v>42826</v>
      </c>
      <c r="B86" s="46">
        <v>29.743400000000001</v>
      </c>
      <c r="C86" s="46">
        <v>30.531500000000001</v>
      </c>
      <c r="D86" s="46">
        <v>29.716100000000001</v>
      </c>
      <c r="E86" s="46">
        <v>30.764099999999999</v>
      </c>
      <c r="F86" s="46">
        <v>32.926000000000002</v>
      </c>
      <c r="G86" s="46">
        <v>30.675899999999999</v>
      </c>
      <c r="H86" s="46">
        <v>26.7104</v>
      </c>
      <c r="I86" s="46">
        <v>30.531400000000001</v>
      </c>
      <c r="J86" s="46">
        <v>29.715399999999999</v>
      </c>
      <c r="K86" s="46">
        <v>30.764099999999999</v>
      </c>
      <c r="L86" s="46">
        <v>32.926000000000002</v>
      </c>
      <c r="M86" s="46">
        <v>30.675899999999999</v>
      </c>
      <c r="N86" s="46">
        <v>26.7104</v>
      </c>
      <c r="O86" s="46">
        <v>37.703299999999999</v>
      </c>
      <c r="P86" s="46">
        <v>37.703299999999999</v>
      </c>
      <c r="Q86" s="46" t="s">
        <v>123</v>
      </c>
      <c r="R86" s="46" t="s">
        <v>123</v>
      </c>
      <c r="S86" s="46" t="s">
        <v>123</v>
      </c>
      <c r="T86" s="46" t="s">
        <v>123</v>
      </c>
      <c r="U86" s="46">
        <v>21.580100000000002</v>
      </c>
      <c r="V86" s="46">
        <v>0</v>
      </c>
      <c r="W86" s="46">
        <v>21.580100000000002</v>
      </c>
      <c r="X86" s="46">
        <v>0</v>
      </c>
      <c r="Y86" s="46">
        <v>0</v>
      </c>
      <c r="Z86" s="46">
        <v>21.580100000000002</v>
      </c>
      <c r="AA86" s="46">
        <v>21.580100000000002</v>
      </c>
      <c r="AB86" s="46">
        <v>0</v>
      </c>
      <c r="AC86" s="46">
        <v>21.580100000000002</v>
      </c>
      <c r="AD86" s="46">
        <v>0</v>
      </c>
      <c r="AE86" s="46">
        <v>0</v>
      </c>
      <c r="AF86" s="46">
        <v>21.580100000000002</v>
      </c>
      <c r="AG86" s="46">
        <v>0</v>
      </c>
      <c r="AH86" s="46">
        <v>0</v>
      </c>
      <c r="AI86" s="46" t="s">
        <v>123</v>
      </c>
      <c r="AJ86" s="46" t="s">
        <v>123</v>
      </c>
      <c r="AK86" s="46" t="s">
        <v>123</v>
      </c>
      <c r="AL86" s="46" t="s">
        <v>123</v>
      </c>
      <c r="AM86" s="46">
        <v>25.932200000000002</v>
      </c>
    </row>
    <row r="87" spans="1:39" hidden="1" outlineLevel="1">
      <c r="A87" s="9">
        <v>42856</v>
      </c>
      <c r="B87" s="46">
        <v>30.1282</v>
      </c>
      <c r="C87" s="46">
        <v>30.6295</v>
      </c>
      <c r="D87" s="46">
        <v>30.145</v>
      </c>
      <c r="E87" s="46">
        <v>30.889900000000001</v>
      </c>
      <c r="F87" s="46">
        <v>32.767800000000001</v>
      </c>
      <c r="G87" s="46">
        <v>31.058</v>
      </c>
      <c r="H87" s="46">
        <v>22.748100000000001</v>
      </c>
      <c r="I87" s="46">
        <v>30.627600000000001</v>
      </c>
      <c r="J87" s="46">
        <v>30.139600000000002</v>
      </c>
      <c r="K87" s="46">
        <v>30.889900000000001</v>
      </c>
      <c r="L87" s="46">
        <v>32.767800000000001</v>
      </c>
      <c r="M87" s="46">
        <v>31.058</v>
      </c>
      <c r="N87" s="46">
        <v>22.748100000000001</v>
      </c>
      <c r="O87" s="46">
        <v>49.204700000000003</v>
      </c>
      <c r="P87" s="46">
        <v>49.204700000000003</v>
      </c>
      <c r="Q87" s="46" t="s">
        <v>123</v>
      </c>
      <c r="R87" s="46" t="s">
        <v>123</v>
      </c>
      <c r="S87" s="46" t="s">
        <v>123</v>
      </c>
      <c r="T87" s="46" t="s">
        <v>123</v>
      </c>
      <c r="U87" s="46">
        <v>22.163699999999999</v>
      </c>
      <c r="V87" s="46">
        <v>0</v>
      </c>
      <c r="W87" s="46">
        <v>22.163699999999999</v>
      </c>
      <c r="X87" s="46">
        <v>0</v>
      </c>
      <c r="Y87" s="46">
        <v>0</v>
      </c>
      <c r="Z87" s="46">
        <v>22.163699999999999</v>
      </c>
      <c r="AA87" s="46">
        <v>22.163699999999999</v>
      </c>
      <c r="AB87" s="46">
        <v>0</v>
      </c>
      <c r="AC87" s="46">
        <v>22.163699999999999</v>
      </c>
      <c r="AD87" s="46">
        <v>0</v>
      </c>
      <c r="AE87" s="46">
        <v>0</v>
      </c>
      <c r="AF87" s="46">
        <v>22.163699999999999</v>
      </c>
      <c r="AG87" s="46">
        <v>0</v>
      </c>
      <c r="AH87" s="46">
        <v>0</v>
      </c>
      <c r="AI87" s="46" t="s">
        <v>123</v>
      </c>
      <c r="AJ87" s="46" t="s">
        <v>123</v>
      </c>
      <c r="AK87" s="46" t="s">
        <v>123</v>
      </c>
      <c r="AL87" s="46" t="s">
        <v>123</v>
      </c>
      <c r="AM87" s="46">
        <v>26.0962</v>
      </c>
    </row>
    <row r="88" spans="1:39" hidden="1" outlineLevel="1">
      <c r="A88" s="9">
        <v>42887</v>
      </c>
      <c r="B88" s="46">
        <v>28.748899999999999</v>
      </c>
      <c r="C88" s="46">
        <v>29.2576</v>
      </c>
      <c r="D88" s="46">
        <v>29.650300000000001</v>
      </c>
      <c r="E88" s="46">
        <v>29.0825</v>
      </c>
      <c r="F88" s="46">
        <v>32.511099999999999</v>
      </c>
      <c r="G88" s="46">
        <v>28.714700000000001</v>
      </c>
      <c r="H88" s="46">
        <v>25.726099999999999</v>
      </c>
      <c r="I88" s="46">
        <v>29.257100000000001</v>
      </c>
      <c r="J88" s="46">
        <v>29.648800000000001</v>
      </c>
      <c r="K88" s="46">
        <v>29.0825</v>
      </c>
      <c r="L88" s="46">
        <v>32.511099999999999</v>
      </c>
      <c r="M88" s="46">
        <v>28.714700000000001</v>
      </c>
      <c r="N88" s="46">
        <v>25.726099999999999</v>
      </c>
      <c r="O88" s="46">
        <v>48.100499999999997</v>
      </c>
      <c r="P88" s="46">
        <v>48.100499999999997</v>
      </c>
      <c r="Q88" s="46">
        <v>0</v>
      </c>
      <c r="R88" s="46">
        <v>0</v>
      </c>
      <c r="S88" s="46" t="s">
        <v>123</v>
      </c>
      <c r="T88" s="46" t="s">
        <v>123</v>
      </c>
      <c r="U88" s="46">
        <v>18</v>
      </c>
      <c r="V88" s="46">
        <v>0</v>
      </c>
      <c r="W88" s="46">
        <v>18</v>
      </c>
      <c r="X88" s="46">
        <v>0</v>
      </c>
      <c r="Y88" s="46">
        <v>18</v>
      </c>
      <c r="Z88" s="46">
        <v>18</v>
      </c>
      <c r="AA88" s="46">
        <v>18</v>
      </c>
      <c r="AB88" s="46">
        <v>0</v>
      </c>
      <c r="AC88" s="46">
        <v>18</v>
      </c>
      <c r="AD88" s="46">
        <v>0</v>
      </c>
      <c r="AE88" s="46">
        <v>18</v>
      </c>
      <c r="AF88" s="46">
        <v>18</v>
      </c>
      <c r="AG88" s="46">
        <v>0</v>
      </c>
      <c r="AH88" s="46">
        <v>0</v>
      </c>
      <c r="AI88" s="46">
        <v>0</v>
      </c>
      <c r="AJ88" s="46">
        <v>0</v>
      </c>
      <c r="AK88" s="46" t="s">
        <v>123</v>
      </c>
      <c r="AL88" s="46" t="s">
        <v>123</v>
      </c>
      <c r="AM88" s="46">
        <v>25.043500000000002</v>
      </c>
    </row>
    <row r="89" spans="1:39" hidden="1" outlineLevel="1">
      <c r="A89" s="9">
        <v>42917</v>
      </c>
      <c r="B89" s="46">
        <v>28.7409</v>
      </c>
      <c r="C89" s="46">
        <v>29.330100000000002</v>
      </c>
      <c r="D89" s="46">
        <v>30.0352</v>
      </c>
      <c r="E89" s="46">
        <v>29.010300000000001</v>
      </c>
      <c r="F89" s="46">
        <v>20.527200000000001</v>
      </c>
      <c r="G89" s="46">
        <v>31.6206</v>
      </c>
      <c r="H89" s="46">
        <v>24.273499999999999</v>
      </c>
      <c r="I89" s="46">
        <v>29.328199999999999</v>
      </c>
      <c r="J89" s="46">
        <v>30.0291</v>
      </c>
      <c r="K89" s="46">
        <v>29.010300000000001</v>
      </c>
      <c r="L89" s="46">
        <v>20.527200000000001</v>
      </c>
      <c r="M89" s="46">
        <v>31.6206</v>
      </c>
      <c r="N89" s="46">
        <v>24.273499999999999</v>
      </c>
      <c r="O89" s="46">
        <v>48.556600000000003</v>
      </c>
      <c r="P89" s="46">
        <v>48.556600000000003</v>
      </c>
      <c r="Q89" s="46" t="s">
        <v>123</v>
      </c>
      <c r="R89" s="46" t="s">
        <v>123</v>
      </c>
      <c r="S89" s="46" t="s">
        <v>123</v>
      </c>
      <c r="T89" s="46" t="s">
        <v>123</v>
      </c>
      <c r="U89" s="46">
        <v>15.9366</v>
      </c>
      <c r="V89" s="46">
        <v>0</v>
      </c>
      <c r="W89" s="46">
        <v>15.9366</v>
      </c>
      <c r="X89" s="46">
        <v>0</v>
      </c>
      <c r="Y89" s="46">
        <v>18</v>
      </c>
      <c r="Z89" s="46">
        <v>15.933</v>
      </c>
      <c r="AA89" s="46">
        <v>15.9366</v>
      </c>
      <c r="AB89" s="46">
        <v>0</v>
      </c>
      <c r="AC89" s="46">
        <v>15.9366</v>
      </c>
      <c r="AD89" s="46">
        <v>0</v>
      </c>
      <c r="AE89" s="46">
        <v>18</v>
      </c>
      <c r="AF89" s="46">
        <v>15.933</v>
      </c>
      <c r="AG89" s="46">
        <v>0</v>
      </c>
      <c r="AH89" s="46">
        <v>0</v>
      </c>
      <c r="AI89" s="46" t="s">
        <v>123</v>
      </c>
      <c r="AJ89" s="46" t="s">
        <v>123</v>
      </c>
      <c r="AK89" s="46" t="s">
        <v>123</v>
      </c>
      <c r="AL89" s="46" t="s">
        <v>123</v>
      </c>
      <c r="AM89" s="46">
        <v>25.510200000000001</v>
      </c>
    </row>
    <row r="90" spans="1:39" hidden="1" outlineLevel="1">
      <c r="A90" s="9">
        <v>42948</v>
      </c>
      <c r="B90" s="46">
        <v>27.670200000000001</v>
      </c>
      <c r="C90" s="46">
        <v>28.096499999999999</v>
      </c>
      <c r="D90" s="46">
        <v>30.153099999999998</v>
      </c>
      <c r="E90" s="46">
        <v>27.206700000000001</v>
      </c>
      <c r="F90" s="46">
        <v>17.401399999999999</v>
      </c>
      <c r="G90" s="46">
        <v>30.494499999999999</v>
      </c>
      <c r="H90" s="46">
        <v>25.775300000000001</v>
      </c>
      <c r="I90" s="46">
        <v>28.0962</v>
      </c>
      <c r="J90" s="46">
        <v>30.152200000000001</v>
      </c>
      <c r="K90" s="46">
        <v>27.206700000000001</v>
      </c>
      <c r="L90" s="46">
        <v>17.401399999999999</v>
      </c>
      <c r="M90" s="46">
        <v>30.494499999999999</v>
      </c>
      <c r="N90" s="46">
        <v>25.775300000000001</v>
      </c>
      <c r="O90" s="46">
        <v>48.355499999999999</v>
      </c>
      <c r="P90" s="46">
        <v>48.355499999999999</v>
      </c>
      <c r="Q90" s="46" t="s">
        <v>123</v>
      </c>
      <c r="R90" s="46" t="s">
        <v>123</v>
      </c>
      <c r="S90" s="46" t="s">
        <v>123</v>
      </c>
      <c r="T90" s="46" t="s">
        <v>123</v>
      </c>
      <c r="U90" s="46">
        <v>21.723700000000001</v>
      </c>
      <c r="V90" s="46">
        <v>0</v>
      </c>
      <c r="W90" s="46">
        <v>21.723700000000001</v>
      </c>
      <c r="X90" s="46">
        <v>0</v>
      </c>
      <c r="Y90" s="46">
        <v>18</v>
      </c>
      <c r="Z90" s="46">
        <v>21.725100000000001</v>
      </c>
      <c r="AA90" s="46">
        <v>21.723700000000001</v>
      </c>
      <c r="AB90" s="46">
        <v>0</v>
      </c>
      <c r="AC90" s="46">
        <v>21.723700000000001</v>
      </c>
      <c r="AD90" s="46">
        <v>0</v>
      </c>
      <c r="AE90" s="46">
        <v>18</v>
      </c>
      <c r="AF90" s="46">
        <v>21.725100000000001</v>
      </c>
      <c r="AG90" s="46">
        <v>0</v>
      </c>
      <c r="AH90" s="46">
        <v>0</v>
      </c>
      <c r="AI90" s="46" t="s">
        <v>123</v>
      </c>
      <c r="AJ90" s="46" t="s">
        <v>123</v>
      </c>
      <c r="AK90" s="46" t="s">
        <v>123</v>
      </c>
      <c r="AL90" s="46" t="s">
        <v>123</v>
      </c>
      <c r="AM90" s="46">
        <v>24.516500000000001</v>
      </c>
    </row>
    <row r="91" spans="1:39" hidden="1" outlineLevel="1">
      <c r="A91" s="9">
        <v>42979</v>
      </c>
      <c r="B91" s="46">
        <v>28.6372</v>
      </c>
      <c r="C91" s="46">
        <v>29.530799999999999</v>
      </c>
      <c r="D91" s="46">
        <v>30.747699999999998</v>
      </c>
      <c r="E91" s="46">
        <v>29.241499999999998</v>
      </c>
      <c r="F91" s="46">
        <v>30.2013</v>
      </c>
      <c r="G91" s="46">
        <v>29.134599999999999</v>
      </c>
      <c r="H91" s="46">
        <v>27.148199999999999</v>
      </c>
      <c r="I91" s="46">
        <v>29.529800000000002</v>
      </c>
      <c r="J91" s="46">
        <v>30.742899999999999</v>
      </c>
      <c r="K91" s="46">
        <v>29.241499999999998</v>
      </c>
      <c r="L91" s="46">
        <v>30.2013</v>
      </c>
      <c r="M91" s="46">
        <v>29.134599999999999</v>
      </c>
      <c r="N91" s="46">
        <v>27.148199999999999</v>
      </c>
      <c r="O91" s="46">
        <v>49.6432</v>
      </c>
      <c r="P91" s="46">
        <v>49.6432</v>
      </c>
      <c r="Q91" s="46" t="s">
        <v>123</v>
      </c>
      <c r="R91" s="46" t="s">
        <v>123</v>
      </c>
      <c r="S91" s="46" t="s">
        <v>123</v>
      </c>
      <c r="T91" s="46" t="s">
        <v>123</v>
      </c>
      <c r="U91" s="46">
        <v>18.276900000000001</v>
      </c>
      <c r="V91" s="46">
        <v>0</v>
      </c>
      <c r="W91" s="46">
        <v>18.276900000000001</v>
      </c>
      <c r="X91" s="46">
        <v>0</v>
      </c>
      <c r="Y91" s="46">
        <v>22.9</v>
      </c>
      <c r="Z91" s="46">
        <v>18.101600000000001</v>
      </c>
      <c r="AA91" s="46">
        <v>18.276900000000001</v>
      </c>
      <c r="AB91" s="46">
        <v>0</v>
      </c>
      <c r="AC91" s="46">
        <v>18.276900000000001</v>
      </c>
      <c r="AD91" s="46">
        <v>0</v>
      </c>
      <c r="AE91" s="46">
        <v>22.9</v>
      </c>
      <c r="AF91" s="46">
        <v>18.101600000000001</v>
      </c>
      <c r="AG91" s="46">
        <v>0</v>
      </c>
      <c r="AH91" s="46">
        <v>0</v>
      </c>
      <c r="AI91" s="46" t="s">
        <v>123</v>
      </c>
      <c r="AJ91" s="46" t="s">
        <v>123</v>
      </c>
      <c r="AK91" s="46" t="s">
        <v>123</v>
      </c>
      <c r="AL91" s="46" t="s">
        <v>123</v>
      </c>
      <c r="AM91" s="46">
        <v>24.592099999999999</v>
      </c>
    </row>
    <row r="92" spans="1:39" hidden="1" outlineLevel="1">
      <c r="A92" s="9">
        <v>43009</v>
      </c>
      <c r="B92" s="46">
        <v>29.807099999999998</v>
      </c>
      <c r="C92" s="46">
        <v>30.728300000000001</v>
      </c>
      <c r="D92" s="46">
        <v>32.491100000000003</v>
      </c>
      <c r="E92" s="46">
        <v>30.540199999999999</v>
      </c>
      <c r="F92" s="46">
        <v>28.0214</v>
      </c>
      <c r="G92" s="46">
        <v>31.033100000000001</v>
      </c>
      <c r="H92" s="46">
        <v>33.909300000000002</v>
      </c>
      <c r="I92" s="46">
        <v>30.728000000000002</v>
      </c>
      <c r="J92" s="46">
        <v>32.488599999999998</v>
      </c>
      <c r="K92" s="46">
        <v>30.540199999999999</v>
      </c>
      <c r="L92" s="46">
        <v>28.0214</v>
      </c>
      <c r="M92" s="46">
        <v>31.033100000000001</v>
      </c>
      <c r="N92" s="46">
        <v>33.909300000000002</v>
      </c>
      <c r="O92" s="46">
        <v>45.683300000000003</v>
      </c>
      <c r="P92" s="46">
        <v>45.683300000000003</v>
      </c>
      <c r="Q92" s="46" t="s">
        <v>123</v>
      </c>
      <c r="R92" s="46" t="s">
        <v>123</v>
      </c>
      <c r="S92" s="46" t="s">
        <v>123</v>
      </c>
      <c r="T92" s="46" t="s">
        <v>123</v>
      </c>
      <c r="U92" s="46">
        <v>18.512699999999999</v>
      </c>
      <c r="V92" s="46">
        <v>0</v>
      </c>
      <c r="W92" s="46">
        <v>18.512699999999999</v>
      </c>
      <c r="X92" s="46">
        <v>0</v>
      </c>
      <c r="Y92" s="46">
        <v>0</v>
      </c>
      <c r="Z92" s="46">
        <v>18.512699999999999</v>
      </c>
      <c r="AA92" s="46">
        <v>18.512699999999999</v>
      </c>
      <c r="AB92" s="46">
        <v>0</v>
      </c>
      <c r="AC92" s="46">
        <v>18.512699999999999</v>
      </c>
      <c r="AD92" s="46">
        <v>0</v>
      </c>
      <c r="AE92" s="46">
        <v>0</v>
      </c>
      <c r="AF92" s="46">
        <v>18.512699999999999</v>
      </c>
      <c r="AG92" s="46">
        <v>0</v>
      </c>
      <c r="AH92" s="46">
        <v>0</v>
      </c>
      <c r="AI92" s="46" t="s">
        <v>123</v>
      </c>
      <c r="AJ92" s="46" t="s">
        <v>123</v>
      </c>
      <c r="AK92" s="46" t="s">
        <v>123</v>
      </c>
      <c r="AL92" s="46" t="s">
        <v>123</v>
      </c>
      <c r="AM92" s="46">
        <v>24.7791</v>
      </c>
    </row>
    <row r="93" spans="1:39" hidden="1" outlineLevel="1">
      <c r="A93" s="9">
        <v>43040</v>
      </c>
      <c r="B93" s="46">
        <v>30.249700000000001</v>
      </c>
      <c r="C93" s="46">
        <v>29.238099999999999</v>
      </c>
      <c r="D93" s="46">
        <v>30.684899999999999</v>
      </c>
      <c r="E93" s="46">
        <v>28.8337</v>
      </c>
      <c r="F93" s="46">
        <v>26.832100000000001</v>
      </c>
      <c r="G93" s="46">
        <v>29.618200000000002</v>
      </c>
      <c r="H93" s="46">
        <v>23.1401</v>
      </c>
      <c r="I93" s="46">
        <v>29.236999999999998</v>
      </c>
      <c r="J93" s="46">
        <v>30.680099999999999</v>
      </c>
      <c r="K93" s="46">
        <v>28.8337</v>
      </c>
      <c r="L93" s="46">
        <v>26.832100000000001</v>
      </c>
      <c r="M93" s="46">
        <v>29.618200000000002</v>
      </c>
      <c r="N93" s="46">
        <v>23.1401</v>
      </c>
      <c r="O93" s="46">
        <v>49.0443</v>
      </c>
      <c r="P93" s="46">
        <v>49.0443</v>
      </c>
      <c r="Q93" s="46" t="s">
        <v>123</v>
      </c>
      <c r="R93" s="46" t="s">
        <v>123</v>
      </c>
      <c r="S93" s="46" t="s">
        <v>123</v>
      </c>
      <c r="T93" s="46" t="s">
        <v>123</v>
      </c>
      <c r="U93" s="46">
        <v>67.868200000000002</v>
      </c>
      <c r="V93" s="46">
        <v>0</v>
      </c>
      <c r="W93" s="46">
        <v>67.868200000000002</v>
      </c>
      <c r="X93" s="46">
        <v>0</v>
      </c>
      <c r="Y93" s="46">
        <v>0</v>
      </c>
      <c r="Z93" s="46">
        <v>67.868200000000002</v>
      </c>
      <c r="AA93" s="46">
        <v>67.868200000000002</v>
      </c>
      <c r="AB93" s="46">
        <v>0</v>
      </c>
      <c r="AC93" s="46">
        <v>67.868200000000002</v>
      </c>
      <c r="AD93" s="46">
        <v>0</v>
      </c>
      <c r="AE93" s="46">
        <v>0</v>
      </c>
      <c r="AF93" s="46">
        <v>67.868200000000002</v>
      </c>
      <c r="AG93" s="46">
        <v>0</v>
      </c>
      <c r="AH93" s="46">
        <v>0</v>
      </c>
      <c r="AI93" s="46" t="s">
        <v>123</v>
      </c>
      <c r="AJ93" s="46" t="s">
        <v>123</v>
      </c>
      <c r="AK93" s="46" t="s">
        <v>123</v>
      </c>
      <c r="AL93" s="46" t="s">
        <v>123</v>
      </c>
      <c r="AM93" s="46">
        <v>24.482099999999999</v>
      </c>
    </row>
    <row r="94" spans="1:39" hidden="1" outlineLevel="1">
      <c r="A94" s="9">
        <v>43070</v>
      </c>
      <c r="B94" s="46">
        <v>29.808499999999999</v>
      </c>
      <c r="C94" s="46">
        <v>30.679500000000001</v>
      </c>
      <c r="D94" s="46">
        <v>30.914000000000001</v>
      </c>
      <c r="E94" s="46">
        <v>30.6189</v>
      </c>
      <c r="F94" s="46">
        <v>28.404699999999998</v>
      </c>
      <c r="G94" s="46">
        <v>31.168800000000001</v>
      </c>
      <c r="H94" s="46">
        <v>23.502500000000001</v>
      </c>
      <c r="I94" s="46">
        <v>30.6767</v>
      </c>
      <c r="J94" s="46">
        <v>30.9008</v>
      </c>
      <c r="K94" s="46">
        <v>30.6189</v>
      </c>
      <c r="L94" s="46">
        <v>28.404699999999998</v>
      </c>
      <c r="M94" s="46">
        <v>31.168800000000001</v>
      </c>
      <c r="N94" s="46">
        <v>23.502500000000001</v>
      </c>
      <c r="O94" s="46">
        <v>42.683199999999999</v>
      </c>
      <c r="P94" s="46">
        <v>42.683199999999999</v>
      </c>
      <c r="Q94" s="46" t="s">
        <v>123</v>
      </c>
      <c r="R94" s="46" t="s">
        <v>123</v>
      </c>
      <c r="S94" s="46" t="s">
        <v>123</v>
      </c>
      <c r="T94" s="46" t="s">
        <v>123</v>
      </c>
      <c r="U94" s="46">
        <v>17.761199999999999</v>
      </c>
      <c r="V94" s="46">
        <v>0</v>
      </c>
      <c r="W94" s="46">
        <v>17.761199999999999</v>
      </c>
      <c r="X94" s="46">
        <v>0</v>
      </c>
      <c r="Y94" s="46">
        <v>17.7182</v>
      </c>
      <c r="Z94" s="46">
        <v>17.769200000000001</v>
      </c>
      <c r="AA94" s="46">
        <v>17.761199999999999</v>
      </c>
      <c r="AB94" s="46">
        <v>0</v>
      </c>
      <c r="AC94" s="46">
        <v>17.761199999999999</v>
      </c>
      <c r="AD94" s="46">
        <v>0</v>
      </c>
      <c r="AE94" s="46">
        <v>17.7182</v>
      </c>
      <c r="AF94" s="46">
        <v>17.769200000000001</v>
      </c>
      <c r="AG94" s="46">
        <v>0</v>
      </c>
      <c r="AH94" s="46">
        <v>0</v>
      </c>
      <c r="AI94" s="46" t="s">
        <v>123</v>
      </c>
      <c r="AJ94" s="46" t="s">
        <v>123</v>
      </c>
      <c r="AK94" s="46" t="s">
        <v>123</v>
      </c>
      <c r="AL94" s="46" t="s">
        <v>123</v>
      </c>
      <c r="AM94" s="46">
        <v>24.172000000000001</v>
      </c>
    </row>
    <row r="95" spans="1:39" hidden="1" outlineLevel="1">
      <c r="A95" s="9">
        <v>43101</v>
      </c>
      <c r="B95" s="46">
        <v>30.557400000000001</v>
      </c>
      <c r="C95" s="46">
        <v>31.523399999999999</v>
      </c>
      <c r="D95" s="46">
        <v>30.717600000000001</v>
      </c>
      <c r="E95" s="46">
        <v>31.957000000000001</v>
      </c>
      <c r="F95" s="46">
        <v>29.625599999999999</v>
      </c>
      <c r="G95" s="46">
        <v>32.293199999999999</v>
      </c>
      <c r="H95" s="46">
        <v>32.924100000000003</v>
      </c>
      <c r="I95" s="46">
        <v>31.522200000000002</v>
      </c>
      <c r="J95" s="46">
        <v>30.713999999999999</v>
      </c>
      <c r="K95" s="46">
        <v>31.957000000000001</v>
      </c>
      <c r="L95" s="46">
        <v>29.625599999999999</v>
      </c>
      <c r="M95" s="46">
        <v>32.293199999999999</v>
      </c>
      <c r="N95" s="46">
        <v>32.924100000000003</v>
      </c>
      <c r="O95" s="46">
        <v>43.276400000000002</v>
      </c>
      <c r="P95" s="46">
        <v>43.276400000000002</v>
      </c>
      <c r="Q95" s="46" t="s">
        <v>123</v>
      </c>
      <c r="R95" s="46" t="s">
        <v>123</v>
      </c>
      <c r="S95" s="46" t="s">
        <v>123</v>
      </c>
      <c r="T95" s="46" t="s">
        <v>123</v>
      </c>
      <c r="U95" s="46">
        <v>16.0319</v>
      </c>
      <c r="V95" s="46">
        <v>0</v>
      </c>
      <c r="W95" s="46">
        <v>16.0319</v>
      </c>
      <c r="X95" s="46">
        <v>0</v>
      </c>
      <c r="Y95" s="46">
        <v>0</v>
      </c>
      <c r="Z95" s="46">
        <v>16.0319</v>
      </c>
      <c r="AA95" s="46">
        <v>16.0319</v>
      </c>
      <c r="AB95" s="46">
        <v>0</v>
      </c>
      <c r="AC95" s="46">
        <v>16.0319</v>
      </c>
      <c r="AD95" s="46">
        <v>0</v>
      </c>
      <c r="AE95" s="46">
        <v>0</v>
      </c>
      <c r="AF95" s="46">
        <v>16.0319</v>
      </c>
      <c r="AG95" s="46">
        <v>0</v>
      </c>
      <c r="AH95" s="46">
        <v>0</v>
      </c>
      <c r="AI95" s="46" t="s">
        <v>123</v>
      </c>
      <c r="AJ95" s="46" t="s">
        <v>123</v>
      </c>
      <c r="AK95" s="46" t="s">
        <v>123</v>
      </c>
      <c r="AL95" s="46" t="s">
        <v>123</v>
      </c>
      <c r="AM95" s="46">
        <v>23.8826</v>
      </c>
    </row>
    <row r="96" spans="1:39" hidden="1" outlineLevel="1">
      <c r="A96" s="9">
        <v>43132</v>
      </c>
      <c r="B96" s="46">
        <v>30.399100000000001</v>
      </c>
      <c r="C96" s="46">
        <v>31.695499999999999</v>
      </c>
      <c r="D96" s="46">
        <v>31.182700000000001</v>
      </c>
      <c r="E96" s="46">
        <v>31.865400000000001</v>
      </c>
      <c r="F96" s="46">
        <v>25.954799999999999</v>
      </c>
      <c r="G96" s="46">
        <v>33.467700000000001</v>
      </c>
      <c r="H96" s="46">
        <v>22.839099999999998</v>
      </c>
      <c r="I96" s="46">
        <v>31.690200000000001</v>
      </c>
      <c r="J96" s="46">
        <v>31.160499999999999</v>
      </c>
      <c r="K96" s="46">
        <v>31.865400000000001</v>
      </c>
      <c r="L96" s="46">
        <v>25.954799999999999</v>
      </c>
      <c r="M96" s="46">
        <v>33.467700000000001</v>
      </c>
      <c r="N96" s="46">
        <v>22.839099999999998</v>
      </c>
      <c r="O96" s="46">
        <v>47.470100000000002</v>
      </c>
      <c r="P96" s="46">
        <v>47.470100000000002</v>
      </c>
      <c r="Q96" s="46" t="s">
        <v>123</v>
      </c>
      <c r="R96" s="46" t="s">
        <v>123</v>
      </c>
      <c r="S96" s="46" t="s">
        <v>123</v>
      </c>
      <c r="T96" s="46" t="s">
        <v>123</v>
      </c>
      <c r="U96" s="46">
        <v>16.1645</v>
      </c>
      <c r="V96" s="46">
        <v>0</v>
      </c>
      <c r="W96" s="46">
        <v>16.1645</v>
      </c>
      <c r="X96" s="46">
        <v>0</v>
      </c>
      <c r="Y96" s="46">
        <v>0</v>
      </c>
      <c r="Z96" s="46">
        <v>16.1645</v>
      </c>
      <c r="AA96" s="46">
        <v>16.1645</v>
      </c>
      <c r="AB96" s="46">
        <v>0</v>
      </c>
      <c r="AC96" s="46">
        <v>16.1645</v>
      </c>
      <c r="AD96" s="46">
        <v>0</v>
      </c>
      <c r="AE96" s="46">
        <v>0</v>
      </c>
      <c r="AF96" s="46">
        <v>16.1645</v>
      </c>
      <c r="AG96" s="46">
        <v>0</v>
      </c>
      <c r="AH96" s="46">
        <v>0</v>
      </c>
      <c r="AI96" s="46" t="s">
        <v>123</v>
      </c>
      <c r="AJ96" s="46" t="s">
        <v>123</v>
      </c>
      <c r="AK96" s="46" t="s">
        <v>123</v>
      </c>
      <c r="AL96" s="46" t="s">
        <v>123</v>
      </c>
      <c r="AM96" s="46">
        <v>23.735099999999999</v>
      </c>
    </row>
    <row r="97" spans="1:39" hidden="1" outlineLevel="1">
      <c r="A97" s="9">
        <v>43160</v>
      </c>
      <c r="B97" s="46">
        <v>30.2773</v>
      </c>
      <c r="C97" s="46">
        <v>31.4099</v>
      </c>
      <c r="D97" s="46">
        <v>31.3338</v>
      </c>
      <c r="E97" s="46">
        <v>31.4377</v>
      </c>
      <c r="F97" s="46">
        <v>26.900200000000002</v>
      </c>
      <c r="G97" s="46">
        <v>32.6128</v>
      </c>
      <c r="H97" s="46">
        <v>26.459199999999999</v>
      </c>
      <c r="I97" s="46">
        <v>31.4099</v>
      </c>
      <c r="J97" s="46">
        <v>31.3338</v>
      </c>
      <c r="K97" s="46">
        <v>31.4377</v>
      </c>
      <c r="L97" s="46">
        <v>26.900200000000002</v>
      </c>
      <c r="M97" s="46">
        <v>32.6128</v>
      </c>
      <c r="N97" s="46">
        <v>26.459199999999999</v>
      </c>
      <c r="O97" s="46">
        <v>39.033900000000003</v>
      </c>
      <c r="P97" s="46">
        <v>39.033900000000003</v>
      </c>
      <c r="Q97" s="46" t="s">
        <v>123</v>
      </c>
      <c r="R97" s="46" t="s">
        <v>123</v>
      </c>
      <c r="S97" s="46" t="s">
        <v>123</v>
      </c>
      <c r="T97" s="46" t="s">
        <v>123</v>
      </c>
      <c r="U97" s="46">
        <v>19.034300000000002</v>
      </c>
      <c r="V97" s="46">
        <v>0</v>
      </c>
      <c r="W97" s="46">
        <v>19.034300000000002</v>
      </c>
      <c r="X97" s="46">
        <v>0</v>
      </c>
      <c r="Y97" s="46">
        <v>18.648800000000001</v>
      </c>
      <c r="Z97" s="46">
        <v>19.321100000000001</v>
      </c>
      <c r="AA97" s="46">
        <v>19.034300000000002</v>
      </c>
      <c r="AB97" s="46">
        <v>0</v>
      </c>
      <c r="AC97" s="46">
        <v>19.034300000000002</v>
      </c>
      <c r="AD97" s="46">
        <v>0</v>
      </c>
      <c r="AE97" s="46">
        <v>18.648800000000001</v>
      </c>
      <c r="AF97" s="46">
        <v>19.321100000000001</v>
      </c>
      <c r="AG97" s="46">
        <v>0</v>
      </c>
      <c r="AH97" s="46">
        <v>0</v>
      </c>
      <c r="AI97" s="46" t="s">
        <v>123</v>
      </c>
      <c r="AJ97" s="46" t="s">
        <v>123</v>
      </c>
      <c r="AK97" s="46" t="s">
        <v>123</v>
      </c>
      <c r="AL97" s="46" t="s">
        <v>123</v>
      </c>
      <c r="AM97" s="46">
        <v>23.884599999999999</v>
      </c>
    </row>
    <row r="98" spans="1:39" hidden="1" outlineLevel="1">
      <c r="A98" s="9">
        <v>43191</v>
      </c>
      <c r="B98" s="46">
        <v>30.307200000000002</v>
      </c>
      <c r="C98" s="46">
        <v>31.5608</v>
      </c>
      <c r="D98" s="46">
        <v>31.2624</v>
      </c>
      <c r="E98" s="46">
        <v>31.657</v>
      </c>
      <c r="F98" s="46">
        <v>27.203199999999999</v>
      </c>
      <c r="G98" s="46">
        <v>32.763100000000001</v>
      </c>
      <c r="H98" s="46">
        <v>23.356300000000001</v>
      </c>
      <c r="I98" s="46">
        <v>31.557600000000001</v>
      </c>
      <c r="J98" s="46">
        <v>31.248899999999999</v>
      </c>
      <c r="K98" s="46">
        <v>31.657</v>
      </c>
      <c r="L98" s="46">
        <v>27.203199999999999</v>
      </c>
      <c r="M98" s="46">
        <v>32.763100000000001</v>
      </c>
      <c r="N98" s="46">
        <v>23.356300000000001</v>
      </c>
      <c r="O98" s="46">
        <v>49.9313</v>
      </c>
      <c r="P98" s="46">
        <v>49.9313</v>
      </c>
      <c r="Q98" s="46" t="s">
        <v>123</v>
      </c>
      <c r="R98" s="46" t="s">
        <v>123</v>
      </c>
      <c r="S98" s="46" t="s">
        <v>123</v>
      </c>
      <c r="T98" s="46" t="s">
        <v>123</v>
      </c>
      <c r="U98" s="46">
        <v>18.753</v>
      </c>
      <c r="V98" s="46">
        <v>0</v>
      </c>
      <c r="W98" s="46">
        <v>18.753</v>
      </c>
      <c r="X98" s="46">
        <v>0</v>
      </c>
      <c r="Y98" s="46">
        <v>17.1981</v>
      </c>
      <c r="Z98" s="46">
        <v>18.843900000000001</v>
      </c>
      <c r="AA98" s="46">
        <v>18.753</v>
      </c>
      <c r="AB98" s="46">
        <v>0</v>
      </c>
      <c r="AC98" s="46">
        <v>18.753</v>
      </c>
      <c r="AD98" s="46">
        <v>0</v>
      </c>
      <c r="AE98" s="46">
        <v>17.1981</v>
      </c>
      <c r="AF98" s="46">
        <v>18.843900000000001</v>
      </c>
      <c r="AG98" s="46">
        <v>0</v>
      </c>
      <c r="AH98" s="46">
        <v>0</v>
      </c>
      <c r="AI98" s="46" t="s">
        <v>123</v>
      </c>
      <c r="AJ98" s="46" t="s">
        <v>123</v>
      </c>
      <c r="AK98" s="46" t="s">
        <v>123</v>
      </c>
      <c r="AL98" s="46" t="s">
        <v>123</v>
      </c>
      <c r="AM98" s="46">
        <v>23.398900000000001</v>
      </c>
    </row>
    <row r="99" spans="1:39" hidden="1" outlineLevel="1">
      <c r="A99" s="9">
        <v>43221</v>
      </c>
      <c r="B99" s="46">
        <v>29.643000000000001</v>
      </c>
      <c r="C99" s="46">
        <v>30.726500000000001</v>
      </c>
      <c r="D99" s="46">
        <v>31.0457</v>
      </c>
      <c r="E99" s="46">
        <v>30.564299999999999</v>
      </c>
      <c r="F99" s="46">
        <v>27.587900000000001</v>
      </c>
      <c r="G99" s="46">
        <v>31.403300000000002</v>
      </c>
      <c r="H99" s="46">
        <v>24.037500000000001</v>
      </c>
      <c r="I99" s="46">
        <v>30.726400000000002</v>
      </c>
      <c r="J99" s="46">
        <v>31.045400000000001</v>
      </c>
      <c r="K99" s="46">
        <v>30.564299999999999</v>
      </c>
      <c r="L99" s="46">
        <v>27.587900000000001</v>
      </c>
      <c r="M99" s="46">
        <v>31.403300000000002</v>
      </c>
      <c r="N99" s="46">
        <v>24.037500000000001</v>
      </c>
      <c r="O99" s="46">
        <v>38.710999999999999</v>
      </c>
      <c r="P99" s="46">
        <v>38.710999999999999</v>
      </c>
      <c r="Q99" s="46" t="s">
        <v>123</v>
      </c>
      <c r="R99" s="46" t="s">
        <v>123</v>
      </c>
      <c r="S99" s="46" t="s">
        <v>123</v>
      </c>
      <c r="T99" s="46" t="s">
        <v>123</v>
      </c>
      <c r="U99" s="46">
        <v>17.841799999999999</v>
      </c>
      <c r="V99" s="46">
        <v>0</v>
      </c>
      <c r="W99" s="46">
        <v>17.841799999999999</v>
      </c>
      <c r="X99" s="46">
        <v>0</v>
      </c>
      <c r="Y99" s="46">
        <v>20.25</v>
      </c>
      <c r="Z99" s="46">
        <v>17.328399999999998</v>
      </c>
      <c r="AA99" s="46">
        <v>17.841799999999999</v>
      </c>
      <c r="AB99" s="46">
        <v>0</v>
      </c>
      <c r="AC99" s="46">
        <v>17.841799999999999</v>
      </c>
      <c r="AD99" s="46">
        <v>0</v>
      </c>
      <c r="AE99" s="46">
        <v>20.25</v>
      </c>
      <c r="AF99" s="46">
        <v>17.328399999999998</v>
      </c>
      <c r="AG99" s="46">
        <v>0</v>
      </c>
      <c r="AH99" s="46">
        <v>0</v>
      </c>
      <c r="AI99" s="46" t="s">
        <v>123</v>
      </c>
      <c r="AJ99" s="46" t="s">
        <v>123</v>
      </c>
      <c r="AK99" s="46" t="s">
        <v>123</v>
      </c>
      <c r="AL99" s="46" t="s">
        <v>123</v>
      </c>
      <c r="AM99" s="46">
        <v>22.860299999999999</v>
      </c>
    </row>
    <row r="100" spans="1:39" hidden="1" outlineLevel="1">
      <c r="A100" s="9">
        <v>43252</v>
      </c>
      <c r="B100" s="46">
        <v>30.844999999999999</v>
      </c>
      <c r="C100" s="46">
        <v>31.849699999999999</v>
      </c>
      <c r="D100" s="46">
        <v>32.000900000000001</v>
      </c>
      <c r="E100" s="46">
        <v>31.808399999999999</v>
      </c>
      <c r="F100" s="46">
        <v>25.894100000000002</v>
      </c>
      <c r="G100" s="46">
        <v>33.471800000000002</v>
      </c>
      <c r="H100" s="46">
        <v>25.3947</v>
      </c>
      <c r="I100" s="46">
        <v>31.846</v>
      </c>
      <c r="J100" s="46">
        <v>31.9834</v>
      </c>
      <c r="K100" s="46">
        <v>31.808399999999999</v>
      </c>
      <c r="L100" s="46">
        <v>25.894100000000002</v>
      </c>
      <c r="M100" s="46">
        <v>33.471800000000002</v>
      </c>
      <c r="N100" s="46">
        <v>25.3947</v>
      </c>
      <c r="O100" s="46">
        <v>49.950200000000002</v>
      </c>
      <c r="P100" s="46">
        <v>49.950200000000002</v>
      </c>
      <c r="Q100" s="46" t="s">
        <v>123</v>
      </c>
      <c r="R100" s="46" t="s">
        <v>123</v>
      </c>
      <c r="S100" s="46" t="s">
        <v>123</v>
      </c>
      <c r="T100" s="46" t="s">
        <v>123</v>
      </c>
      <c r="U100" s="46">
        <v>15.6914</v>
      </c>
      <c r="V100" s="46">
        <v>0</v>
      </c>
      <c r="W100" s="46">
        <v>15.6914</v>
      </c>
      <c r="X100" s="46">
        <v>0</v>
      </c>
      <c r="Y100" s="46">
        <v>18</v>
      </c>
      <c r="Z100" s="46">
        <v>15.690099999999999</v>
      </c>
      <c r="AA100" s="46">
        <v>15.6914</v>
      </c>
      <c r="AB100" s="46">
        <v>0</v>
      </c>
      <c r="AC100" s="46">
        <v>15.6914</v>
      </c>
      <c r="AD100" s="46">
        <v>0</v>
      </c>
      <c r="AE100" s="46">
        <v>18</v>
      </c>
      <c r="AF100" s="46">
        <v>15.690099999999999</v>
      </c>
      <c r="AG100" s="46">
        <v>0</v>
      </c>
      <c r="AH100" s="46">
        <v>0</v>
      </c>
      <c r="AI100" s="46" t="s">
        <v>123</v>
      </c>
      <c r="AJ100" s="46" t="s">
        <v>123</v>
      </c>
      <c r="AK100" s="46" t="s">
        <v>123</v>
      </c>
      <c r="AL100" s="46" t="s">
        <v>123</v>
      </c>
      <c r="AM100" s="46">
        <v>25.0822</v>
      </c>
    </row>
    <row r="101" spans="1:39" hidden="1" outlineLevel="1">
      <c r="A101" s="9">
        <v>43282</v>
      </c>
      <c r="B101" s="46">
        <v>31.679600000000001</v>
      </c>
      <c r="C101" s="46">
        <v>32.774700000000003</v>
      </c>
      <c r="D101" s="46">
        <v>32.573</v>
      </c>
      <c r="E101" s="46">
        <v>32.862299999999998</v>
      </c>
      <c r="F101" s="46">
        <v>27.814900000000002</v>
      </c>
      <c r="G101" s="46">
        <v>34.767600000000002</v>
      </c>
      <c r="H101" s="46">
        <v>22.996600000000001</v>
      </c>
      <c r="I101" s="46">
        <v>32.770299999999999</v>
      </c>
      <c r="J101" s="46">
        <v>32.558300000000003</v>
      </c>
      <c r="K101" s="46">
        <v>32.862299999999998</v>
      </c>
      <c r="L101" s="46">
        <v>27.814900000000002</v>
      </c>
      <c r="M101" s="46">
        <v>34.767600000000002</v>
      </c>
      <c r="N101" s="46">
        <v>22.996600000000001</v>
      </c>
      <c r="O101" s="46">
        <v>49.968899999999998</v>
      </c>
      <c r="P101" s="46">
        <v>49.968899999999998</v>
      </c>
      <c r="Q101" s="46" t="s">
        <v>123</v>
      </c>
      <c r="R101" s="46" t="s">
        <v>123</v>
      </c>
      <c r="S101" s="46" t="s">
        <v>123</v>
      </c>
      <c r="T101" s="46" t="s">
        <v>123</v>
      </c>
      <c r="U101" s="46">
        <v>19.5869</v>
      </c>
      <c r="V101" s="46">
        <v>0</v>
      </c>
      <c r="W101" s="46">
        <v>19.5869</v>
      </c>
      <c r="X101" s="46">
        <v>0</v>
      </c>
      <c r="Y101" s="46">
        <v>19.8979</v>
      </c>
      <c r="Z101" s="46">
        <v>19.496700000000001</v>
      </c>
      <c r="AA101" s="46">
        <v>19.5869</v>
      </c>
      <c r="AB101" s="46">
        <v>0</v>
      </c>
      <c r="AC101" s="46">
        <v>19.5869</v>
      </c>
      <c r="AD101" s="46">
        <v>0</v>
      </c>
      <c r="AE101" s="46">
        <v>19.8979</v>
      </c>
      <c r="AF101" s="46">
        <v>19.496700000000001</v>
      </c>
      <c r="AG101" s="46">
        <v>0</v>
      </c>
      <c r="AH101" s="46">
        <v>0</v>
      </c>
      <c r="AI101" s="46" t="s">
        <v>123</v>
      </c>
      <c r="AJ101" s="46" t="s">
        <v>123</v>
      </c>
      <c r="AK101" s="46" t="s">
        <v>123</v>
      </c>
      <c r="AL101" s="46" t="s">
        <v>123</v>
      </c>
      <c r="AM101" s="46">
        <v>25.867999999999999</v>
      </c>
    </row>
    <row r="102" spans="1:39" hidden="1" outlineLevel="1">
      <c r="A102" s="9">
        <v>43313</v>
      </c>
      <c r="B102" s="46">
        <v>31.441299999999998</v>
      </c>
      <c r="C102" s="46">
        <v>32.655799999999999</v>
      </c>
      <c r="D102" s="46">
        <v>32.146700000000003</v>
      </c>
      <c r="E102" s="46">
        <v>32.907800000000002</v>
      </c>
      <c r="F102" s="46">
        <v>25.831299999999999</v>
      </c>
      <c r="G102" s="46">
        <v>34.996000000000002</v>
      </c>
      <c r="H102" s="46">
        <v>29.954000000000001</v>
      </c>
      <c r="I102" s="46">
        <v>32.654699999999998</v>
      </c>
      <c r="J102" s="46">
        <v>32.143300000000004</v>
      </c>
      <c r="K102" s="46">
        <v>32.907800000000002</v>
      </c>
      <c r="L102" s="46">
        <v>25.831299999999999</v>
      </c>
      <c r="M102" s="46">
        <v>34.996000000000002</v>
      </c>
      <c r="N102" s="46">
        <v>29.954000000000001</v>
      </c>
      <c r="O102" s="46">
        <v>49.372500000000002</v>
      </c>
      <c r="P102" s="46">
        <v>49.372500000000002</v>
      </c>
      <c r="Q102" s="46" t="s">
        <v>123</v>
      </c>
      <c r="R102" s="46" t="s">
        <v>123</v>
      </c>
      <c r="S102" s="46" t="s">
        <v>123</v>
      </c>
      <c r="T102" s="46" t="s">
        <v>123</v>
      </c>
      <c r="U102" s="46">
        <v>18.729900000000001</v>
      </c>
      <c r="V102" s="46">
        <v>0</v>
      </c>
      <c r="W102" s="46">
        <v>18.729900000000001</v>
      </c>
      <c r="X102" s="46">
        <v>0</v>
      </c>
      <c r="Y102" s="46">
        <v>18</v>
      </c>
      <c r="Z102" s="46">
        <v>18.73</v>
      </c>
      <c r="AA102" s="46">
        <v>18.729900000000001</v>
      </c>
      <c r="AB102" s="46">
        <v>0</v>
      </c>
      <c r="AC102" s="46">
        <v>18.729900000000001</v>
      </c>
      <c r="AD102" s="46">
        <v>0</v>
      </c>
      <c r="AE102" s="46">
        <v>18</v>
      </c>
      <c r="AF102" s="46">
        <v>18.73</v>
      </c>
      <c r="AG102" s="46">
        <v>0</v>
      </c>
      <c r="AH102" s="46">
        <v>0</v>
      </c>
      <c r="AI102" s="46" t="s">
        <v>123</v>
      </c>
      <c r="AJ102" s="46" t="s">
        <v>123</v>
      </c>
      <c r="AK102" s="46" t="s">
        <v>123</v>
      </c>
      <c r="AL102" s="46" t="s">
        <v>123</v>
      </c>
      <c r="AM102" s="46">
        <v>25.939299999999999</v>
      </c>
    </row>
    <row r="103" spans="1:39" hidden="1" outlineLevel="1">
      <c r="A103" s="9">
        <v>43344</v>
      </c>
      <c r="B103" s="46">
        <v>32.620600000000003</v>
      </c>
      <c r="C103" s="46">
        <v>33.866799999999998</v>
      </c>
      <c r="D103" s="46">
        <v>33.020600000000002</v>
      </c>
      <c r="E103" s="46">
        <v>34.136499999999998</v>
      </c>
      <c r="F103" s="46">
        <v>26.928799999999999</v>
      </c>
      <c r="G103" s="46">
        <v>36.372399999999999</v>
      </c>
      <c r="H103" s="46">
        <v>29.018999999999998</v>
      </c>
      <c r="I103" s="46">
        <v>33.866799999999998</v>
      </c>
      <c r="J103" s="46">
        <v>33.020600000000002</v>
      </c>
      <c r="K103" s="46">
        <v>34.136499999999998</v>
      </c>
      <c r="L103" s="46">
        <v>26.928799999999999</v>
      </c>
      <c r="M103" s="46">
        <v>36.372399999999999</v>
      </c>
      <c r="N103" s="46">
        <v>29.018999999999998</v>
      </c>
      <c r="O103" s="46">
        <v>37.064599999999999</v>
      </c>
      <c r="P103" s="46">
        <v>37.064599999999999</v>
      </c>
      <c r="Q103" s="46" t="s">
        <v>123</v>
      </c>
      <c r="R103" s="46" t="s">
        <v>123</v>
      </c>
      <c r="S103" s="46" t="s">
        <v>123</v>
      </c>
      <c r="T103" s="46" t="s">
        <v>123</v>
      </c>
      <c r="U103" s="46">
        <v>17.5502</v>
      </c>
      <c r="V103" s="46">
        <v>0</v>
      </c>
      <c r="W103" s="46">
        <v>17.5502</v>
      </c>
      <c r="X103" s="46">
        <v>0</v>
      </c>
      <c r="Y103" s="46">
        <v>17.1981</v>
      </c>
      <c r="Z103" s="46">
        <v>17.572800000000001</v>
      </c>
      <c r="AA103" s="46">
        <v>17.5502</v>
      </c>
      <c r="AB103" s="46">
        <v>0</v>
      </c>
      <c r="AC103" s="46">
        <v>17.5502</v>
      </c>
      <c r="AD103" s="46">
        <v>0</v>
      </c>
      <c r="AE103" s="46">
        <v>17.1981</v>
      </c>
      <c r="AF103" s="46">
        <v>17.572800000000001</v>
      </c>
      <c r="AG103" s="46">
        <v>0</v>
      </c>
      <c r="AH103" s="46">
        <v>0</v>
      </c>
      <c r="AI103" s="46" t="s">
        <v>123</v>
      </c>
      <c r="AJ103" s="46" t="s">
        <v>123</v>
      </c>
      <c r="AK103" s="46" t="s">
        <v>123</v>
      </c>
      <c r="AL103" s="46" t="s">
        <v>123</v>
      </c>
      <c r="AM103" s="46">
        <v>27.221800000000002</v>
      </c>
    </row>
    <row r="104" spans="1:39" hidden="1" outlineLevel="1">
      <c r="A104" s="9">
        <v>43374</v>
      </c>
      <c r="B104" s="46">
        <v>34.430999999999997</v>
      </c>
      <c r="C104" s="46">
        <v>35.8078</v>
      </c>
      <c r="D104" s="46">
        <v>43.485599999999998</v>
      </c>
      <c r="E104" s="46">
        <v>34.023600000000002</v>
      </c>
      <c r="F104" s="46">
        <v>34.336399999999998</v>
      </c>
      <c r="G104" s="46">
        <v>34.261299999999999</v>
      </c>
      <c r="H104" s="46">
        <v>26.4374</v>
      </c>
      <c r="I104" s="46">
        <v>35.807600000000001</v>
      </c>
      <c r="J104" s="46">
        <v>43.486600000000003</v>
      </c>
      <c r="K104" s="46">
        <v>34.023600000000002</v>
      </c>
      <c r="L104" s="46">
        <v>34.336399999999998</v>
      </c>
      <c r="M104" s="46">
        <v>34.261299999999999</v>
      </c>
      <c r="N104" s="46">
        <v>26.4374</v>
      </c>
      <c r="O104" s="46">
        <v>40.156700000000001</v>
      </c>
      <c r="P104" s="46">
        <v>40.156700000000001</v>
      </c>
      <c r="Q104" s="46" t="s">
        <v>123</v>
      </c>
      <c r="R104" s="46" t="s">
        <v>123</v>
      </c>
      <c r="S104" s="46" t="s">
        <v>123</v>
      </c>
      <c r="T104" s="46" t="s">
        <v>123</v>
      </c>
      <c r="U104" s="46">
        <v>18.3125</v>
      </c>
      <c r="V104" s="46">
        <v>0</v>
      </c>
      <c r="W104" s="46">
        <v>18.3125</v>
      </c>
      <c r="X104" s="46">
        <v>0</v>
      </c>
      <c r="Y104" s="46">
        <v>19.899999999999999</v>
      </c>
      <c r="Z104" s="46">
        <v>18.196000000000002</v>
      </c>
      <c r="AA104" s="46">
        <v>18.3125</v>
      </c>
      <c r="AB104" s="46">
        <v>0</v>
      </c>
      <c r="AC104" s="46">
        <v>18.3125</v>
      </c>
      <c r="AD104" s="46">
        <v>0</v>
      </c>
      <c r="AE104" s="46">
        <v>19.899999999999999</v>
      </c>
      <c r="AF104" s="46">
        <v>18.196000000000002</v>
      </c>
      <c r="AG104" s="46">
        <v>0</v>
      </c>
      <c r="AH104" s="46">
        <v>0</v>
      </c>
      <c r="AI104" s="46" t="s">
        <v>123</v>
      </c>
      <c r="AJ104" s="46" t="s">
        <v>123</v>
      </c>
      <c r="AK104" s="46" t="s">
        <v>123</v>
      </c>
      <c r="AL104" s="46" t="s">
        <v>123</v>
      </c>
      <c r="AM104" s="46">
        <v>27.5503</v>
      </c>
    </row>
    <row r="105" spans="1:39" hidden="1" outlineLevel="1">
      <c r="A105" s="9">
        <v>43405</v>
      </c>
      <c r="B105" s="46">
        <v>33.507399999999997</v>
      </c>
      <c r="C105" s="46">
        <v>34.960599999999999</v>
      </c>
      <c r="D105" s="46">
        <v>44.816099999999999</v>
      </c>
      <c r="E105" s="46">
        <v>34.017899999999997</v>
      </c>
      <c r="F105" s="46">
        <v>35.783200000000001</v>
      </c>
      <c r="G105" s="46">
        <v>33.572099999999999</v>
      </c>
      <c r="H105" s="46">
        <v>13.642300000000001</v>
      </c>
      <c r="I105" s="46">
        <v>34.957900000000002</v>
      </c>
      <c r="J105" s="46">
        <v>44.798900000000003</v>
      </c>
      <c r="K105" s="46">
        <v>34.017899999999997</v>
      </c>
      <c r="L105" s="46">
        <v>35.783200000000001</v>
      </c>
      <c r="M105" s="46">
        <v>33.572099999999999</v>
      </c>
      <c r="N105" s="46">
        <v>13.642300000000001</v>
      </c>
      <c r="O105" s="46">
        <v>57.473999999999997</v>
      </c>
      <c r="P105" s="46">
        <v>57.473999999999997</v>
      </c>
      <c r="Q105" s="46" t="s">
        <v>123</v>
      </c>
      <c r="R105" s="46" t="s">
        <v>123</v>
      </c>
      <c r="S105" s="46" t="s">
        <v>123</v>
      </c>
      <c r="T105" s="46" t="s">
        <v>123</v>
      </c>
      <c r="U105" s="46">
        <v>19.491700000000002</v>
      </c>
      <c r="V105" s="46">
        <v>0</v>
      </c>
      <c r="W105" s="46">
        <v>19.491700000000002</v>
      </c>
      <c r="X105" s="46">
        <v>0</v>
      </c>
      <c r="Y105" s="46">
        <v>0</v>
      </c>
      <c r="Z105" s="46">
        <v>19.491700000000002</v>
      </c>
      <c r="AA105" s="46">
        <v>19.491700000000002</v>
      </c>
      <c r="AB105" s="46">
        <v>0</v>
      </c>
      <c r="AC105" s="46">
        <v>19.491700000000002</v>
      </c>
      <c r="AD105" s="46">
        <v>0</v>
      </c>
      <c r="AE105" s="46">
        <v>0</v>
      </c>
      <c r="AF105" s="46">
        <v>19.491700000000002</v>
      </c>
      <c r="AG105" s="46">
        <v>0</v>
      </c>
      <c r="AH105" s="46">
        <v>0</v>
      </c>
      <c r="AI105" s="46" t="s">
        <v>123</v>
      </c>
      <c r="AJ105" s="46" t="s">
        <v>123</v>
      </c>
      <c r="AK105" s="46" t="s">
        <v>123</v>
      </c>
      <c r="AL105" s="46" t="s">
        <v>123</v>
      </c>
      <c r="AM105" s="46">
        <v>27.656400000000001</v>
      </c>
    </row>
    <row r="106" spans="1:39" hidden="1" outlineLevel="1">
      <c r="A106" s="9">
        <v>43435</v>
      </c>
      <c r="B106" s="46">
        <v>32.5227</v>
      </c>
      <c r="C106" s="46">
        <v>34.0486</v>
      </c>
      <c r="D106" s="46">
        <v>44.473399999999998</v>
      </c>
      <c r="E106" s="46">
        <v>33.064599999999999</v>
      </c>
      <c r="F106" s="46">
        <v>32.839300000000001</v>
      </c>
      <c r="G106" s="46">
        <v>34.298499999999997</v>
      </c>
      <c r="H106" s="46">
        <v>13.598000000000001</v>
      </c>
      <c r="I106" s="46">
        <v>34.044600000000003</v>
      </c>
      <c r="J106" s="46">
        <v>44.457299999999996</v>
      </c>
      <c r="K106" s="46">
        <v>33.064599999999999</v>
      </c>
      <c r="L106" s="46">
        <v>32.839300000000001</v>
      </c>
      <c r="M106" s="46">
        <v>34.298499999999997</v>
      </c>
      <c r="N106" s="46">
        <v>13.598000000000001</v>
      </c>
      <c r="O106" s="46">
        <v>49.930500000000002</v>
      </c>
      <c r="P106" s="46">
        <v>49.930500000000002</v>
      </c>
      <c r="Q106" s="46" t="s">
        <v>123</v>
      </c>
      <c r="R106" s="46" t="s">
        <v>123</v>
      </c>
      <c r="S106" s="46" t="s">
        <v>123</v>
      </c>
      <c r="T106" s="46" t="s">
        <v>123</v>
      </c>
      <c r="U106" s="46">
        <v>19.816600000000001</v>
      </c>
      <c r="V106" s="46">
        <v>0</v>
      </c>
      <c r="W106" s="46">
        <v>19.816600000000001</v>
      </c>
      <c r="X106" s="46">
        <v>0</v>
      </c>
      <c r="Y106" s="46">
        <v>0</v>
      </c>
      <c r="Z106" s="46">
        <v>19.816600000000001</v>
      </c>
      <c r="AA106" s="46">
        <v>19.816600000000001</v>
      </c>
      <c r="AB106" s="46">
        <v>0</v>
      </c>
      <c r="AC106" s="46">
        <v>19.816600000000001</v>
      </c>
      <c r="AD106" s="46">
        <v>0</v>
      </c>
      <c r="AE106" s="46">
        <v>0</v>
      </c>
      <c r="AF106" s="46">
        <v>19.816600000000001</v>
      </c>
      <c r="AG106" s="46">
        <v>0</v>
      </c>
      <c r="AH106" s="46">
        <v>0</v>
      </c>
      <c r="AI106" s="46" t="s">
        <v>123</v>
      </c>
      <c r="AJ106" s="46" t="s">
        <v>123</v>
      </c>
      <c r="AK106" s="46" t="s">
        <v>123</v>
      </c>
      <c r="AL106" s="46" t="s">
        <v>123</v>
      </c>
      <c r="AM106" s="46">
        <v>26.6739</v>
      </c>
    </row>
    <row r="107" spans="1:39" hidden="1" outlineLevel="1">
      <c r="A107" s="9">
        <v>43466</v>
      </c>
      <c r="B107" s="46">
        <v>34.567900000000002</v>
      </c>
      <c r="C107" s="46">
        <v>35.781100000000002</v>
      </c>
      <c r="D107" s="46">
        <v>44.339500000000001</v>
      </c>
      <c r="E107" s="46">
        <v>35.148200000000003</v>
      </c>
      <c r="F107" s="46">
        <v>38.144500000000001</v>
      </c>
      <c r="G107" s="46">
        <v>33.552900000000001</v>
      </c>
      <c r="H107" s="46">
        <v>18.745899999999999</v>
      </c>
      <c r="I107" s="46">
        <v>35.781100000000002</v>
      </c>
      <c r="J107" s="46">
        <v>44.339300000000001</v>
      </c>
      <c r="K107" s="46">
        <v>35.148200000000003</v>
      </c>
      <c r="L107" s="46">
        <v>38.144500000000001</v>
      </c>
      <c r="M107" s="46">
        <v>33.552900000000001</v>
      </c>
      <c r="N107" s="46">
        <v>18.745899999999999</v>
      </c>
      <c r="O107" s="46">
        <v>48.949599999999997</v>
      </c>
      <c r="P107" s="46">
        <v>48.949599999999997</v>
      </c>
      <c r="Q107" s="46" t="s">
        <v>123</v>
      </c>
      <c r="R107" s="46" t="s">
        <v>123</v>
      </c>
      <c r="S107" s="46" t="s">
        <v>123</v>
      </c>
      <c r="T107" s="46" t="s">
        <v>123</v>
      </c>
      <c r="U107" s="46">
        <v>19.9206</v>
      </c>
      <c r="V107" s="46">
        <v>0</v>
      </c>
      <c r="W107" s="46">
        <v>19.9206</v>
      </c>
      <c r="X107" s="46">
        <v>0</v>
      </c>
      <c r="Y107" s="46">
        <v>0</v>
      </c>
      <c r="Z107" s="46">
        <v>19.9206</v>
      </c>
      <c r="AA107" s="46">
        <v>19.9206</v>
      </c>
      <c r="AB107" s="46">
        <v>0</v>
      </c>
      <c r="AC107" s="46">
        <v>19.9206</v>
      </c>
      <c r="AD107" s="46">
        <v>0</v>
      </c>
      <c r="AE107" s="46">
        <v>0</v>
      </c>
      <c r="AF107" s="46">
        <v>19.9206</v>
      </c>
      <c r="AG107" s="46">
        <v>0</v>
      </c>
      <c r="AH107" s="46">
        <v>0</v>
      </c>
      <c r="AI107" s="46" t="s">
        <v>123</v>
      </c>
      <c r="AJ107" s="46" t="s">
        <v>123</v>
      </c>
      <c r="AK107" s="46" t="s">
        <v>123</v>
      </c>
      <c r="AL107" s="46" t="s">
        <v>123</v>
      </c>
      <c r="AM107" s="46">
        <v>27.205300000000001</v>
      </c>
    </row>
    <row r="108" spans="1:39" hidden="1" outlineLevel="1">
      <c r="A108" s="9">
        <v>43497</v>
      </c>
      <c r="B108" s="46">
        <v>32.163899999999998</v>
      </c>
      <c r="C108" s="46">
        <v>33.226399999999998</v>
      </c>
      <c r="D108" s="46">
        <v>45.179200000000002</v>
      </c>
      <c r="E108" s="46">
        <v>32.124400000000001</v>
      </c>
      <c r="F108" s="46">
        <v>36.650500000000001</v>
      </c>
      <c r="G108" s="46">
        <v>31.252099999999999</v>
      </c>
      <c r="H108" s="46">
        <v>8.4503000000000004</v>
      </c>
      <c r="I108" s="46">
        <v>33.225200000000001</v>
      </c>
      <c r="J108" s="46">
        <v>45.174999999999997</v>
      </c>
      <c r="K108" s="46">
        <v>32.124400000000001</v>
      </c>
      <c r="L108" s="46">
        <v>36.650500000000001</v>
      </c>
      <c r="M108" s="46">
        <v>31.252099999999999</v>
      </c>
      <c r="N108" s="46">
        <v>8.4503000000000004</v>
      </c>
      <c r="O108" s="46">
        <v>49.995600000000003</v>
      </c>
      <c r="P108" s="46">
        <v>49.995600000000003</v>
      </c>
      <c r="Q108" s="46" t="s">
        <v>123</v>
      </c>
      <c r="R108" s="46" t="s">
        <v>123</v>
      </c>
      <c r="S108" s="46" t="s">
        <v>123</v>
      </c>
      <c r="T108" s="46" t="s">
        <v>123</v>
      </c>
      <c r="U108" s="46">
        <v>18.5532</v>
      </c>
      <c r="V108" s="46">
        <v>0</v>
      </c>
      <c r="W108" s="46">
        <v>18.5532</v>
      </c>
      <c r="X108" s="46">
        <v>0</v>
      </c>
      <c r="Y108" s="46">
        <v>19.489999999999998</v>
      </c>
      <c r="Z108" s="46">
        <v>18.4726</v>
      </c>
      <c r="AA108" s="46">
        <v>18.5532</v>
      </c>
      <c r="AB108" s="46">
        <v>0</v>
      </c>
      <c r="AC108" s="46">
        <v>18.5532</v>
      </c>
      <c r="AD108" s="46">
        <v>0</v>
      </c>
      <c r="AE108" s="46">
        <v>19.489999999999998</v>
      </c>
      <c r="AF108" s="46">
        <v>18.4726</v>
      </c>
      <c r="AG108" s="46">
        <v>0</v>
      </c>
      <c r="AH108" s="46">
        <v>0</v>
      </c>
      <c r="AI108" s="46" t="s">
        <v>123</v>
      </c>
      <c r="AJ108" s="46" t="s">
        <v>123</v>
      </c>
      <c r="AK108" s="46" t="s">
        <v>123</v>
      </c>
      <c r="AL108" s="46" t="s">
        <v>123</v>
      </c>
      <c r="AM108" s="46">
        <v>28.313099999999999</v>
      </c>
    </row>
    <row r="109" spans="1:39" hidden="1" outlineLevel="1">
      <c r="A109" s="9">
        <v>43525</v>
      </c>
      <c r="B109" s="46">
        <v>31.039300000000001</v>
      </c>
      <c r="C109" s="46">
        <v>31.742100000000001</v>
      </c>
      <c r="D109" s="46">
        <v>45.6877</v>
      </c>
      <c r="E109" s="46">
        <v>30.4377</v>
      </c>
      <c r="F109" s="46">
        <v>31.1282</v>
      </c>
      <c r="G109" s="46">
        <v>30.9754</v>
      </c>
      <c r="H109" s="46">
        <v>9.6737000000000002</v>
      </c>
      <c r="I109" s="46">
        <v>31.7315</v>
      </c>
      <c r="J109" s="46">
        <v>45.628</v>
      </c>
      <c r="K109" s="46">
        <v>30.4377</v>
      </c>
      <c r="L109" s="46">
        <v>31.1282</v>
      </c>
      <c r="M109" s="46">
        <v>30.9754</v>
      </c>
      <c r="N109" s="46">
        <v>9.6737000000000002</v>
      </c>
      <c r="O109" s="46">
        <v>58.435200000000002</v>
      </c>
      <c r="P109" s="46">
        <v>58.435200000000002</v>
      </c>
      <c r="Q109" s="46" t="s">
        <v>123</v>
      </c>
      <c r="R109" s="46" t="s">
        <v>123</v>
      </c>
      <c r="S109" s="46" t="s">
        <v>123</v>
      </c>
      <c r="T109" s="46" t="s">
        <v>123</v>
      </c>
      <c r="U109" s="46">
        <v>19.489000000000001</v>
      </c>
      <c r="V109" s="46">
        <v>0</v>
      </c>
      <c r="W109" s="46">
        <v>19.489000000000001</v>
      </c>
      <c r="X109" s="46">
        <v>0</v>
      </c>
      <c r="Y109" s="46">
        <v>18</v>
      </c>
      <c r="Z109" s="46">
        <v>19.489699999999999</v>
      </c>
      <c r="AA109" s="46">
        <v>19.489000000000001</v>
      </c>
      <c r="AB109" s="46">
        <v>0</v>
      </c>
      <c r="AC109" s="46">
        <v>19.489000000000001</v>
      </c>
      <c r="AD109" s="46">
        <v>0</v>
      </c>
      <c r="AE109" s="46">
        <v>18</v>
      </c>
      <c r="AF109" s="46">
        <v>19.489699999999999</v>
      </c>
      <c r="AG109" s="46">
        <v>0</v>
      </c>
      <c r="AH109" s="46">
        <v>0</v>
      </c>
      <c r="AI109" s="46" t="s">
        <v>123</v>
      </c>
      <c r="AJ109" s="46" t="s">
        <v>123</v>
      </c>
      <c r="AK109" s="46" t="s">
        <v>123</v>
      </c>
      <c r="AL109" s="46" t="s">
        <v>123</v>
      </c>
      <c r="AM109" s="46">
        <v>27.773700000000002</v>
      </c>
    </row>
    <row r="110" spans="1:39" hidden="1" outlineLevel="1">
      <c r="A110" s="9">
        <v>43556</v>
      </c>
      <c r="B110" s="46">
        <v>32.384599999999999</v>
      </c>
      <c r="C110" s="46">
        <v>34.081400000000002</v>
      </c>
      <c r="D110" s="46">
        <v>44.957500000000003</v>
      </c>
      <c r="E110" s="46">
        <v>32.884300000000003</v>
      </c>
      <c r="F110" s="46">
        <v>35.122900000000001</v>
      </c>
      <c r="G110" s="46">
        <v>32.01</v>
      </c>
      <c r="H110" s="46">
        <v>28.834</v>
      </c>
      <c r="I110" s="46">
        <v>34.073900000000002</v>
      </c>
      <c r="J110" s="46">
        <v>44.936700000000002</v>
      </c>
      <c r="K110" s="46">
        <v>32.884300000000003</v>
      </c>
      <c r="L110" s="46">
        <v>35.122900000000001</v>
      </c>
      <c r="M110" s="46">
        <v>32.01</v>
      </c>
      <c r="N110" s="46">
        <v>28.834</v>
      </c>
      <c r="O110" s="46">
        <v>49.050699999999999</v>
      </c>
      <c r="P110" s="46">
        <v>49.050699999999999</v>
      </c>
      <c r="Q110" s="46" t="s">
        <v>123</v>
      </c>
      <c r="R110" s="46" t="s">
        <v>123</v>
      </c>
      <c r="S110" s="46" t="s">
        <v>123</v>
      </c>
      <c r="T110" s="46" t="s">
        <v>123</v>
      </c>
      <c r="U110" s="46">
        <v>17.200099999999999</v>
      </c>
      <c r="V110" s="46">
        <v>0</v>
      </c>
      <c r="W110" s="46">
        <v>17.200099999999999</v>
      </c>
      <c r="X110" s="46">
        <v>0</v>
      </c>
      <c r="Y110" s="46">
        <v>0</v>
      </c>
      <c r="Z110" s="46">
        <v>17.200099999999999</v>
      </c>
      <c r="AA110" s="46">
        <v>17.200099999999999</v>
      </c>
      <c r="AB110" s="46">
        <v>0</v>
      </c>
      <c r="AC110" s="46">
        <v>17.200099999999999</v>
      </c>
      <c r="AD110" s="46">
        <v>0</v>
      </c>
      <c r="AE110" s="46">
        <v>0</v>
      </c>
      <c r="AF110" s="46">
        <v>17.200099999999999</v>
      </c>
      <c r="AG110" s="46">
        <v>0</v>
      </c>
      <c r="AH110" s="46">
        <v>0</v>
      </c>
      <c r="AI110" s="46" t="s">
        <v>123</v>
      </c>
      <c r="AJ110" s="46" t="s">
        <v>123</v>
      </c>
      <c r="AK110" s="46" t="s">
        <v>123</v>
      </c>
      <c r="AL110" s="46" t="s">
        <v>123</v>
      </c>
      <c r="AM110" s="46">
        <v>26.0703</v>
      </c>
    </row>
    <row r="111" spans="1:39" hidden="1" outlineLevel="1">
      <c r="A111" s="9">
        <v>43586</v>
      </c>
      <c r="B111" s="46">
        <v>34.6038</v>
      </c>
      <c r="C111" s="46">
        <v>36.112499999999997</v>
      </c>
      <c r="D111" s="46">
        <v>44.700200000000002</v>
      </c>
      <c r="E111" s="46">
        <v>35.331899999999997</v>
      </c>
      <c r="F111" s="46">
        <v>38.430399999999999</v>
      </c>
      <c r="G111" s="46">
        <v>33.097200000000001</v>
      </c>
      <c r="H111" s="46">
        <v>25.637</v>
      </c>
      <c r="I111" s="46">
        <v>36.111499999999999</v>
      </c>
      <c r="J111" s="46">
        <v>44.695300000000003</v>
      </c>
      <c r="K111" s="46">
        <v>35.331899999999997</v>
      </c>
      <c r="L111" s="46">
        <v>38.430399999999999</v>
      </c>
      <c r="M111" s="46">
        <v>33.097200000000001</v>
      </c>
      <c r="N111" s="46">
        <v>25.637</v>
      </c>
      <c r="O111" s="46">
        <v>50.847200000000001</v>
      </c>
      <c r="P111" s="46">
        <v>50.847200000000001</v>
      </c>
      <c r="Q111" s="46" t="s">
        <v>123</v>
      </c>
      <c r="R111" s="46" t="s">
        <v>123</v>
      </c>
      <c r="S111" s="46" t="s">
        <v>123</v>
      </c>
      <c r="T111" s="46" t="s">
        <v>123</v>
      </c>
      <c r="U111" s="46">
        <v>17.4923</v>
      </c>
      <c r="V111" s="46">
        <v>0</v>
      </c>
      <c r="W111" s="46">
        <v>17.4923</v>
      </c>
      <c r="X111" s="46">
        <v>0</v>
      </c>
      <c r="Y111" s="46">
        <v>0</v>
      </c>
      <c r="Z111" s="46">
        <v>17.4923</v>
      </c>
      <c r="AA111" s="46">
        <v>17.4923</v>
      </c>
      <c r="AB111" s="46">
        <v>0</v>
      </c>
      <c r="AC111" s="46">
        <v>17.4923</v>
      </c>
      <c r="AD111" s="46">
        <v>0</v>
      </c>
      <c r="AE111" s="46">
        <v>0</v>
      </c>
      <c r="AF111" s="46">
        <v>17.4923</v>
      </c>
      <c r="AG111" s="46">
        <v>0</v>
      </c>
      <c r="AH111" s="46">
        <v>0</v>
      </c>
      <c r="AI111" s="46" t="s">
        <v>123</v>
      </c>
      <c r="AJ111" s="46" t="s">
        <v>123</v>
      </c>
      <c r="AK111" s="46" t="s">
        <v>123</v>
      </c>
      <c r="AL111" s="46" t="s">
        <v>123</v>
      </c>
      <c r="AM111" s="46">
        <v>26.020700000000001</v>
      </c>
    </row>
    <row r="112" spans="1:39" hidden="1" outlineLevel="1">
      <c r="A112" s="9">
        <v>43617</v>
      </c>
      <c r="B112" s="46">
        <v>33.763100000000001</v>
      </c>
      <c r="C112" s="46">
        <v>34.814900000000002</v>
      </c>
      <c r="D112" s="46">
        <v>44.416200000000003</v>
      </c>
      <c r="E112" s="46">
        <v>33.668300000000002</v>
      </c>
      <c r="F112" s="46">
        <v>35.7774</v>
      </c>
      <c r="G112" s="46">
        <v>32.933199999999999</v>
      </c>
      <c r="H112" s="46">
        <v>26.6616</v>
      </c>
      <c r="I112" s="46">
        <v>34.8125</v>
      </c>
      <c r="J112" s="46">
        <v>44.407400000000003</v>
      </c>
      <c r="K112" s="46">
        <v>33.668300000000002</v>
      </c>
      <c r="L112" s="46">
        <v>35.7774</v>
      </c>
      <c r="M112" s="46">
        <v>32.933199999999999</v>
      </c>
      <c r="N112" s="46">
        <v>26.6616</v>
      </c>
      <c r="O112" s="46">
        <v>50.435299999999998</v>
      </c>
      <c r="P112" s="46">
        <v>50.435299999999998</v>
      </c>
      <c r="Q112" s="46" t="s">
        <v>123</v>
      </c>
      <c r="R112" s="46" t="s">
        <v>123</v>
      </c>
      <c r="S112" s="46" t="s">
        <v>123</v>
      </c>
      <c r="T112" s="46" t="s">
        <v>123</v>
      </c>
      <c r="U112" s="46">
        <v>19.215800000000002</v>
      </c>
      <c r="V112" s="46">
        <v>0</v>
      </c>
      <c r="W112" s="46">
        <v>19.215800000000002</v>
      </c>
      <c r="X112" s="46">
        <v>0</v>
      </c>
      <c r="Y112" s="46">
        <v>18</v>
      </c>
      <c r="Z112" s="46">
        <v>19.2164</v>
      </c>
      <c r="AA112" s="46">
        <v>19.215800000000002</v>
      </c>
      <c r="AB112" s="46">
        <v>0</v>
      </c>
      <c r="AC112" s="46">
        <v>19.215800000000002</v>
      </c>
      <c r="AD112" s="46">
        <v>0</v>
      </c>
      <c r="AE112" s="46">
        <v>18</v>
      </c>
      <c r="AF112" s="46">
        <v>19.2164</v>
      </c>
      <c r="AG112" s="46">
        <v>0</v>
      </c>
      <c r="AH112" s="46">
        <v>0</v>
      </c>
      <c r="AI112" s="46" t="s">
        <v>123</v>
      </c>
      <c r="AJ112" s="46" t="s">
        <v>123</v>
      </c>
      <c r="AK112" s="46" t="s">
        <v>123</v>
      </c>
      <c r="AL112" s="46" t="s">
        <v>123</v>
      </c>
      <c r="AM112" s="46">
        <v>28.561599999999999</v>
      </c>
    </row>
    <row r="113" spans="1:39" hidden="1" outlineLevel="1">
      <c r="A113" s="9">
        <v>43647</v>
      </c>
      <c r="B113" s="46">
        <v>35.790700000000001</v>
      </c>
      <c r="C113" s="46">
        <v>37.084200000000003</v>
      </c>
      <c r="D113" s="46">
        <v>45.285400000000003</v>
      </c>
      <c r="E113" s="46">
        <v>36.343800000000002</v>
      </c>
      <c r="F113" s="46">
        <v>38.7851</v>
      </c>
      <c r="G113" s="46">
        <v>33.048299999999998</v>
      </c>
      <c r="H113" s="46">
        <v>24.0974</v>
      </c>
      <c r="I113" s="46">
        <v>37.083500000000001</v>
      </c>
      <c r="J113" s="46">
        <v>45.282400000000003</v>
      </c>
      <c r="K113" s="46">
        <v>36.343800000000002</v>
      </c>
      <c r="L113" s="46">
        <v>38.7851</v>
      </c>
      <c r="M113" s="46">
        <v>33.048299999999998</v>
      </c>
      <c r="N113" s="46">
        <v>24.0974</v>
      </c>
      <c r="O113" s="46">
        <v>49.633699999999997</v>
      </c>
      <c r="P113" s="46">
        <v>49.633699999999997</v>
      </c>
      <c r="Q113" s="46" t="s">
        <v>123</v>
      </c>
      <c r="R113" s="46" t="s">
        <v>123</v>
      </c>
      <c r="S113" s="46" t="s">
        <v>123</v>
      </c>
      <c r="T113" s="46" t="s">
        <v>123</v>
      </c>
      <c r="U113" s="46">
        <v>19.439499999999999</v>
      </c>
      <c r="V113" s="46">
        <v>0</v>
      </c>
      <c r="W113" s="46">
        <v>19.439499999999999</v>
      </c>
      <c r="X113" s="46">
        <v>0</v>
      </c>
      <c r="Y113" s="46">
        <v>18</v>
      </c>
      <c r="Z113" s="46">
        <v>19.439800000000002</v>
      </c>
      <c r="AA113" s="46">
        <v>19.439499999999999</v>
      </c>
      <c r="AB113" s="46">
        <v>0</v>
      </c>
      <c r="AC113" s="46">
        <v>19.439499999999999</v>
      </c>
      <c r="AD113" s="46">
        <v>0</v>
      </c>
      <c r="AE113" s="46">
        <v>18</v>
      </c>
      <c r="AF113" s="46">
        <v>19.439800000000002</v>
      </c>
      <c r="AG113" s="46">
        <v>0</v>
      </c>
      <c r="AH113" s="46">
        <v>0</v>
      </c>
      <c r="AI113" s="46" t="s">
        <v>123</v>
      </c>
      <c r="AJ113" s="46" t="s">
        <v>123</v>
      </c>
      <c r="AK113" s="46" t="s">
        <v>123</v>
      </c>
      <c r="AL113" s="46" t="s">
        <v>123</v>
      </c>
      <c r="AM113" s="46">
        <v>27.222000000000001</v>
      </c>
    </row>
    <row r="114" spans="1:39" hidden="1" outlineLevel="1">
      <c r="A114" s="9">
        <v>43678</v>
      </c>
      <c r="B114" s="46">
        <v>37.984000000000002</v>
      </c>
      <c r="C114" s="46">
        <v>39.054499999999997</v>
      </c>
      <c r="D114" s="46">
        <v>45.361199999999997</v>
      </c>
      <c r="E114" s="46">
        <v>38.724200000000003</v>
      </c>
      <c r="F114" s="46">
        <v>40.7515</v>
      </c>
      <c r="G114" s="46">
        <v>33.060499999999998</v>
      </c>
      <c r="H114" s="46">
        <v>25.7684</v>
      </c>
      <c r="I114" s="46">
        <v>39.052199999999999</v>
      </c>
      <c r="J114" s="46">
        <v>45.340899999999998</v>
      </c>
      <c r="K114" s="46">
        <v>38.724200000000003</v>
      </c>
      <c r="L114" s="46">
        <v>40.7515</v>
      </c>
      <c r="M114" s="46">
        <v>33.060499999999998</v>
      </c>
      <c r="N114" s="46">
        <v>25.7684</v>
      </c>
      <c r="O114" s="46">
        <v>50.146599999999999</v>
      </c>
      <c r="P114" s="46">
        <v>50.146599999999999</v>
      </c>
      <c r="Q114" s="46" t="s">
        <v>123</v>
      </c>
      <c r="R114" s="46" t="s">
        <v>123</v>
      </c>
      <c r="S114" s="46" t="s">
        <v>123</v>
      </c>
      <c r="T114" s="46" t="s">
        <v>123</v>
      </c>
      <c r="U114" s="46">
        <v>19.402899999999999</v>
      </c>
      <c r="V114" s="46">
        <v>0</v>
      </c>
      <c r="W114" s="46">
        <v>19.402899999999999</v>
      </c>
      <c r="X114" s="46">
        <v>0</v>
      </c>
      <c r="Y114" s="46">
        <v>17.199300000000001</v>
      </c>
      <c r="Z114" s="46">
        <v>19.582599999999999</v>
      </c>
      <c r="AA114" s="46">
        <v>19.402899999999999</v>
      </c>
      <c r="AB114" s="46">
        <v>0</v>
      </c>
      <c r="AC114" s="46">
        <v>19.402899999999999</v>
      </c>
      <c r="AD114" s="46">
        <v>0</v>
      </c>
      <c r="AE114" s="46">
        <v>17.199300000000001</v>
      </c>
      <c r="AF114" s="46">
        <v>19.582599999999999</v>
      </c>
      <c r="AG114" s="46">
        <v>0</v>
      </c>
      <c r="AH114" s="46">
        <v>0</v>
      </c>
      <c r="AI114" s="46" t="s">
        <v>123</v>
      </c>
      <c r="AJ114" s="46" t="s">
        <v>123</v>
      </c>
      <c r="AK114" s="46" t="s">
        <v>123</v>
      </c>
      <c r="AL114" s="46" t="s">
        <v>123</v>
      </c>
      <c r="AM114" s="46">
        <v>26.215599999999998</v>
      </c>
    </row>
    <row r="115" spans="1:39" hidden="1" outlineLevel="1">
      <c r="A115" s="9">
        <v>43709</v>
      </c>
      <c r="B115" s="46">
        <v>38.337600000000002</v>
      </c>
      <c r="C115" s="46">
        <v>39.225499999999997</v>
      </c>
      <c r="D115" s="46">
        <v>45.555199999999999</v>
      </c>
      <c r="E115" s="46">
        <v>38.890799999999999</v>
      </c>
      <c r="F115" s="46">
        <v>41.025100000000002</v>
      </c>
      <c r="G115" s="46">
        <v>32.708599999999997</v>
      </c>
      <c r="H115" s="46">
        <v>19.864000000000001</v>
      </c>
      <c r="I115" s="46">
        <v>39.225099999999998</v>
      </c>
      <c r="J115" s="46">
        <v>45.552100000000003</v>
      </c>
      <c r="K115" s="46">
        <v>38.890799999999999</v>
      </c>
      <c r="L115" s="46">
        <v>41.025100000000002</v>
      </c>
      <c r="M115" s="46">
        <v>32.708599999999997</v>
      </c>
      <c r="N115" s="46">
        <v>19.864000000000001</v>
      </c>
      <c r="O115" s="46">
        <v>49.847999999999999</v>
      </c>
      <c r="P115" s="46">
        <v>49.847999999999999</v>
      </c>
      <c r="Q115" s="46" t="s">
        <v>123</v>
      </c>
      <c r="R115" s="46" t="s">
        <v>123</v>
      </c>
      <c r="S115" s="46" t="s">
        <v>123</v>
      </c>
      <c r="T115" s="46" t="s">
        <v>123</v>
      </c>
      <c r="U115" s="46">
        <v>18.967400000000001</v>
      </c>
      <c r="V115" s="46">
        <v>0</v>
      </c>
      <c r="W115" s="46">
        <v>18.967400000000001</v>
      </c>
      <c r="X115" s="46">
        <v>0</v>
      </c>
      <c r="Y115" s="46">
        <v>0</v>
      </c>
      <c r="Z115" s="46">
        <v>18.967400000000001</v>
      </c>
      <c r="AA115" s="46">
        <v>18.967400000000001</v>
      </c>
      <c r="AB115" s="46">
        <v>0</v>
      </c>
      <c r="AC115" s="46">
        <v>18.967400000000001</v>
      </c>
      <c r="AD115" s="46">
        <v>0</v>
      </c>
      <c r="AE115" s="46">
        <v>0</v>
      </c>
      <c r="AF115" s="46">
        <v>18.967400000000001</v>
      </c>
      <c r="AG115" s="46">
        <v>0</v>
      </c>
      <c r="AH115" s="46">
        <v>0</v>
      </c>
      <c r="AI115" s="46" t="s">
        <v>123</v>
      </c>
      <c r="AJ115" s="46" t="s">
        <v>123</v>
      </c>
      <c r="AK115" s="46" t="s">
        <v>123</v>
      </c>
      <c r="AL115" s="46" t="s">
        <v>123</v>
      </c>
      <c r="AM115" s="46">
        <v>28.689399999999999</v>
      </c>
    </row>
    <row r="116" spans="1:39" hidden="1" outlineLevel="1">
      <c r="A116" s="9">
        <v>43739</v>
      </c>
      <c r="B116" s="46">
        <v>38.494500000000002</v>
      </c>
      <c r="C116" s="46">
        <v>39.4938</v>
      </c>
      <c r="D116" s="46">
        <v>45.1982</v>
      </c>
      <c r="E116" s="46">
        <v>39.168300000000002</v>
      </c>
      <c r="F116" s="46">
        <v>40.779000000000003</v>
      </c>
      <c r="G116" s="46">
        <v>34.099200000000003</v>
      </c>
      <c r="H116" s="46">
        <v>27.351500000000001</v>
      </c>
      <c r="I116" s="46">
        <v>39.4938</v>
      </c>
      <c r="J116" s="46">
        <v>45.197800000000001</v>
      </c>
      <c r="K116" s="46">
        <v>39.168300000000002</v>
      </c>
      <c r="L116" s="46">
        <v>40.779000000000003</v>
      </c>
      <c r="M116" s="46">
        <v>34.099200000000003</v>
      </c>
      <c r="N116" s="46">
        <v>27.351500000000001</v>
      </c>
      <c r="O116" s="46">
        <v>49.102200000000003</v>
      </c>
      <c r="P116" s="46">
        <v>49.102200000000003</v>
      </c>
      <c r="Q116" s="46" t="s">
        <v>123</v>
      </c>
      <c r="R116" s="46" t="s">
        <v>123</v>
      </c>
      <c r="S116" s="46" t="s">
        <v>123</v>
      </c>
      <c r="T116" s="46" t="s">
        <v>123</v>
      </c>
      <c r="U116" s="46">
        <v>19.846399999999999</v>
      </c>
      <c r="V116" s="46">
        <v>0</v>
      </c>
      <c r="W116" s="46">
        <v>19.846399999999999</v>
      </c>
      <c r="X116" s="46">
        <v>0</v>
      </c>
      <c r="Y116" s="46">
        <v>18.305800000000001</v>
      </c>
      <c r="Z116" s="46">
        <v>20.1114</v>
      </c>
      <c r="AA116" s="46">
        <v>19.846399999999999</v>
      </c>
      <c r="AB116" s="46">
        <v>0</v>
      </c>
      <c r="AC116" s="46">
        <v>19.846399999999999</v>
      </c>
      <c r="AD116" s="46">
        <v>0</v>
      </c>
      <c r="AE116" s="46">
        <v>18.305800000000001</v>
      </c>
      <c r="AF116" s="46">
        <v>20.1114</v>
      </c>
      <c r="AG116" s="46">
        <v>0</v>
      </c>
      <c r="AH116" s="46">
        <v>0</v>
      </c>
      <c r="AI116" s="46" t="s">
        <v>123</v>
      </c>
      <c r="AJ116" s="46" t="s">
        <v>123</v>
      </c>
      <c r="AK116" s="46" t="s">
        <v>123</v>
      </c>
      <c r="AL116" s="46" t="s">
        <v>123</v>
      </c>
      <c r="AM116" s="46">
        <v>28.370100000000001</v>
      </c>
    </row>
    <row r="117" spans="1:39" hidden="1" outlineLevel="1">
      <c r="A117" s="9">
        <v>43770</v>
      </c>
      <c r="B117" s="46">
        <v>38.253300000000003</v>
      </c>
      <c r="C117" s="46">
        <v>39.416499999999999</v>
      </c>
      <c r="D117" s="46">
        <v>45.055700000000002</v>
      </c>
      <c r="E117" s="46">
        <v>39.097200000000001</v>
      </c>
      <c r="F117" s="46">
        <v>40.774799999999999</v>
      </c>
      <c r="G117" s="46">
        <v>34.519500000000001</v>
      </c>
      <c r="H117" s="46">
        <v>26.335999999999999</v>
      </c>
      <c r="I117" s="46">
        <v>39.415799999999997</v>
      </c>
      <c r="J117" s="46">
        <v>45.048900000000003</v>
      </c>
      <c r="K117" s="46">
        <v>39.097200000000001</v>
      </c>
      <c r="L117" s="46">
        <v>40.774799999999999</v>
      </c>
      <c r="M117" s="46">
        <v>34.519500000000001</v>
      </c>
      <c r="N117" s="46">
        <v>26.335999999999999</v>
      </c>
      <c r="O117" s="46">
        <v>50.578099999999999</v>
      </c>
      <c r="P117" s="46">
        <v>50.578099999999999</v>
      </c>
      <c r="Q117" s="46" t="s">
        <v>123</v>
      </c>
      <c r="R117" s="46" t="s">
        <v>123</v>
      </c>
      <c r="S117" s="46" t="s">
        <v>123</v>
      </c>
      <c r="T117" s="46" t="s">
        <v>123</v>
      </c>
      <c r="U117" s="46">
        <v>19.329000000000001</v>
      </c>
      <c r="V117" s="46">
        <v>0</v>
      </c>
      <c r="W117" s="46">
        <v>19.329000000000001</v>
      </c>
      <c r="X117" s="46">
        <v>0</v>
      </c>
      <c r="Y117" s="46">
        <v>19.9817</v>
      </c>
      <c r="Z117" s="46">
        <v>19.1983</v>
      </c>
      <c r="AA117" s="46">
        <v>19.329000000000001</v>
      </c>
      <c r="AB117" s="46">
        <v>0</v>
      </c>
      <c r="AC117" s="46">
        <v>19.329000000000001</v>
      </c>
      <c r="AD117" s="46">
        <v>0</v>
      </c>
      <c r="AE117" s="46">
        <v>19.9817</v>
      </c>
      <c r="AF117" s="46">
        <v>19.1983</v>
      </c>
      <c r="AG117" s="46">
        <v>0</v>
      </c>
      <c r="AH117" s="46">
        <v>0</v>
      </c>
      <c r="AI117" s="46" t="s">
        <v>123</v>
      </c>
      <c r="AJ117" s="46" t="s">
        <v>123</v>
      </c>
      <c r="AK117" s="46" t="s">
        <v>123</v>
      </c>
      <c r="AL117" s="46" t="s">
        <v>123</v>
      </c>
      <c r="AM117" s="46">
        <v>27.351199999999999</v>
      </c>
    </row>
    <row r="118" spans="1:39" hidden="1" outlineLevel="1">
      <c r="A118" s="9">
        <v>43800</v>
      </c>
      <c r="B118" s="46">
        <v>38.430999999999997</v>
      </c>
      <c r="C118" s="46">
        <v>39.302900000000001</v>
      </c>
      <c r="D118" s="46">
        <v>45.626300000000001</v>
      </c>
      <c r="E118" s="46">
        <v>38.954000000000001</v>
      </c>
      <c r="F118" s="46">
        <v>40.590800000000002</v>
      </c>
      <c r="G118" s="46">
        <v>34.064300000000003</v>
      </c>
      <c r="H118" s="46">
        <v>24.574100000000001</v>
      </c>
      <c r="I118" s="46">
        <v>39.295000000000002</v>
      </c>
      <c r="J118" s="46">
        <v>45.561799999999998</v>
      </c>
      <c r="K118" s="46">
        <v>38.954000000000001</v>
      </c>
      <c r="L118" s="46">
        <v>40.590800000000002</v>
      </c>
      <c r="M118" s="46">
        <v>34.064300000000003</v>
      </c>
      <c r="N118" s="46">
        <v>24.574100000000001</v>
      </c>
      <c r="O118" s="46">
        <v>50.167499999999997</v>
      </c>
      <c r="P118" s="46">
        <v>50.167499999999997</v>
      </c>
      <c r="Q118" s="46" t="s">
        <v>123</v>
      </c>
      <c r="R118" s="46" t="s">
        <v>123</v>
      </c>
      <c r="S118" s="46" t="s">
        <v>123</v>
      </c>
      <c r="T118" s="46" t="s">
        <v>123</v>
      </c>
      <c r="U118" s="46">
        <v>17.552600000000002</v>
      </c>
      <c r="V118" s="46">
        <v>0</v>
      </c>
      <c r="W118" s="46">
        <v>17.552600000000002</v>
      </c>
      <c r="X118" s="46">
        <v>0</v>
      </c>
      <c r="Y118" s="46">
        <v>19.899999999999999</v>
      </c>
      <c r="Z118" s="46">
        <v>17.550899999999999</v>
      </c>
      <c r="AA118" s="46">
        <v>17.552600000000002</v>
      </c>
      <c r="AB118" s="46">
        <v>0</v>
      </c>
      <c r="AC118" s="46">
        <v>17.552600000000002</v>
      </c>
      <c r="AD118" s="46">
        <v>0</v>
      </c>
      <c r="AE118" s="46">
        <v>19.899999999999999</v>
      </c>
      <c r="AF118" s="46">
        <v>17.550899999999999</v>
      </c>
      <c r="AG118" s="46">
        <v>0</v>
      </c>
      <c r="AH118" s="46">
        <v>0</v>
      </c>
      <c r="AI118" s="46" t="s">
        <v>123</v>
      </c>
      <c r="AJ118" s="46" t="s">
        <v>123</v>
      </c>
      <c r="AK118" s="46" t="s">
        <v>123</v>
      </c>
      <c r="AL118" s="46" t="s">
        <v>123</v>
      </c>
      <c r="AM118" s="46">
        <v>27.710599999999999</v>
      </c>
    </row>
    <row r="119" spans="1:39" hidden="1" outlineLevel="1">
      <c r="A119" s="9">
        <v>43831</v>
      </c>
      <c r="B119" s="46">
        <v>39.388399999999997</v>
      </c>
      <c r="C119" s="46">
        <v>40.376800000000003</v>
      </c>
      <c r="D119" s="46">
        <v>45.449599999999997</v>
      </c>
      <c r="E119" s="46">
        <v>40.064799999999998</v>
      </c>
      <c r="F119" s="46">
        <v>41.503300000000003</v>
      </c>
      <c r="G119" s="46">
        <v>36.0182</v>
      </c>
      <c r="H119" s="46">
        <v>26.988199999999999</v>
      </c>
      <c r="I119" s="46">
        <v>40.3765</v>
      </c>
      <c r="J119" s="46">
        <v>45.447400000000002</v>
      </c>
      <c r="K119" s="46">
        <v>40.064799999999998</v>
      </c>
      <c r="L119" s="46">
        <v>41.503300000000003</v>
      </c>
      <c r="M119" s="46">
        <v>36.0182</v>
      </c>
      <c r="N119" s="46">
        <v>26.988199999999999</v>
      </c>
      <c r="O119" s="46">
        <v>49.655500000000004</v>
      </c>
      <c r="P119" s="46">
        <v>49.655500000000004</v>
      </c>
      <c r="Q119" s="46">
        <v>0</v>
      </c>
      <c r="R119" s="46" t="s">
        <v>123</v>
      </c>
      <c r="S119" s="46" t="s">
        <v>123</v>
      </c>
      <c r="T119" s="46">
        <v>0</v>
      </c>
      <c r="U119" s="46">
        <v>14.870200000000001</v>
      </c>
      <c r="V119" s="46">
        <v>0</v>
      </c>
      <c r="W119" s="46">
        <v>14.870200000000001</v>
      </c>
      <c r="X119" s="46">
        <v>0</v>
      </c>
      <c r="Y119" s="46">
        <v>0</v>
      </c>
      <c r="Z119" s="46">
        <v>14.870200000000001</v>
      </c>
      <c r="AA119" s="46">
        <v>17.721499999999999</v>
      </c>
      <c r="AB119" s="46">
        <v>0</v>
      </c>
      <c r="AC119" s="46">
        <v>17.721499999999999</v>
      </c>
      <c r="AD119" s="46">
        <v>0</v>
      </c>
      <c r="AE119" s="46">
        <v>0</v>
      </c>
      <c r="AF119" s="46">
        <v>17.721499999999999</v>
      </c>
      <c r="AG119" s="46">
        <v>9.1900999999999993</v>
      </c>
      <c r="AH119" s="46">
        <v>0</v>
      </c>
      <c r="AI119" s="46">
        <v>9.1900999999999993</v>
      </c>
      <c r="AJ119" s="46" t="s">
        <v>123</v>
      </c>
      <c r="AK119" s="46" t="s">
        <v>123</v>
      </c>
      <c r="AL119" s="46">
        <v>9.1900999999999993</v>
      </c>
      <c r="AM119" s="46">
        <v>27.621500000000001</v>
      </c>
    </row>
    <row r="120" spans="1:39" hidden="1" outlineLevel="1">
      <c r="A120" s="9">
        <v>43862</v>
      </c>
      <c r="B120" s="46">
        <v>38.983800000000002</v>
      </c>
      <c r="C120" s="46">
        <v>40.509500000000003</v>
      </c>
      <c r="D120" s="46">
        <v>45.452100000000002</v>
      </c>
      <c r="E120" s="46">
        <v>40.191499999999998</v>
      </c>
      <c r="F120" s="46">
        <v>41.587499999999999</v>
      </c>
      <c r="G120" s="46">
        <v>35.768099999999997</v>
      </c>
      <c r="H120" s="46">
        <v>23.5426</v>
      </c>
      <c r="I120" s="46">
        <v>40.509500000000003</v>
      </c>
      <c r="J120" s="46">
        <v>45.451300000000003</v>
      </c>
      <c r="K120" s="46">
        <v>40.191499999999998</v>
      </c>
      <c r="L120" s="46">
        <v>41.587499999999999</v>
      </c>
      <c r="M120" s="46">
        <v>35.768099999999997</v>
      </c>
      <c r="N120" s="46">
        <v>23.5426</v>
      </c>
      <c r="O120" s="46">
        <v>54.182099999999998</v>
      </c>
      <c r="P120" s="46">
        <v>54.182099999999998</v>
      </c>
      <c r="Q120" s="46" t="s">
        <v>123</v>
      </c>
      <c r="R120" s="46" t="s">
        <v>123</v>
      </c>
      <c r="S120" s="46" t="s">
        <v>123</v>
      </c>
      <c r="T120" s="46" t="s">
        <v>123</v>
      </c>
      <c r="U120" s="46">
        <v>16.577999999999999</v>
      </c>
      <c r="V120" s="46">
        <v>0</v>
      </c>
      <c r="W120" s="46">
        <v>16.577999999999999</v>
      </c>
      <c r="X120" s="46">
        <v>0</v>
      </c>
      <c r="Y120" s="46">
        <v>0</v>
      </c>
      <c r="Z120" s="46">
        <v>16.577999999999999</v>
      </c>
      <c r="AA120" s="46">
        <v>16.577999999999999</v>
      </c>
      <c r="AB120" s="46">
        <v>0</v>
      </c>
      <c r="AC120" s="46">
        <v>16.577999999999999</v>
      </c>
      <c r="AD120" s="46">
        <v>0</v>
      </c>
      <c r="AE120" s="46">
        <v>0</v>
      </c>
      <c r="AF120" s="46">
        <v>16.577999999999999</v>
      </c>
      <c r="AG120" s="46">
        <v>0</v>
      </c>
      <c r="AH120" s="46">
        <v>0</v>
      </c>
      <c r="AI120" s="46" t="s">
        <v>123</v>
      </c>
      <c r="AJ120" s="46" t="s">
        <v>123</v>
      </c>
      <c r="AK120" s="46" t="s">
        <v>123</v>
      </c>
      <c r="AL120" s="46" t="s">
        <v>123</v>
      </c>
      <c r="AM120" s="46">
        <v>26.451599999999999</v>
      </c>
    </row>
    <row r="121" spans="1:39" hidden="1" outlineLevel="1">
      <c r="A121" s="9">
        <v>43891</v>
      </c>
      <c r="B121" s="46">
        <v>39.698599999999999</v>
      </c>
      <c r="C121" s="46">
        <v>41.0441</v>
      </c>
      <c r="D121" s="46">
        <v>44.394500000000001</v>
      </c>
      <c r="E121" s="46">
        <v>40.819499999999998</v>
      </c>
      <c r="F121" s="46">
        <v>41.677900000000001</v>
      </c>
      <c r="G121" s="46">
        <v>37.106299999999997</v>
      </c>
      <c r="H121" s="46">
        <v>26.358499999999999</v>
      </c>
      <c r="I121" s="46">
        <v>41.043700000000001</v>
      </c>
      <c r="J121" s="46">
        <v>44.39</v>
      </c>
      <c r="K121" s="46">
        <v>40.819499999999998</v>
      </c>
      <c r="L121" s="46">
        <v>41.677900000000001</v>
      </c>
      <c r="M121" s="46">
        <v>37.106299999999997</v>
      </c>
      <c r="N121" s="46">
        <v>26.358499999999999</v>
      </c>
      <c r="O121" s="46">
        <v>58.529600000000002</v>
      </c>
      <c r="P121" s="46">
        <v>58.529600000000002</v>
      </c>
      <c r="Q121" s="46" t="s">
        <v>123</v>
      </c>
      <c r="R121" s="46" t="s">
        <v>123</v>
      </c>
      <c r="S121" s="46" t="s">
        <v>123</v>
      </c>
      <c r="T121" s="46" t="s">
        <v>123</v>
      </c>
      <c r="U121" s="46">
        <v>15.8696</v>
      </c>
      <c r="V121" s="46">
        <v>0</v>
      </c>
      <c r="W121" s="46">
        <v>15.8696</v>
      </c>
      <c r="X121" s="46">
        <v>0</v>
      </c>
      <c r="Y121" s="46">
        <v>18</v>
      </c>
      <c r="Z121" s="46">
        <v>15.8691</v>
      </c>
      <c r="AA121" s="46">
        <v>15.8696</v>
      </c>
      <c r="AB121" s="46">
        <v>0</v>
      </c>
      <c r="AC121" s="46">
        <v>15.8696</v>
      </c>
      <c r="AD121" s="46">
        <v>0</v>
      </c>
      <c r="AE121" s="46">
        <v>18</v>
      </c>
      <c r="AF121" s="46">
        <v>15.8691</v>
      </c>
      <c r="AG121" s="46">
        <v>0</v>
      </c>
      <c r="AH121" s="46">
        <v>0</v>
      </c>
      <c r="AI121" s="46" t="s">
        <v>123</v>
      </c>
      <c r="AJ121" s="46" t="s">
        <v>123</v>
      </c>
      <c r="AK121" s="46" t="s">
        <v>123</v>
      </c>
      <c r="AL121" s="46" t="s">
        <v>123</v>
      </c>
      <c r="AM121" s="46">
        <v>26.2285</v>
      </c>
    </row>
    <row r="122" spans="1:39" hidden="1" outlineLevel="1">
      <c r="A122" s="9">
        <v>43922</v>
      </c>
      <c r="B122" s="46">
        <v>39.822400000000002</v>
      </c>
      <c r="C122" s="46">
        <v>41.032499999999999</v>
      </c>
      <c r="D122" s="46">
        <v>45.125799999999998</v>
      </c>
      <c r="E122" s="46">
        <v>40.744599999999998</v>
      </c>
      <c r="F122" s="46">
        <v>41.828099999999999</v>
      </c>
      <c r="G122" s="46">
        <v>36.122199999999999</v>
      </c>
      <c r="H122" s="46">
        <v>17.364599999999999</v>
      </c>
      <c r="I122" s="46">
        <v>41.031199999999998</v>
      </c>
      <c r="J122" s="46">
        <v>45.113999999999997</v>
      </c>
      <c r="K122" s="46">
        <v>40.744599999999998</v>
      </c>
      <c r="L122" s="46">
        <v>41.828099999999999</v>
      </c>
      <c r="M122" s="46">
        <v>36.122199999999999</v>
      </c>
      <c r="N122" s="46">
        <v>17.364599999999999</v>
      </c>
      <c r="O122" s="46">
        <v>52.342799999999997</v>
      </c>
      <c r="P122" s="46">
        <v>52.342799999999997</v>
      </c>
      <c r="Q122" s="46" t="s">
        <v>123</v>
      </c>
      <c r="R122" s="46" t="s">
        <v>123</v>
      </c>
      <c r="S122" s="46" t="s">
        <v>123</v>
      </c>
      <c r="T122" s="46" t="s">
        <v>123</v>
      </c>
      <c r="U122" s="46">
        <v>18.589700000000001</v>
      </c>
      <c r="V122" s="46">
        <v>0</v>
      </c>
      <c r="W122" s="46">
        <v>18.589700000000001</v>
      </c>
      <c r="X122" s="46">
        <v>0</v>
      </c>
      <c r="Y122" s="46">
        <v>17.1981</v>
      </c>
      <c r="Z122" s="46">
        <v>18.683</v>
      </c>
      <c r="AA122" s="46">
        <v>18.589700000000001</v>
      </c>
      <c r="AB122" s="46">
        <v>0</v>
      </c>
      <c r="AC122" s="46">
        <v>18.589700000000001</v>
      </c>
      <c r="AD122" s="46">
        <v>0</v>
      </c>
      <c r="AE122" s="46">
        <v>17.1981</v>
      </c>
      <c r="AF122" s="46">
        <v>18.683</v>
      </c>
      <c r="AG122" s="46">
        <v>0</v>
      </c>
      <c r="AH122" s="46">
        <v>0</v>
      </c>
      <c r="AI122" s="46" t="s">
        <v>123</v>
      </c>
      <c r="AJ122" s="46" t="s">
        <v>123</v>
      </c>
      <c r="AK122" s="46" t="s">
        <v>123</v>
      </c>
      <c r="AL122" s="46" t="s">
        <v>123</v>
      </c>
      <c r="AM122" s="46">
        <v>27.6403</v>
      </c>
    </row>
    <row r="123" spans="1:39" hidden="1" outlineLevel="1">
      <c r="A123" s="9">
        <v>43952</v>
      </c>
      <c r="B123" s="46">
        <v>39.164299999999997</v>
      </c>
      <c r="C123" s="46">
        <v>40.433500000000002</v>
      </c>
      <c r="D123" s="46">
        <v>43.622599999999998</v>
      </c>
      <c r="E123" s="46">
        <v>40.207299999999996</v>
      </c>
      <c r="F123" s="46">
        <v>41.734400000000001</v>
      </c>
      <c r="G123" s="46">
        <v>32.9437</v>
      </c>
      <c r="H123" s="46">
        <v>17.113199999999999</v>
      </c>
      <c r="I123" s="46">
        <v>40.432200000000002</v>
      </c>
      <c r="J123" s="46">
        <v>43.608499999999999</v>
      </c>
      <c r="K123" s="46">
        <v>40.207299999999996</v>
      </c>
      <c r="L123" s="46">
        <v>41.734400000000001</v>
      </c>
      <c r="M123" s="46">
        <v>32.9437</v>
      </c>
      <c r="N123" s="46">
        <v>17.113199999999999</v>
      </c>
      <c r="O123" s="46">
        <v>51.725900000000003</v>
      </c>
      <c r="P123" s="46">
        <v>51.725900000000003</v>
      </c>
      <c r="Q123" s="46" t="s">
        <v>123</v>
      </c>
      <c r="R123" s="46" t="s">
        <v>123</v>
      </c>
      <c r="S123" s="46" t="s">
        <v>123</v>
      </c>
      <c r="T123" s="46" t="s">
        <v>123</v>
      </c>
      <c r="U123" s="46">
        <v>12.625400000000001</v>
      </c>
      <c r="V123" s="46">
        <v>0</v>
      </c>
      <c r="W123" s="46">
        <v>12.625400000000001</v>
      </c>
      <c r="X123" s="46">
        <v>0</v>
      </c>
      <c r="Y123" s="46">
        <v>15.6953</v>
      </c>
      <c r="Z123" s="46">
        <v>12.4344</v>
      </c>
      <c r="AA123" s="46">
        <v>12.625400000000001</v>
      </c>
      <c r="AB123" s="46">
        <v>0</v>
      </c>
      <c r="AC123" s="46">
        <v>12.625400000000001</v>
      </c>
      <c r="AD123" s="46">
        <v>0</v>
      </c>
      <c r="AE123" s="46">
        <v>15.6953</v>
      </c>
      <c r="AF123" s="46">
        <v>12.4344</v>
      </c>
      <c r="AG123" s="46">
        <v>0</v>
      </c>
      <c r="AH123" s="46">
        <v>0</v>
      </c>
      <c r="AI123" s="46" t="s">
        <v>123</v>
      </c>
      <c r="AJ123" s="46" t="s">
        <v>123</v>
      </c>
      <c r="AK123" s="46" t="s">
        <v>123</v>
      </c>
      <c r="AL123" s="46" t="s">
        <v>123</v>
      </c>
      <c r="AM123" s="46">
        <v>25.963699999999999</v>
      </c>
    </row>
    <row r="124" spans="1:39" hidden="1" outlineLevel="1">
      <c r="A124" s="9">
        <v>43983</v>
      </c>
      <c r="B124" s="46">
        <v>39.485799999999998</v>
      </c>
      <c r="C124" s="46">
        <v>40.450299999999999</v>
      </c>
      <c r="D124" s="46">
        <v>45.057200000000002</v>
      </c>
      <c r="E124" s="46">
        <v>40.124699999999997</v>
      </c>
      <c r="F124" s="46">
        <v>41.696100000000001</v>
      </c>
      <c r="G124" s="46">
        <v>33.715400000000002</v>
      </c>
      <c r="H124" s="46">
        <v>20.2026</v>
      </c>
      <c r="I124" s="46">
        <v>40.448799999999999</v>
      </c>
      <c r="J124" s="46">
        <v>45.041499999999999</v>
      </c>
      <c r="K124" s="46">
        <v>40.124699999999997</v>
      </c>
      <c r="L124" s="46">
        <v>41.696100000000001</v>
      </c>
      <c r="M124" s="46">
        <v>33.715400000000002</v>
      </c>
      <c r="N124" s="46">
        <v>20.2026</v>
      </c>
      <c r="O124" s="46">
        <v>54.385599999999997</v>
      </c>
      <c r="P124" s="46">
        <v>54.385599999999997</v>
      </c>
      <c r="Q124" s="46" t="s">
        <v>123</v>
      </c>
      <c r="R124" s="46" t="s">
        <v>123</v>
      </c>
      <c r="S124" s="46" t="s">
        <v>123</v>
      </c>
      <c r="T124" s="46" t="s">
        <v>123</v>
      </c>
      <c r="U124" s="46">
        <v>15.8582</v>
      </c>
      <c r="V124" s="46">
        <v>0</v>
      </c>
      <c r="W124" s="46">
        <v>15.8582</v>
      </c>
      <c r="X124" s="46">
        <v>0</v>
      </c>
      <c r="Y124" s="46">
        <v>0</v>
      </c>
      <c r="Z124" s="46">
        <v>15.8582</v>
      </c>
      <c r="AA124" s="46">
        <v>15.8582</v>
      </c>
      <c r="AB124" s="46">
        <v>0</v>
      </c>
      <c r="AC124" s="46">
        <v>15.8582</v>
      </c>
      <c r="AD124" s="46">
        <v>0</v>
      </c>
      <c r="AE124" s="46">
        <v>0</v>
      </c>
      <c r="AF124" s="46">
        <v>15.8582</v>
      </c>
      <c r="AG124" s="46">
        <v>0</v>
      </c>
      <c r="AH124" s="46">
        <v>0</v>
      </c>
      <c r="AI124" s="46" t="s">
        <v>123</v>
      </c>
      <c r="AJ124" s="46" t="s">
        <v>123</v>
      </c>
      <c r="AK124" s="46" t="s">
        <v>123</v>
      </c>
      <c r="AL124" s="46" t="s">
        <v>123</v>
      </c>
      <c r="AM124" s="46">
        <v>24.913799999999998</v>
      </c>
    </row>
    <row r="125" spans="1:39" hidden="1" outlineLevel="1">
      <c r="A125" s="9">
        <v>44013</v>
      </c>
      <c r="B125" s="46">
        <v>38.950899999999997</v>
      </c>
      <c r="C125" s="46">
        <v>40.194600000000001</v>
      </c>
      <c r="D125" s="46">
        <v>45.445999999999998</v>
      </c>
      <c r="E125" s="46">
        <v>39.797699999999999</v>
      </c>
      <c r="F125" s="46">
        <v>41.672600000000003</v>
      </c>
      <c r="G125" s="46">
        <v>34.589599999999997</v>
      </c>
      <c r="H125" s="46">
        <v>18.247299999999999</v>
      </c>
      <c r="I125" s="46">
        <v>40.193100000000001</v>
      </c>
      <c r="J125" s="46">
        <v>45.431399999999996</v>
      </c>
      <c r="K125" s="46">
        <v>39.797699999999999</v>
      </c>
      <c r="L125" s="46">
        <v>41.672600000000003</v>
      </c>
      <c r="M125" s="46">
        <v>34.589599999999997</v>
      </c>
      <c r="N125" s="46">
        <v>18.247299999999999</v>
      </c>
      <c r="O125" s="46">
        <v>57.177199999999999</v>
      </c>
      <c r="P125" s="46">
        <v>57.177199999999999</v>
      </c>
      <c r="Q125" s="46" t="s">
        <v>123</v>
      </c>
      <c r="R125" s="46" t="s">
        <v>123</v>
      </c>
      <c r="S125" s="46" t="s">
        <v>123</v>
      </c>
      <c r="T125" s="46" t="s">
        <v>123</v>
      </c>
      <c r="U125" s="46">
        <v>12.9171</v>
      </c>
      <c r="V125" s="46">
        <v>0</v>
      </c>
      <c r="W125" s="46">
        <v>12.9171</v>
      </c>
      <c r="X125" s="46">
        <v>0</v>
      </c>
      <c r="Y125" s="46">
        <v>19.7423</v>
      </c>
      <c r="Z125" s="46">
        <v>12.9064</v>
      </c>
      <c r="AA125" s="46">
        <v>12.9171</v>
      </c>
      <c r="AB125" s="46">
        <v>0</v>
      </c>
      <c r="AC125" s="46">
        <v>12.9171</v>
      </c>
      <c r="AD125" s="46">
        <v>0</v>
      </c>
      <c r="AE125" s="46">
        <v>19.7423</v>
      </c>
      <c r="AF125" s="46">
        <v>12.9064</v>
      </c>
      <c r="AG125" s="46">
        <v>0</v>
      </c>
      <c r="AH125" s="46">
        <v>0</v>
      </c>
      <c r="AI125" s="46" t="s">
        <v>123</v>
      </c>
      <c r="AJ125" s="46" t="s">
        <v>123</v>
      </c>
      <c r="AK125" s="46" t="s">
        <v>123</v>
      </c>
      <c r="AL125" s="46" t="s">
        <v>123</v>
      </c>
      <c r="AM125" s="46">
        <v>27.292999999999999</v>
      </c>
    </row>
    <row r="126" spans="1:39" hidden="1" outlineLevel="1">
      <c r="A126" s="9">
        <v>44044</v>
      </c>
      <c r="B126" s="46">
        <v>38.334400000000002</v>
      </c>
      <c r="C126" s="46">
        <v>39.905000000000001</v>
      </c>
      <c r="D126" s="46">
        <v>44.119900000000001</v>
      </c>
      <c r="E126" s="46">
        <v>39.608199999999997</v>
      </c>
      <c r="F126" s="46">
        <v>40.566800000000001</v>
      </c>
      <c r="G126" s="46">
        <v>36.867699999999999</v>
      </c>
      <c r="H126" s="46">
        <v>20.5063</v>
      </c>
      <c r="I126" s="46">
        <v>39.894100000000002</v>
      </c>
      <c r="J126" s="46">
        <v>44.0182</v>
      </c>
      <c r="K126" s="46">
        <v>39.608199999999997</v>
      </c>
      <c r="L126" s="46">
        <v>40.566800000000001</v>
      </c>
      <c r="M126" s="46">
        <v>36.867699999999999</v>
      </c>
      <c r="N126" s="46">
        <v>20.5063</v>
      </c>
      <c r="O126" s="46">
        <v>50.647799999999997</v>
      </c>
      <c r="P126" s="46">
        <v>50.647799999999997</v>
      </c>
      <c r="Q126" s="46" t="s">
        <v>123</v>
      </c>
      <c r="R126" s="46" t="s">
        <v>123</v>
      </c>
      <c r="S126" s="46" t="s">
        <v>123</v>
      </c>
      <c r="T126" s="46" t="s">
        <v>123</v>
      </c>
      <c r="U126" s="46">
        <v>12.0932</v>
      </c>
      <c r="V126" s="46">
        <v>0</v>
      </c>
      <c r="W126" s="46">
        <v>12.0932</v>
      </c>
      <c r="X126" s="46">
        <v>0</v>
      </c>
      <c r="Y126" s="46">
        <v>18</v>
      </c>
      <c r="Z126" s="46">
        <v>12.0928</v>
      </c>
      <c r="AA126" s="46">
        <v>12.0932</v>
      </c>
      <c r="AB126" s="46">
        <v>0</v>
      </c>
      <c r="AC126" s="46">
        <v>12.0932</v>
      </c>
      <c r="AD126" s="46">
        <v>0</v>
      </c>
      <c r="AE126" s="46">
        <v>18</v>
      </c>
      <c r="AF126" s="46">
        <v>12.0928</v>
      </c>
      <c r="AG126" s="46">
        <v>0</v>
      </c>
      <c r="AH126" s="46">
        <v>0</v>
      </c>
      <c r="AI126" s="46" t="s">
        <v>123</v>
      </c>
      <c r="AJ126" s="46" t="s">
        <v>123</v>
      </c>
      <c r="AK126" s="46" t="s">
        <v>123</v>
      </c>
      <c r="AL126" s="46" t="s">
        <v>123</v>
      </c>
      <c r="AM126" s="46">
        <v>23.962</v>
      </c>
    </row>
    <row r="127" spans="1:39" hidden="1" outlineLevel="1">
      <c r="A127" s="9">
        <v>44075</v>
      </c>
      <c r="B127" s="46">
        <v>37.976599999999998</v>
      </c>
      <c r="C127" s="46">
        <v>39.982100000000003</v>
      </c>
      <c r="D127" s="46">
        <v>44.2136</v>
      </c>
      <c r="E127" s="46">
        <v>39.633000000000003</v>
      </c>
      <c r="F127" s="46">
        <v>40.5246</v>
      </c>
      <c r="G127" s="46">
        <v>36.623800000000003</v>
      </c>
      <c r="H127" s="46">
        <v>25.389099999999999</v>
      </c>
      <c r="I127" s="46">
        <v>39.979199999999999</v>
      </c>
      <c r="J127" s="46">
        <v>44.188800000000001</v>
      </c>
      <c r="K127" s="46">
        <v>39.633000000000003</v>
      </c>
      <c r="L127" s="46">
        <v>40.5246</v>
      </c>
      <c r="M127" s="46">
        <v>36.623800000000003</v>
      </c>
      <c r="N127" s="46">
        <v>25.389099999999999</v>
      </c>
      <c r="O127" s="46">
        <v>52.089100000000002</v>
      </c>
      <c r="P127" s="46">
        <v>52.089100000000002</v>
      </c>
      <c r="Q127" s="46" t="s">
        <v>123</v>
      </c>
      <c r="R127" s="46" t="s">
        <v>123</v>
      </c>
      <c r="S127" s="46" t="s">
        <v>123</v>
      </c>
      <c r="T127" s="46" t="s">
        <v>123</v>
      </c>
      <c r="U127" s="46">
        <v>12.0924</v>
      </c>
      <c r="V127" s="46">
        <v>0</v>
      </c>
      <c r="W127" s="46">
        <v>12.0924</v>
      </c>
      <c r="X127" s="46">
        <v>0</v>
      </c>
      <c r="Y127" s="46">
        <v>14.1853</v>
      </c>
      <c r="Z127" s="46">
        <v>12.006600000000001</v>
      </c>
      <c r="AA127" s="46">
        <v>12.0924</v>
      </c>
      <c r="AB127" s="46">
        <v>0</v>
      </c>
      <c r="AC127" s="46">
        <v>12.0924</v>
      </c>
      <c r="AD127" s="46">
        <v>0</v>
      </c>
      <c r="AE127" s="46">
        <v>14.1853</v>
      </c>
      <c r="AF127" s="46">
        <v>12.006600000000001</v>
      </c>
      <c r="AG127" s="46">
        <v>0</v>
      </c>
      <c r="AH127" s="46">
        <v>0</v>
      </c>
      <c r="AI127" s="46" t="s">
        <v>123</v>
      </c>
      <c r="AJ127" s="46" t="s">
        <v>123</v>
      </c>
      <c r="AK127" s="46" t="s">
        <v>123</v>
      </c>
      <c r="AL127" s="46" t="s">
        <v>123</v>
      </c>
      <c r="AM127" s="46">
        <v>22.491399999999999</v>
      </c>
    </row>
    <row r="128" spans="1:39" hidden="1" outlineLevel="1">
      <c r="A128" s="9">
        <v>44105</v>
      </c>
      <c r="B128" s="46">
        <v>37.687199999999997</v>
      </c>
      <c r="C128" s="46">
        <v>39.514699999999998</v>
      </c>
      <c r="D128" s="46">
        <v>43.857900000000001</v>
      </c>
      <c r="E128" s="46">
        <v>39.152200000000001</v>
      </c>
      <c r="F128" s="46">
        <v>40.530099999999997</v>
      </c>
      <c r="G128" s="46">
        <v>35.046100000000003</v>
      </c>
      <c r="H128" s="46">
        <v>21.893599999999999</v>
      </c>
      <c r="I128" s="46">
        <v>39.5124</v>
      </c>
      <c r="J128" s="46">
        <v>43.834699999999998</v>
      </c>
      <c r="K128" s="46">
        <v>39.152200000000001</v>
      </c>
      <c r="L128" s="46">
        <v>40.530099999999997</v>
      </c>
      <c r="M128" s="46">
        <v>35.046100000000003</v>
      </c>
      <c r="N128" s="46">
        <v>21.893599999999999</v>
      </c>
      <c r="O128" s="46">
        <v>57.643900000000002</v>
      </c>
      <c r="P128" s="46">
        <v>57.643900000000002</v>
      </c>
      <c r="Q128" s="46" t="s">
        <v>123</v>
      </c>
      <c r="R128" s="46" t="s">
        <v>123</v>
      </c>
      <c r="S128" s="46" t="s">
        <v>123</v>
      </c>
      <c r="T128" s="46" t="s">
        <v>123</v>
      </c>
      <c r="U128" s="46">
        <v>12.3292</v>
      </c>
      <c r="V128" s="46">
        <v>0</v>
      </c>
      <c r="W128" s="46">
        <v>12.3292</v>
      </c>
      <c r="X128" s="46">
        <v>0</v>
      </c>
      <c r="Y128" s="46">
        <v>10.156700000000001</v>
      </c>
      <c r="Z128" s="46">
        <v>12.375299999999999</v>
      </c>
      <c r="AA128" s="46">
        <v>12.3292</v>
      </c>
      <c r="AB128" s="46">
        <v>0</v>
      </c>
      <c r="AC128" s="46">
        <v>12.3292</v>
      </c>
      <c r="AD128" s="46">
        <v>0</v>
      </c>
      <c r="AE128" s="46">
        <v>10.156700000000001</v>
      </c>
      <c r="AF128" s="46">
        <v>12.375299999999999</v>
      </c>
      <c r="AG128" s="46">
        <v>0</v>
      </c>
      <c r="AH128" s="46">
        <v>0</v>
      </c>
      <c r="AI128" s="46" t="s">
        <v>123</v>
      </c>
      <c r="AJ128" s="46" t="s">
        <v>123</v>
      </c>
      <c r="AK128" s="46" t="s">
        <v>123</v>
      </c>
      <c r="AL128" s="46" t="s">
        <v>123</v>
      </c>
      <c r="AM128" s="46">
        <v>24.151399999999999</v>
      </c>
    </row>
    <row r="129" spans="1:39" hidden="1" outlineLevel="1">
      <c r="A129" s="9">
        <v>44136</v>
      </c>
      <c r="B129" s="46">
        <v>38.146599999999999</v>
      </c>
      <c r="C129" s="46">
        <v>39.6449</v>
      </c>
      <c r="D129" s="46">
        <v>42.788200000000003</v>
      </c>
      <c r="E129" s="46">
        <v>39.3568</v>
      </c>
      <c r="F129" s="46">
        <v>40.612000000000002</v>
      </c>
      <c r="G129" s="46">
        <v>34.527099999999997</v>
      </c>
      <c r="H129" s="46">
        <v>30.617599999999999</v>
      </c>
      <c r="I129" s="46">
        <v>39.643099999999997</v>
      </c>
      <c r="J129" s="46">
        <v>42.771099999999997</v>
      </c>
      <c r="K129" s="46">
        <v>39.3568</v>
      </c>
      <c r="L129" s="46">
        <v>40.612000000000002</v>
      </c>
      <c r="M129" s="46">
        <v>34.527099999999997</v>
      </c>
      <c r="N129" s="46">
        <v>30.617599999999999</v>
      </c>
      <c r="O129" s="46">
        <v>53.693899999999999</v>
      </c>
      <c r="P129" s="46">
        <v>53.693899999999999</v>
      </c>
      <c r="Q129" s="46" t="s">
        <v>123</v>
      </c>
      <c r="R129" s="46" t="s">
        <v>123</v>
      </c>
      <c r="S129" s="46" t="s">
        <v>123</v>
      </c>
      <c r="T129" s="46" t="s">
        <v>123</v>
      </c>
      <c r="U129" s="46">
        <v>12.0708</v>
      </c>
      <c r="V129" s="46">
        <v>0</v>
      </c>
      <c r="W129" s="46">
        <v>12.0708</v>
      </c>
      <c r="X129" s="46">
        <v>0</v>
      </c>
      <c r="Y129" s="46">
        <v>13.991400000000001</v>
      </c>
      <c r="Z129" s="46">
        <v>11.9945</v>
      </c>
      <c r="AA129" s="46">
        <v>12.0708</v>
      </c>
      <c r="AB129" s="46">
        <v>0</v>
      </c>
      <c r="AC129" s="46">
        <v>12.0708</v>
      </c>
      <c r="AD129" s="46">
        <v>0</v>
      </c>
      <c r="AE129" s="46">
        <v>13.991400000000001</v>
      </c>
      <c r="AF129" s="46">
        <v>11.9945</v>
      </c>
      <c r="AG129" s="46">
        <v>0</v>
      </c>
      <c r="AH129" s="46">
        <v>0</v>
      </c>
      <c r="AI129" s="46" t="s">
        <v>123</v>
      </c>
      <c r="AJ129" s="46" t="s">
        <v>123</v>
      </c>
      <c r="AK129" s="46" t="s">
        <v>123</v>
      </c>
      <c r="AL129" s="46" t="s">
        <v>123</v>
      </c>
      <c r="AM129" s="46">
        <v>24.327200000000001</v>
      </c>
    </row>
    <row r="130" spans="1:39" hidden="1" outlineLevel="1">
      <c r="A130" s="9">
        <v>44166</v>
      </c>
      <c r="B130" s="46">
        <v>36.930100000000003</v>
      </c>
      <c r="C130" s="46">
        <v>38.040399999999998</v>
      </c>
      <c r="D130" s="46">
        <v>42.877699999999997</v>
      </c>
      <c r="E130" s="46">
        <v>37.6021</v>
      </c>
      <c r="F130" s="46">
        <v>38.422199999999997</v>
      </c>
      <c r="G130" s="46">
        <v>34.075899999999997</v>
      </c>
      <c r="H130" s="46">
        <v>28.621099999999998</v>
      </c>
      <c r="I130" s="46">
        <v>38.0383</v>
      </c>
      <c r="J130" s="46">
        <v>42.861800000000002</v>
      </c>
      <c r="K130" s="46">
        <v>37.6021</v>
      </c>
      <c r="L130" s="46">
        <v>38.422199999999997</v>
      </c>
      <c r="M130" s="46">
        <v>34.075899999999997</v>
      </c>
      <c r="N130" s="46">
        <v>28.621099999999998</v>
      </c>
      <c r="O130" s="46">
        <v>51.007199999999997</v>
      </c>
      <c r="P130" s="46">
        <v>51.007199999999997</v>
      </c>
      <c r="Q130" s="46" t="s">
        <v>123</v>
      </c>
      <c r="R130" s="46" t="s">
        <v>123</v>
      </c>
      <c r="S130" s="46" t="s">
        <v>123</v>
      </c>
      <c r="T130" s="46" t="s">
        <v>123</v>
      </c>
      <c r="U130" s="46">
        <v>11.960900000000001</v>
      </c>
      <c r="V130" s="46">
        <v>0</v>
      </c>
      <c r="W130" s="46">
        <v>11.960900000000001</v>
      </c>
      <c r="X130" s="46">
        <v>0</v>
      </c>
      <c r="Y130" s="46">
        <v>10.905799999999999</v>
      </c>
      <c r="Z130" s="46">
        <v>11.9872</v>
      </c>
      <c r="AA130" s="46">
        <v>11.960900000000001</v>
      </c>
      <c r="AB130" s="46">
        <v>0</v>
      </c>
      <c r="AC130" s="46">
        <v>11.960900000000001</v>
      </c>
      <c r="AD130" s="46">
        <v>0</v>
      </c>
      <c r="AE130" s="46">
        <v>10.905799999999999</v>
      </c>
      <c r="AF130" s="46">
        <v>11.9872</v>
      </c>
      <c r="AG130" s="46">
        <v>0</v>
      </c>
      <c r="AH130" s="46">
        <v>0</v>
      </c>
      <c r="AI130" s="46" t="s">
        <v>123</v>
      </c>
      <c r="AJ130" s="46" t="s">
        <v>123</v>
      </c>
      <c r="AK130" s="46" t="s">
        <v>123</v>
      </c>
      <c r="AL130" s="46" t="s">
        <v>123</v>
      </c>
      <c r="AM130" s="46">
        <v>24.9893</v>
      </c>
    </row>
    <row r="131" spans="1:39" hidden="1" outlineLevel="1">
      <c r="A131" s="9">
        <v>44197</v>
      </c>
      <c r="B131" s="46">
        <v>37.469099999999997</v>
      </c>
      <c r="C131" s="46">
        <v>38.451500000000003</v>
      </c>
      <c r="D131" s="46">
        <v>42.805199999999999</v>
      </c>
      <c r="E131" s="46">
        <v>38.057699999999997</v>
      </c>
      <c r="F131" s="46">
        <v>39.093800000000002</v>
      </c>
      <c r="G131" s="46">
        <v>34.453899999999997</v>
      </c>
      <c r="H131" s="46">
        <v>25.9467</v>
      </c>
      <c r="I131" s="46">
        <v>38.438099999999999</v>
      </c>
      <c r="J131" s="46">
        <v>42.702500000000001</v>
      </c>
      <c r="K131" s="46">
        <v>38.057699999999997</v>
      </c>
      <c r="L131" s="46">
        <v>39.093800000000002</v>
      </c>
      <c r="M131" s="46">
        <v>34.453899999999997</v>
      </c>
      <c r="N131" s="46">
        <v>25.9467</v>
      </c>
      <c r="O131" s="46">
        <v>50.027000000000001</v>
      </c>
      <c r="P131" s="46">
        <v>50.027000000000001</v>
      </c>
      <c r="Q131" s="46" t="s">
        <v>123</v>
      </c>
      <c r="R131" s="46" t="s">
        <v>123</v>
      </c>
      <c r="S131" s="46" t="s">
        <v>123</v>
      </c>
      <c r="T131" s="46" t="s">
        <v>123</v>
      </c>
      <c r="U131" s="46">
        <v>11.5776</v>
      </c>
      <c r="V131" s="46">
        <v>0</v>
      </c>
      <c r="W131" s="46">
        <v>11.5776</v>
      </c>
      <c r="X131" s="46">
        <v>0</v>
      </c>
      <c r="Y131" s="46">
        <v>0</v>
      </c>
      <c r="Z131" s="46">
        <v>11.5776</v>
      </c>
      <c r="AA131" s="46">
        <v>11.5776</v>
      </c>
      <c r="AB131" s="46">
        <v>0</v>
      </c>
      <c r="AC131" s="46">
        <v>11.5776</v>
      </c>
      <c r="AD131" s="46">
        <v>0</v>
      </c>
      <c r="AE131" s="46">
        <v>0</v>
      </c>
      <c r="AF131" s="46">
        <v>11.5776</v>
      </c>
      <c r="AG131" s="46">
        <v>0</v>
      </c>
      <c r="AH131" s="46">
        <v>0</v>
      </c>
      <c r="AI131" s="46" t="s">
        <v>123</v>
      </c>
      <c r="AJ131" s="46" t="s">
        <v>123</v>
      </c>
      <c r="AK131" s="46" t="s">
        <v>123</v>
      </c>
      <c r="AL131" s="46" t="s">
        <v>123</v>
      </c>
      <c r="AM131" s="46">
        <v>25.5915</v>
      </c>
    </row>
    <row r="132" spans="1:39" hidden="1" outlineLevel="1">
      <c r="A132" s="9">
        <v>44228</v>
      </c>
      <c r="B132" s="46">
        <v>37.542000000000002</v>
      </c>
      <c r="C132" s="46">
        <v>38.873600000000003</v>
      </c>
      <c r="D132" s="46">
        <v>41.6693</v>
      </c>
      <c r="E132" s="46">
        <v>38.585700000000003</v>
      </c>
      <c r="F132" s="46">
        <v>38.966999999999999</v>
      </c>
      <c r="G132" s="46">
        <v>37.681399999999996</v>
      </c>
      <c r="H132" s="46">
        <v>25.093900000000001</v>
      </c>
      <c r="I132" s="46">
        <v>38.859400000000001</v>
      </c>
      <c r="J132" s="46">
        <v>41.553699999999999</v>
      </c>
      <c r="K132" s="46">
        <v>38.585700000000003</v>
      </c>
      <c r="L132" s="46">
        <v>38.966999999999999</v>
      </c>
      <c r="M132" s="46">
        <v>37.681399999999996</v>
      </c>
      <c r="N132" s="46">
        <v>25.093900000000001</v>
      </c>
      <c r="O132" s="46">
        <v>50.052999999999997</v>
      </c>
      <c r="P132" s="46">
        <v>50.052999999999997</v>
      </c>
      <c r="Q132" s="46" t="s">
        <v>123</v>
      </c>
      <c r="R132" s="46" t="s">
        <v>123</v>
      </c>
      <c r="S132" s="46" t="s">
        <v>123</v>
      </c>
      <c r="T132" s="46" t="s">
        <v>123</v>
      </c>
      <c r="U132" s="46">
        <v>13.706799999999999</v>
      </c>
      <c r="V132" s="46">
        <v>0</v>
      </c>
      <c r="W132" s="46">
        <v>13.706799999999999</v>
      </c>
      <c r="X132" s="46">
        <v>0</v>
      </c>
      <c r="Y132" s="46">
        <v>11</v>
      </c>
      <c r="Z132" s="46">
        <v>13.8775</v>
      </c>
      <c r="AA132" s="46">
        <v>13.706799999999999</v>
      </c>
      <c r="AB132" s="46">
        <v>0</v>
      </c>
      <c r="AC132" s="46">
        <v>13.706799999999999</v>
      </c>
      <c r="AD132" s="46">
        <v>0</v>
      </c>
      <c r="AE132" s="46">
        <v>11</v>
      </c>
      <c r="AF132" s="46">
        <v>13.8775</v>
      </c>
      <c r="AG132" s="46">
        <v>0</v>
      </c>
      <c r="AH132" s="46">
        <v>0</v>
      </c>
      <c r="AI132" s="46" t="s">
        <v>123</v>
      </c>
      <c r="AJ132" s="46" t="s">
        <v>123</v>
      </c>
      <c r="AK132" s="46" t="s">
        <v>123</v>
      </c>
      <c r="AL132" s="46" t="s">
        <v>123</v>
      </c>
      <c r="AM132" s="46">
        <v>24.320900000000002</v>
      </c>
    </row>
    <row r="133" spans="1:39" hidden="1" outlineLevel="1">
      <c r="A133" s="9">
        <v>44256</v>
      </c>
      <c r="B133" s="46">
        <v>36.808</v>
      </c>
      <c r="C133" s="46">
        <v>38.492699999999999</v>
      </c>
      <c r="D133" s="46">
        <v>42.707700000000003</v>
      </c>
      <c r="E133" s="46">
        <v>38.073500000000003</v>
      </c>
      <c r="F133" s="46">
        <v>39.058300000000003</v>
      </c>
      <c r="G133" s="46">
        <v>33.742600000000003</v>
      </c>
      <c r="H133" s="46">
        <v>21.1342</v>
      </c>
      <c r="I133" s="46">
        <v>38.489899999999999</v>
      </c>
      <c r="J133" s="46">
        <v>42.688000000000002</v>
      </c>
      <c r="K133" s="46">
        <v>38.073500000000003</v>
      </c>
      <c r="L133" s="46">
        <v>39.058300000000003</v>
      </c>
      <c r="M133" s="46">
        <v>33.742600000000003</v>
      </c>
      <c r="N133" s="46">
        <v>21.1342</v>
      </c>
      <c r="O133" s="46">
        <v>50.1462</v>
      </c>
      <c r="P133" s="46">
        <v>50.1462</v>
      </c>
      <c r="Q133" s="46" t="s">
        <v>123</v>
      </c>
      <c r="R133" s="46" t="s">
        <v>123</v>
      </c>
      <c r="S133" s="46" t="s">
        <v>123</v>
      </c>
      <c r="T133" s="46" t="s">
        <v>123</v>
      </c>
      <c r="U133" s="46">
        <v>12.3559</v>
      </c>
      <c r="V133" s="46">
        <v>0</v>
      </c>
      <c r="W133" s="46">
        <v>12.3559</v>
      </c>
      <c r="X133" s="46">
        <v>0</v>
      </c>
      <c r="Y133" s="46">
        <v>10</v>
      </c>
      <c r="Z133" s="46">
        <v>12.429500000000001</v>
      </c>
      <c r="AA133" s="46">
        <v>12.3559</v>
      </c>
      <c r="AB133" s="46">
        <v>0</v>
      </c>
      <c r="AC133" s="46">
        <v>12.3559</v>
      </c>
      <c r="AD133" s="46">
        <v>0</v>
      </c>
      <c r="AE133" s="46">
        <v>10</v>
      </c>
      <c r="AF133" s="46">
        <v>12.429500000000001</v>
      </c>
      <c r="AG133" s="46">
        <v>0</v>
      </c>
      <c r="AH133" s="46">
        <v>0</v>
      </c>
      <c r="AI133" s="46" t="s">
        <v>123</v>
      </c>
      <c r="AJ133" s="46" t="s">
        <v>123</v>
      </c>
      <c r="AK133" s="46" t="s">
        <v>123</v>
      </c>
      <c r="AL133" s="46" t="s">
        <v>123</v>
      </c>
      <c r="AM133" s="46">
        <v>22.6189</v>
      </c>
    </row>
    <row r="134" spans="1:39" hidden="1" outlineLevel="1">
      <c r="A134" s="9">
        <v>44287</v>
      </c>
      <c r="B134" s="46">
        <v>36.69</v>
      </c>
      <c r="C134" s="46">
        <v>38.1509</v>
      </c>
      <c r="D134" s="46">
        <v>44.332999999999998</v>
      </c>
      <c r="E134" s="46">
        <v>37.505800000000001</v>
      </c>
      <c r="F134" s="46">
        <v>38.975499999999997</v>
      </c>
      <c r="G134" s="46">
        <v>32.765999999999998</v>
      </c>
      <c r="H134" s="46">
        <v>20.499400000000001</v>
      </c>
      <c r="I134" s="46">
        <v>38.150199999999998</v>
      </c>
      <c r="J134" s="46">
        <v>44.331299999999999</v>
      </c>
      <c r="K134" s="46">
        <v>37.505800000000001</v>
      </c>
      <c r="L134" s="46">
        <v>38.975499999999997</v>
      </c>
      <c r="M134" s="46">
        <v>32.765999999999998</v>
      </c>
      <c r="N134" s="46">
        <v>20.499400000000001</v>
      </c>
      <c r="O134" s="46">
        <v>46.395600000000002</v>
      </c>
      <c r="P134" s="46">
        <v>46.395600000000002</v>
      </c>
      <c r="Q134" s="46" t="s">
        <v>123</v>
      </c>
      <c r="R134" s="46" t="s">
        <v>123</v>
      </c>
      <c r="S134" s="46" t="s">
        <v>123</v>
      </c>
      <c r="T134" s="46" t="s">
        <v>123</v>
      </c>
      <c r="U134" s="46">
        <v>12.0519</v>
      </c>
      <c r="V134" s="46">
        <v>0</v>
      </c>
      <c r="W134" s="46">
        <v>12.0519</v>
      </c>
      <c r="X134" s="46">
        <v>0</v>
      </c>
      <c r="Y134" s="46">
        <v>12.333</v>
      </c>
      <c r="Z134" s="46">
        <v>12.044600000000001</v>
      </c>
      <c r="AA134" s="46">
        <v>12.0519</v>
      </c>
      <c r="AB134" s="46">
        <v>0</v>
      </c>
      <c r="AC134" s="46">
        <v>12.0519</v>
      </c>
      <c r="AD134" s="46">
        <v>0</v>
      </c>
      <c r="AE134" s="46">
        <v>12.333</v>
      </c>
      <c r="AF134" s="46">
        <v>12.044600000000001</v>
      </c>
      <c r="AG134" s="46">
        <v>0</v>
      </c>
      <c r="AH134" s="46">
        <v>0</v>
      </c>
      <c r="AI134" s="46" t="s">
        <v>123</v>
      </c>
      <c r="AJ134" s="46" t="s">
        <v>123</v>
      </c>
      <c r="AK134" s="46" t="s">
        <v>123</v>
      </c>
      <c r="AL134" s="46" t="s">
        <v>123</v>
      </c>
      <c r="AM134" s="46">
        <v>24.7499</v>
      </c>
    </row>
    <row r="135" spans="1:39" hidden="1" outlineLevel="1">
      <c r="A135" s="9">
        <v>44317</v>
      </c>
      <c r="B135" s="46">
        <v>36.329000000000001</v>
      </c>
      <c r="C135" s="46">
        <v>38.143799999999999</v>
      </c>
      <c r="D135" s="46">
        <v>44.032499999999999</v>
      </c>
      <c r="E135" s="46">
        <v>37.6006</v>
      </c>
      <c r="F135" s="46">
        <v>38.694299999999998</v>
      </c>
      <c r="G135" s="46">
        <v>34.756399999999999</v>
      </c>
      <c r="H135" s="46">
        <v>14.340199999999999</v>
      </c>
      <c r="I135" s="46">
        <v>38.141800000000003</v>
      </c>
      <c r="J135" s="46">
        <v>44.021099999999997</v>
      </c>
      <c r="K135" s="46">
        <v>37.6006</v>
      </c>
      <c r="L135" s="46">
        <v>38.694299999999998</v>
      </c>
      <c r="M135" s="46">
        <v>34.756399999999999</v>
      </c>
      <c r="N135" s="46">
        <v>14.340199999999999</v>
      </c>
      <c r="O135" s="46">
        <v>49.8566</v>
      </c>
      <c r="P135" s="46">
        <v>49.8566</v>
      </c>
      <c r="Q135" s="46">
        <v>0</v>
      </c>
      <c r="R135" s="46" t="s">
        <v>123</v>
      </c>
      <c r="S135" s="46" t="s">
        <v>123</v>
      </c>
      <c r="T135" s="46">
        <v>0</v>
      </c>
      <c r="U135" s="46">
        <v>11.659800000000001</v>
      </c>
      <c r="V135" s="46">
        <v>0</v>
      </c>
      <c r="W135" s="46">
        <v>11.659800000000001</v>
      </c>
      <c r="X135" s="46">
        <v>0</v>
      </c>
      <c r="Y135" s="46">
        <v>12.6853</v>
      </c>
      <c r="Z135" s="46">
        <v>11.6516</v>
      </c>
      <c r="AA135" s="46">
        <v>11.811999999999999</v>
      </c>
      <c r="AB135" s="46">
        <v>0</v>
      </c>
      <c r="AC135" s="46">
        <v>11.811999999999999</v>
      </c>
      <c r="AD135" s="46">
        <v>0</v>
      </c>
      <c r="AE135" s="46">
        <v>12.6853</v>
      </c>
      <c r="AF135" s="46">
        <v>11.8047</v>
      </c>
      <c r="AG135" s="46">
        <v>7.5517000000000003</v>
      </c>
      <c r="AH135" s="46">
        <v>0</v>
      </c>
      <c r="AI135" s="46">
        <v>7.5517000000000003</v>
      </c>
      <c r="AJ135" s="46" t="s">
        <v>123</v>
      </c>
      <c r="AK135" s="46" t="s">
        <v>123</v>
      </c>
      <c r="AL135" s="46">
        <v>7.5517000000000003</v>
      </c>
      <c r="AM135" s="46">
        <v>22.8886</v>
      </c>
    </row>
    <row r="136" spans="1:39" hidden="1" outlineLevel="1">
      <c r="A136" s="9">
        <v>44348</v>
      </c>
      <c r="B136" s="46">
        <v>36.806699999999999</v>
      </c>
      <c r="C136" s="46">
        <v>38.671700000000001</v>
      </c>
      <c r="D136" s="46">
        <v>42.740900000000003</v>
      </c>
      <c r="E136" s="46">
        <v>38.231000000000002</v>
      </c>
      <c r="F136" s="46">
        <v>38.423999999999999</v>
      </c>
      <c r="G136" s="46">
        <v>42.391599999999997</v>
      </c>
      <c r="H136" s="46">
        <v>11.1602</v>
      </c>
      <c r="I136" s="46">
        <v>38.6708</v>
      </c>
      <c r="J136" s="46">
        <v>42.734699999999997</v>
      </c>
      <c r="K136" s="46">
        <v>38.231000000000002</v>
      </c>
      <c r="L136" s="46">
        <v>38.423999999999999</v>
      </c>
      <c r="M136" s="46">
        <v>42.391599999999997</v>
      </c>
      <c r="N136" s="46">
        <v>11.1602</v>
      </c>
      <c r="O136" s="46">
        <v>51.793599999999998</v>
      </c>
      <c r="P136" s="46">
        <v>51.793599999999998</v>
      </c>
      <c r="Q136" s="46" t="s">
        <v>123</v>
      </c>
      <c r="R136" s="46" t="s">
        <v>123</v>
      </c>
      <c r="S136" s="46" t="s">
        <v>123</v>
      </c>
      <c r="T136" s="46" t="s">
        <v>123</v>
      </c>
      <c r="U136" s="46">
        <v>12.0799</v>
      </c>
      <c r="V136" s="46">
        <v>0</v>
      </c>
      <c r="W136" s="46">
        <v>12.0799</v>
      </c>
      <c r="X136" s="46">
        <v>0</v>
      </c>
      <c r="Y136" s="46">
        <v>10.200100000000001</v>
      </c>
      <c r="Z136" s="46">
        <v>12.2776</v>
      </c>
      <c r="AA136" s="46">
        <v>12.0799</v>
      </c>
      <c r="AB136" s="46">
        <v>0</v>
      </c>
      <c r="AC136" s="46">
        <v>12.0799</v>
      </c>
      <c r="AD136" s="46">
        <v>0</v>
      </c>
      <c r="AE136" s="46">
        <v>10.200100000000001</v>
      </c>
      <c r="AF136" s="46">
        <v>12.2776</v>
      </c>
      <c r="AG136" s="46">
        <v>0</v>
      </c>
      <c r="AH136" s="46">
        <v>0</v>
      </c>
      <c r="AI136" s="46" t="s">
        <v>123</v>
      </c>
      <c r="AJ136" s="46" t="s">
        <v>123</v>
      </c>
      <c r="AK136" s="46" t="s">
        <v>123</v>
      </c>
      <c r="AL136" s="46" t="s">
        <v>123</v>
      </c>
      <c r="AM136" s="46">
        <v>21.517299999999999</v>
      </c>
    </row>
    <row r="137" spans="1:39" hidden="1" outlineLevel="1">
      <c r="A137" s="9">
        <v>44378</v>
      </c>
      <c r="B137" s="46">
        <v>36.031500000000001</v>
      </c>
      <c r="C137" s="46">
        <v>38.131599999999999</v>
      </c>
      <c r="D137" s="46">
        <v>42.598399999999998</v>
      </c>
      <c r="E137" s="46">
        <v>37.631900000000002</v>
      </c>
      <c r="F137" s="46">
        <v>38.134399999999999</v>
      </c>
      <c r="G137" s="46">
        <v>35.788499999999999</v>
      </c>
      <c r="H137" s="46">
        <v>30.366900000000001</v>
      </c>
      <c r="I137" s="46">
        <v>38.129199999999997</v>
      </c>
      <c r="J137" s="46">
        <v>42.583399999999997</v>
      </c>
      <c r="K137" s="46">
        <v>37.631900000000002</v>
      </c>
      <c r="L137" s="46">
        <v>38.134399999999999</v>
      </c>
      <c r="M137" s="46">
        <v>35.788499999999999</v>
      </c>
      <c r="N137" s="46">
        <v>30.366900000000001</v>
      </c>
      <c r="O137" s="46">
        <v>50.108600000000003</v>
      </c>
      <c r="P137" s="46">
        <v>50.108600000000003</v>
      </c>
      <c r="Q137" s="46" t="s">
        <v>123</v>
      </c>
      <c r="R137" s="46" t="s">
        <v>123</v>
      </c>
      <c r="S137" s="46" t="s">
        <v>123</v>
      </c>
      <c r="T137" s="46" t="s">
        <v>123</v>
      </c>
      <c r="U137" s="46">
        <v>12.217599999999999</v>
      </c>
      <c r="V137" s="46">
        <v>0</v>
      </c>
      <c r="W137" s="46">
        <v>12.217599999999999</v>
      </c>
      <c r="X137" s="46">
        <v>0</v>
      </c>
      <c r="Y137" s="46">
        <v>11.840400000000001</v>
      </c>
      <c r="Z137" s="46">
        <v>12.2354</v>
      </c>
      <c r="AA137" s="46">
        <v>12.217599999999999</v>
      </c>
      <c r="AB137" s="46">
        <v>0</v>
      </c>
      <c r="AC137" s="46">
        <v>12.217599999999999</v>
      </c>
      <c r="AD137" s="46">
        <v>0</v>
      </c>
      <c r="AE137" s="46">
        <v>11.840400000000001</v>
      </c>
      <c r="AF137" s="46">
        <v>12.2354</v>
      </c>
      <c r="AG137" s="46">
        <v>0</v>
      </c>
      <c r="AH137" s="46">
        <v>0</v>
      </c>
      <c r="AI137" s="46" t="s">
        <v>123</v>
      </c>
      <c r="AJ137" s="46" t="s">
        <v>123</v>
      </c>
      <c r="AK137" s="46" t="s">
        <v>123</v>
      </c>
      <c r="AL137" s="46" t="s">
        <v>123</v>
      </c>
      <c r="AM137" s="46">
        <v>19.340800000000002</v>
      </c>
    </row>
    <row r="138" spans="1:39" hidden="1" outlineLevel="1">
      <c r="A138" s="9">
        <v>44409</v>
      </c>
      <c r="B138" s="46">
        <v>35.7181</v>
      </c>
      <c r="C138" s="46">
        <v>37.936599999999999</v>
      </c>
      <c r="D138" s="46">
        <v>42.203400000000002</v>
      </c>
      <c r="E138" s="46">
        <v>37.453400000000002</v>
      </c>
      <c r="F138" s="46">
        <v>38.268000000000001</v>
      </c>
      <c r="G138" s="46">
        <v>35.502499999999998</v>
      </c>
      <c r="H138" s="46">
        <v>22.6311</v>
      </c>
      <c r="I138" s="46">
        <v>37.935499999999998</v>
      </c>
      <c r="J138" s="46">
        <v>42.201000000000001</v>
      </c>
      <c r="K138" s="46">
        <v>37.453400000000002</v>
      </c>
      <c r="L138" s="46">
        <v>38.268000000000001</v>
      </c>
      <c r="M138" s="46">
        <v>35.502499999999998</v>
      </c>
      <c r="N138" s="46">
        <v>22.6311</v>
      </c>
      <c r="O138" s="46">
        <v>43.469499999999996</v>
      </c>
      <c r="P138" s="46">
        <v>43.469499999999996</v>
      </c>
      <c r="Q138" s="46" t="s">
        <v>123</v>
      </c>
      <c r="R138" s="46" t="s">
        <v>123</v>
      </c>
      <c r="S138" s="46" t="s">
        <v>123</v>
      </c>
      <c r="T138" s="46" t="s">
        <v>123</v>
      </c>
      <c r="U138" s="46">
        <v>12.3262</v>
      </c>
      <c r="V138" s="46">
        <v>0</v>
      </c>
      <c r="W138" s="46">
        <v>12.3262</v>
      </c>
      <c r="X138" s="46">
        <v>0</v>
      </c>
      <c r="Y138" s="46">
        <v>0</v>
      </c>
      <c r="Z138" s="46">
        <v>12.3262</v>
      </c>
      <c r="AA138" s="46">
        <v>12.3262</v>
      </c>
      <c r="AB138" s="46">
        <v>0</v>
      </c>
      <c r="AC138" s="46">
        <v>12.3262</v>
      </c>
      <c r="AD138" s="46">
        <v>0</v>
      </c>
      <c r="AE138" s="46">
        <v>0</v>
      </c>
      <c r="AF138" s="46">
        <v>12.3262</v>
      </c>
      <c r="AG138" s="46">
        <v>0</v>
      </c>
      <c r="AH138" s="46">
        <v>0</v>
      </c>
      <c r="AI138" s="46" t="s">
        <v>123</v>
      </c>
      <c r="AJ138" s="46" t="s">
        <v>123</v>
      </c>
      <c r="AK138" s="46" t="s">
        <v>123</v>
      </c>
      <c r="AL138" s="46" t="s">
        <v>123</v>
      </c>
      <c r="AM138" s="46">
        <v>19.053000000000001</v>
      </c>
    </row>
    <row r="139" spans="1:39" hidden="1" outlineLevel="1">
      <c r="A139" s="9">
        <v>44440</v>
      </c>
      <c r="B139" s="46">
        <v>35.926900000000003</v>
      </c>
      <c r="C139" s="46">
        <v>38.274999999999999</v>
      </c>
      <c r="D139" s="46">
        <v>43.81</v>
      </c>
      <c r="E139" s="46">
        <v>37.714799999999997</v>
      </c>
      <c r="F139" s="46">
        <v>38.330100000000002</v>
      </c>
      <c r="G139" s="46">
        <v>36.356299999999997</v>
      </c>
      <c r="H139" s="46">
        <v>22.302</v>
      </c>
      <c r="I139" s="46">
        <v>38.2746</v>
      </c>
      <c r="J139" s="46">
        <v>43.808199999999999</v>
      </c>
      <c r="K139" s="46">
        <v>37.714799999999997</v>
      </c>
      <c r="L139" s="46">
        <v>38.330100000000002</v>
      </c>
      <c r="M139" s="46">
        <v>36.356299999999997</v>
      </c>
      <c r="N139" s="46">
        <v>22.302</v>
      </c>
      <c r="O139" s="46">
        <v>48.269799999999996</v>
      </c>
      <c r="P139" s="46">
        <v>48.269799999999996</v>
      </c>
      <c r="Q139" s="46" t="s">
        <v>123</v>
      </c>
      <c r="R139" s="46" t="s">
        <v>123</v>
      </c>
      <c r="S139" s="46" t="s">
        <v>123</v>
      </c>
      <c r="T139" s="46" t="s">
        <v>123</v>
      </c>
      <c r="U139" s="46">
        <v>12.5543</v>
      </c>
      <c r="V139" s="46">
        <v>0</v>
      </c>
      <c r="W139" s="46">
        <v>12.5543</v>
      </c>
      <c r="X139" s="46">
        <v>0</v>
      </c>
      <c r="Y139" s="46">
        <v>10.975099999999999</v>
      </c>
      <c r="Z139" s="46">
        <v>12.6564</v>
      </c>
      <c r="AA139" s="46">
        <v>12.5543</v>
      </c>
      <c r="AB139" s="46">
        <v>0</v>
      </c>
      <c r="AC139" s="46">
        <v>12.5543</v>
      </c>
      <c r="AD139" s="46">
        <v>0</v>
      </c>
      <c r="AE139" s="46">
        <v>10.975099999999999</v>
      </c>
      <c r="AF139" s="46">
        <v>12.6564</v>
      </c>
      <c r="AG139" s="46">
        <v>0</v>
      </c>
      <c r="AH139" s="46">
        <v>0</v>
      </c>
      <c r="AI139" s="46" t="s">
        <v>123</v>
      </c>
      <c r="AJ139" s="46" t="s">
        <v>123</v>
      </c>
      <c r="AK139" s="46" t="s">
        <v>123</v>
      </c>
      <c r="AL139" s="46" t="s">
        <v>123</v>
      </c>
      <c r="AM139" s="46">
        <v>19.802900000000001</v>
      </c>
    </row>
    <row r="140" spans="1:39" hidden="1" outlineLevel="1">
      <c r="A140" s="9">
        <v>44470</v>
      </c>
      <c r="B140" s="46">
        <v>36.191800000000001</v>
      </c>
      <c r="C140" s="46">
        <v>38.398299999999999</v>
      </c>
      <c r="D140" s="46">
        <v>43.837400000000002</v>
      </c>
      <c r="E140" s="46">
        <v>37.8277</v>
      </c>
      <c r="F140" s="46">
        <v>38.299399999999999</v>
      </c>
      <c r="G140" s="46">
        <v>37.315199999999997</v>
      </c>
      <c r="H140" s="46">
        <v>21.234300000000001</v>
      </c>
      <c r="I140" s="46">
        <v>38.394300000000001</v>
      </c>
      <c r="J140" s="46">
        <v>43.814599999999999</v>
      </c>
      <c r="K140" s="46">
        <v>37.8277</v>
      </c>
      <c r="L140" s="46">
        <v>38.299399999999999</v>
      </c>
      <c r="M140" s="46">
        <v>37.315199999999997</v>
      </c>
      <c r="N140" s="46">
        <v>21.234300000000001</v>
      </c>
      <c r="O140" s="46">
        <v>50.072400000000002</v>
      </c>
      <c r="P140" s="46">
        <v>50.072400000000002</v>
      </c>
      <c r="Q140" s="46" t="s">
        <v>123</v>
      </c>
      <c r="R140" s="46" t="s">
        <v>123</v>
      </c>
      <c r="S140" s="46" t="s">
        <v>123</v>
      </c>
      <c r="T140" s="46" t="s">
        <v>123</v>
      </c>
      <c r="U140" s="46">
        <v>11.965400000000001</v>
      </c>
      <c r="V140" s="46">
        <v>0</v>
      </c>
      <c r="W140" s="46">
        <v>11.965400000000001</v>
      </c>
      <c r="X140" s="46">
        <v>0</v>
      </c>
      <c r="Y140" s="46">
        <v>21.087800000000001</v>
      </c>
      <c r="Z140" s="46">
        <v>11.963900000000001</v>
      </c>
      <c r="AA140" s="46">
        <v>11.965400000000001</v>
      </c>
      <c r="AB140" s="46">
        <v>0</v>
      </c>
      <c r="AC140" s="46">
        <v>11.965400000000001</v>
      </c>
      <c r="AD140" s="46">
        <v>0</v>
      </c>
      <c r="AE140" s="46">
        <v>21.087800000000001</v>
      </c>
      <c r="AF140" s="46">
        <v>11.963900000000001</v>
      </c>
      <c r="AG140" s="46">
        <v>0</v>
      </c>
      <c r="AH140" s="46">
        <v>0</v>
      </c>
      <c r="AI140" s="46" t="s">
        <v>123</v>
      </c>
      <c r="AJ140" s="46" t="s">
        <v>123</v>
      </c>
      <c r="AK140" s="46" t="s">
        <v>123</v>
      </c>
      <c r="AL140" s="46" t="s">
        <v>123</v>
      </c>
      <c r="AM140" s="46">
        <v>20.189399999999999</v>
      </c>
    </row>
    <row r="141" spans="1:39" hidden="1" outlineLevel="1">
      <c r="A141" s="9">
        <v>44501</v>
      </c>
      <c r="B141" s="46">
        <v>34.204900000000002</v>
      </c>
      <c r="C141" s="46">
        <v>36.057400000000001</v>
      </c>
      <c r="D141" s="46">
        <v>43.802599999999998</v>
      </c>
      <c r="E141" s="46">
        <v>35.299100000000003</v>
      </c>
      <c r="F141" s="46">
        <v>35.7027</v>
      </c>
      <c r="G141" s="46">
        <v>35.6248</v>
      </c>
      <c r="H141" s="46">
        <v>24.6937</v>
      </c>
      <c r="I141" s="46">
        <v>36.054400000000001</v>
      </c>
      <c r="J141" s="46">
        <v>43.788400000000003</v>
      </c>
      <c r="K141" s="46">
        <v>35.299100000000003</v>
      </c>
      <c r="L141" s="46">
        <v>35.7027</v>
      </c>
      <c r="M141" s="46">
        <v>35.6248</v>
      </c>
      <c r="N141" s="46">
        <v>24.6937</v>
      </c>
      <c r="O141" s="46">
        <v>49.373600000000003</v>
      </c>
      <c r="P141" s="46">
        <v>49.373600000000003</v>
      </c>
      <c r="Q141" s="46" t="s">
        <v>123</v>
      </c>
      <c r="R141" s="46" t="s">
        <v>123</v>
      </c>
      <c r="S141" s="46" t="s">
        <v>123</v>
      </c>
      <c r="T141" s="46" t="s">
        <v>123</v>
      </c>
      <c r="U141" s="46">
        <v>12.516500000000001</v>
      </c>
      <c r="V141" s="46">
        <v>0</v>
      </c>
      <c r="W141" s="46">
        <v>12.516500000000001</v>
      </c>
      <c r="X141" s="46">
        <v>0</v>
      </c>
      <c r="Y141" s="46">
        <v>13.24</v>
      </c>
      <c r="Z141" s="46">
        <v>12.516299999999999</v>
      </c>
      <c r="AA141" s="46">
        <v>12.516500000000001</v>
      </c>
      <c r="AB141" s="46">
        <v>0</v>
      </c>
      <c r="AC141" s="46">
        <v>12.516500000000001</v>
      </c>
      <c r="AD141" s="46">
        <v>0</v>
      </c>
      <c r="AE141" s="46">
        <v>13.24</v>
      </c>
      <c r="AF141" s="46">
        <v>12.516299999999999</v>
      </c>
      <c r="AG141" s="46">
        <v>0</v>
      </c>
      <c r="AH141" s="46">
        <v>0</v>
      </c>
      <c r="AI141" s="46" t="s">
        <v>123</v>
      </c>
      <c r="AJ141" s="46" t="s">
        <v>123</v>
      </c>
      <c r="AK141" s="46" t="s">
        <v>123</v>
      </c>
      <c r="AL141" s="46" t="s">
        <v>123</v>
      </c>
      <c r="AM141" s="46">
        <v>19.489000000000001</v>
      </c>
    </row>
    <row r="142" spans="1:39" hidden="1" outlineLevel="1">
      <c r="A142" s="9">
        <v>44531</v>
      </c>
      <c r="B142" s="46">
        <v>32.552100000000003</v>
      </c>
      <c r="C142" s="46">
        <v>35.098300000000002</v>
      </c>
      <c r="D142" s="46">
        <v>43.506599999999999</v>
      </c>
      <c r="E142" s="46">
        <v>34.252000000000002</v>
      </c>
      <c r="F142" s="46">
        <v>34.188200000000002</v>
      </c>
      <c r="G142" s="46">
        <v>36.955199999999998</v>
      </c>
      <c r="H142" s="46">
        <v>22.7334</v>
      </c>
      <c r="I142" s="46">
        <v>35.097099999999998</v>
      </c>
      <c r="J142" s="46">
        <v>43.500900000000001</v>
      </c>
      <c r="K142" s="46">
        <v>34.252000000000002</v>
      </c>
      <c r="L142" s="46">
        <v>34.188200000000002</v>
      </c>
      <c r="M142" s="46">
        <v>36.955199999999998</v>
      </c>
      <c r="N142" s="46">
        <v>22.7334</v>
      </c>
      <c r="O142" s="46">
        <v>50.058199999999999</v>
      </c>
      <c r="P142" s="46">
        <v>50.058199999999999</v>
      </c>
      <c r="Q142" s="46" t="s">
        <v>123</v>
      </c>
      <c r="R142" s="46" t="s">
        <v>123</v>
      </c>
      <c r="S142" s="46" t="s">
        <v>123</v>
      </c>
      <c r="T142" s="46" t="s">
        <v>123</v>
      </c>
      <c r="U142" s="46">
        <v>12.6275</v>
      </c>
      <c r="V142" s="46">
        <v>0</v>
      </c>
      <c r="W142" s="46">
        <v>12.6275</v>
      </c>
      <c r="X142" s="46">
        <v>0</v>
      </c>
      <c r="Y142" s="46">
        <v>19.899999999999999</v>
      </c>
      <c r="Z142" s="46">
        <v>12.6267</v>
      </c>
      <c r="AA142" s="46">
        <v>12.6275</v>
      </c>
      <c r="AB142" s="46">
        <v>0</v>
      </c>
      <c r="AC142" s="46">
        <v>12.6275</v>
      </c>
      <c r="AD142" s="46">
        <v>0</v>
      </c>
      <c r="AE142" s="46">
        <v>19.899999999999999</v>
      </c>
      <c r="AF142" s="46">
        <v>12.6267</v>
      </c>
      <c r="AG142" s="46">
        <v>0</v>
      </c>
      <c r="AH142" s="46">
        <v>0</v>
      </c>
      <c r="AI142" s="46" t="s">
        <v>123</v>
      </c>
      <c r="AJ142" s="46" t="s">
        <v>123</v>
      </c>
      <c r="AK142" s="46" t="s">
        <v>123</v>
      </c>
      <c r="AL142" s="46" t="s">
        <v>123</v>
      </c>
      <c r="AM142" s="46">
        <v>17.9453</v>
      </c>
    </row>
    <row r="143" spans="1:39" hidden="1" outlineLevel="1">
      <c r="A143" s="9">
        <v>44562</v>
      </c>
      <c r="B143" s="46">
        <v>34.023200000000003</v>
      </c>
      <c r="C143" s="46">
        <v>35.959299999999999</v>
      </c>
      <c r="D143" s="46">
        <v>44.011699999999998</v>
      </c>
      <c r="E143" s="46">
        <v>35.214100000000002</v>
      </c>
      <c r="F143" s="46">
        <v>34.979900000000001</v>
      </c>
      <c r="G143" s="46">
        <v>37.915500000000002</v>
      </c>
      <c r="H143" s="46">
        <v>26.7301</v>
      </c>
      <c r="I143" s="46">
        <v>35.959000000000003</v>
      </c>
      <c r="J143" s="46">
        <v>44.011600000000001</v>
      </c>
      <c r="K143" s="46">
        <v>35.214100000000002</v>
      </c>
      <c r="L143" s="46">
        <v>34.979900000000001</v>
      </c>
      <c r="M143" s="46">
        <v>37.915500000000002</v>
      </c>
      <c r="N143" s="46">
        <v>26.7301</v>
      </c>
      <c r="O143" s="46">
        <v>44.226399999999998</v>
      </c>
      <c r="P143" s="46">
        <v>44.226399999999998</v>
      </c>
      <c r="Q143" s="46" t="s">
        <v>123</v>
      </c>
      <c r="R143" s="46" t="s">
        <v>123</v>
      </c>
      <c r="S143" s="46" t="s">
        <v>123</v>
      </c>
      <c r="T143" s="46" t="s">
        <v>123</v>
      </c>
      <c r="U143" s="46">
        <v>12.707599999999999</v>
      </c>
      <c r="V143" s="46">
        <v>0</v>
      </c>
      <c r="W143" s="46">
        <v>12.707599999999999</v>
      </c>
      <c r="X143" s="46">
        <v>0</v>
      </c>
      <c r="Y143" s="46">
        <v>14.371</v>
      </c>
      <c r="Z143" s="46">
        <v>12.6515</v>
      </c>
      <c r="AA143" s="46">
        <v>12.707599999999999</v>
      </c>
      <c r="AB143" s="46">
        <v>0</v>
      </c>
      <c r="AC143" s="46">
        <v>12.707599999999999</v>
      </c>
      <c r="AD143" s="46">
        <v>0</v>
      </c>
      <c r="AE143" s="46">
        <v>14.371</v>
      </c>
      <c r="AF143" s="46">
        <v>12.6515</v>
      </c>
      <c r="AG143" s="46">
        <v>0</v>
      </c>
      <c r="AH143" s="46">
        <v>0</v>
      </c>
      <c r="AI143" s="46" t="s">
        <v>123</v>
      </c>
      <c r="AJ143" s="46" t="s">
        <v>123</v>
      </c>
      <c r="AK143" s="46" t="s">
        <v>123</v>
      </c>
      <c r="AL143" s="46" t="s">
        <v>123</v>
      </c>
      <c r="AM143" s="46">
        <v>20.467500000000001</v>
      </c>
    </row>
    <row r="144" spans="1:39" hidden="1" outlineLevel="1">
      <c r="A144" s="9">
        <v>44593</v>
      </c>
      <c r="B144" s="46">
        <v>34.448500000000003</v>
      </c>
      <c r="C144" s="46">
        <v>36.143000000000001</v>
      </c>
      <c r="D144" s="46">
        <v>44.093200000000003</v>
      </c>
      <c r="E144" s="46">
        <v>35.316499999999998</v>
      </c>
      <c r="F144" s="46">
        <v>35.304900000000004</v>
      </c>
      <c r="G144" s="46">
        <v>36.832299999999996</v>
      </c>
      <c r="H144" s="46">
        <v>22.427499999999998</v>
      </c>
      <c r="I144" s="46">
        <v>36.1357</v>
      </c>
      <c r="J144" s="46">
        <v>44.060099999999998</v>
      </c>
      <c r="K144" s="46">
        <v>35.316499999999998</v>
      </c>
      <c r="L144" s="46">
        <v>35.304900000000004</v>
      </c>
      <c r="M144" s="46">
        <v>36.832299999999996</v>
      </c>
      <c r="N144" s="46">
        <v>22.427499999999998</v>
      </c>
      <c r="O144" s="46">
        <v>50.071100000000001</v>
      </c>
      <c r="P144" s="46">
        <v>50.071100000000001</v>
      </c>
      <c r="Q144" s="46" t="s">
        <v>123</v>
      </c>
      <c r="R144" s="46" t="s">
        <v>123</v>
      </c>
      <c r="S144" s="46" t="s">
        <v>123</v>
      </c>
      <c r="T144" s="46" t="s">
        <v>123</v>
      </c>
      <c r="U144" s="46">
        <v>13.465400000000001</v>
      </c>
      <c r="V144" s="46">
        <v>0</v>
      </c>
      <c r="W144" s="46">
        <v>13.465400000000001</v>
      </c>
      <c r="X144" s="46">
        <v>0</v>
      </c>
      <c r="Y144" s="46">
        <v>12.1387</v>
      </c>
      <c r="Z144" s="46">
        <v>13.574199999999999</v>
      </c>
      <c r="AA144" s="46">
        <v>13.465400000000001</v>
      </c>
      <c r="AB144" s="46">
        <v>0</v>
      </c>
      <c r="AC144" s="46">
        <v>13.465400000000001</v>
      </c>
      <c r="AD144" s="46">
        <v>0</v>
      </c>
      <c r="AE144" s="46">
        <v>12.1387</v>
      </c>
      <c r="AF144" s="46">
        <v>13.574199999999999</v>
      </c>
      <c r="AG144" s="46">
        <v>0</v>
      </c>
      <c r="AH144" s="46">
        <v>0</v>
      </c>
      <c r="AI144" s="46" t="s">
        <v>123</v>
      </c>
      <c r="AJ144" s="46" t="s">
        <v>123</v>
      </c>
      <c r="AK144" s="46" t="s">
        <v>123</v>
      </c>
      <c r="AL144" s="46" t="s">
        <v>123</v>
      </c>
      <c r="AM144" s="46">
        <v>21.6526</v>
      </c>
    </row>
    <row r="145" spans="1:39" hidden="1" outlineLevel="1">
      <c r="A145" s="9">
        <v>44621</v>
      </c>
      <c r="B145" s="46">
        <v>15.106999999999999</v>
      </c>
      <c r="C145" s="46">
        <v>15.2895</v>
      </c>
      <c r="D145" s="46">
        <v>38.077100000000002</v>
      </c>
      <c r="E145" s="46">
        <v>14.3184</v>
      </c>
      <c r="F145" s="46">
        <v>15.154500000000001</v>
      </c>
      <c r="G145" s="46">
        <v>9.8771000000000004</v>
      </c>
      <c r="H145" s="46">
        <v>0.34439999999999998</v>
      </c>
      <c r="I145" s="46">
        <v>15.288600000000001</v>
      </c>
      <c r="J145" s="46">
        <v>38.065800000000003</v>
      </c>
      <c r="K145" s="46">
        <v>14.3184</v>
      </c>
      <c r="L145" s="46">
        <v>15.154500000000001</v>
      </c>
      <c r="M145" s="46">
        <v>9.8771000000000004</v>
      </c>
      <c r="N145" s="46">
        <v>0.34439999999999998</v>
      </c>
      <c r="O145" s="46">
        <v>59.957000000000001</v>
      </c>
      <c r="P145" s="46">
        <v>59.957000000000001</v>
      </c>
      <c r="Q145" s="46" t="s">
        <v>123</v>
      </c>
      <c r="R145" s="46" t="s">
        <v>123</v>
      </c>
      <c r="S145" s="46" t="s">
        <v>123</v>
      </c>
      <c r="T145" s="46" t="s">
        <v>123</v>
      </c>
      <c r="U145" s="46">
        <v>4.0500000000000001E-2</v>
      </c>
      <c r="V145" s="46">
        <v>0</v>
      </c>
      <c r="W145" s="46">
        <v>4.0500000000000001E-2</v>
      </c>
      <c r="X145" s="46">
        <v>0</v>
      </c>
      <c r="Y145" s="46">
        <v>1.78E-2</v>
      </c>
      <c r="Z145" s="46">
        <v>4.1799999999999997E-2</v>
      </c>
      <c r="AA145" s="46">
        <v>4.0500000000000001E-2</v>
      </c>
      <c r="AB145" s="46">
        <v>0</v>
      </c>
      <c r="AC145" s="46">
        <v>4.0500000000000001E-2</v>
      </c>
      <c r="AD145" s="46">
        <v>0</v>
      </c>
      <c r="AE145" s="46">
        <v>1.78E-2</v>
      </c>
      <c r="AF145" s="46">
        <v>4.1799999999999997E-2</v>
      </c>
      <c r="AG145" s="46">
        <v>0</v>
      </c>
      <c r="AH145" s="46">
        <v>0</v>
      </c>
      <c r="AI145" s="46" t="s">
        <v>123</v>
      </c>
      <c r="AJ145" s="46" t="s">
        <v>123</v>
      </c>
      <c r="AK145" s="46" t="s">
        <v>123</v>
      </c>
      <c r="AL145" s="46" t="s">
        <v>123</v>
      </c>
      <c r="AM145" s="46">
        <v>25.0305</v>
      </c>
    </row>
    <row r="146" spans="1:39" hidden="1" outlineLevel="1">
      <c r="A146" s="9">
        <v>44652</v>
      </c>
      <c r="B146" s="46">
        <v>21.328099999999999</v>
      </c>
      <c r="C146" s="46">
        <v>21.362200000000001</v>
      </c>
      <c r="D146" s="46">
        <v>28.542300000000001</v>
      </c>
      <c r="E146" s="46">
        <v>20.643799999999999</v>
      </c>
      <c r="F146" s="46">
        <v>19.777999999999999</v>
      </c>
      <c r="G146" s="46">
        <v>38.106699999999996</v>
      </c>
      <c r="H146" s="46">
        <v>42.9893</v>
      </c>
      <c r="I146" s="46">
        <v>21.352799999999998</v>
      </c>
      <c r="J146" s="46">
        <v>28.498000000000001</v>
      </c>
      <c r="K146" s="46">
        <v>20.643799999999999</v>
      </c>
      <c r="L146" s="46">
        <v>19.777999999999999</v>
      </c>
      <c r="M146" s="46">
        <v>38.106699999999996</v>
      </c>
      <c r="N146" s="46">
        <v>42.9893</v>
      </c>
      <c r="O146" s="46">
        <v>33.918999999999997</v>
      </c>
      <c r="P146" s="46">
        <v>33.918999999999997</v>
      </c>
      <c r="Q146" s="46" t="s">
        <v>123</v>
      </c>
      <c r="R146" s="46" t="s">
        <v>123</v>
      </c>
      <c r="S146" s="46" t="s">
        <v>123</v>
      </c>
      <c r="T146" s="46" t="s">
        <v>123</v>
      </c>
      <c r="U146" s="46">
        <v>13.003399999999999</v>
      </c>
      <c r="V146" s="46">
        <v>0</v>
      </c>
      <c r="W146" s="46">
        <v>13.003399999999999</v>
      </c>
      <c r="X146" s="46">
        <v>0</v>
      </c>
      <c r="Y146" s="46">
        <v>0</v>
      </c>
      <c r="Z146" s="46">
        <v>13.003399999999999</v>
      </c>
      <c r="AA146" s="46">
        <v>13.003399999999999</v>
      </c>
      <c r="AB146" s="46">
        <v>0</v>
      </c>
      <c r="AC146" s="46">
        <v>13.003399999999999</v>
      </c>
      <c r="AD146" s="46">
        <v>0</v>
      </c>
      <c r="AE146" s="46">
        <v>0</v>
      </c>
      <c r="AF146" s="46">
        <v>13.003399999999999</v>
      </c>
      <c r="AG146" s="46">
        <v>0</v>
      </c>
      <c r="AH146" s="46">
        <v>0</v>
      </c>
      <c r="AI146" s="46" t="s">
        <v>123</v>
      </c>
      <c r="AJ146" s="46" t="s">
        <v>123</v>
      </c>
      <c r="AK146" s="46" t="s">
        <v>123</v>
      </c>
      <c r="AL146" s="46" t="s">
        <v>123</v>
      </c>
      <c r="AM146" s="46">
        <v>20.9953</v>
      </c>
    </row>
    <row r="147" spans="1:39" hidden="1" outlineLevel="1">
      <c r="A147" s="9">
        <v>44682</v>
      </c>
      <c r="B147" s="46">
        <v>20.121099999999998</v>
      </c>
      <c r="C147" s="46">
        <v>20.3551</v>
      </c>
      <c r="D147" s="46">
        <v>31.1311</v>
      </c>
      <c r="E147" s="46">
        <v>19.474299999999999</v>
      </c>
      <c r="F147" s="46">
        <v>19.226900000000001</v>
      </c>
      <c r="G147" s="46">
        <v>25.298400000000001</v>
      </c>
      <c r="H147" s="46">
        <v>8.8057999999999996</v>
      </c>
      <c r="I147" s="46">
        <v>20.355</v>
      </c>
      <c r="J147" s="46">
        <v>31.1313</v>
      </c>
      <c r="K147" s="46">
        <v>19.474299999999999</v>
      </c>
      <c r="L147" s="46">
        <v>19.226900000000001</v>
      </c>
      <c r="M147" s="46">
        <v>25.298400000000001</v>
      </c>
      <c r="N147" s="46">
        <v>8.8057999999999996</v>
      </c>
      <c r="O147" s="46">
        <v>29.409300000000002</v>
      </c>
      <c r="P147" s="46">
        <v>29.409300000000002</v>
      </c>
      <c r="Q147" s="46" t="s">
        <v>123</v>
      </c>
      <c r="R147" s="46" t="s">
        <v>123</v>
      </c>
      <c r="S147" s="46" t="s">
        <v>123</v>
      </c>
      <c r="T147" s="46" t="s">
        <v>123</v>
      </c>
      <c r="U147" s="46">
        <v>12.969900000000001</v>
      </c>
      <c r="V147" s="46">
        <v>0</v>
      </c>
      <c r="W147" s="46">
        <v>12.969900000000001</v>
      </c>
      <c r="X147" s="46">
        <v>0</v>
      </c>
      <c r="Y147" s="46">
        <v>16</v>
      </c>
      <c r="Z147" s="46">
        <v>12.8089</v>
      </c>
      <c r="AA147" s="46">
        <v>12.969900000000001</v>
      </c>
      <c r="AB147" s="46">
        <v>0</v>
      </c>
      <c r="AC147" s="46">
        <v>12.969900000000001</v>
      </c>
      <c r="AD147" s="46">
        <v>0</v>
      </c>
      <c r="AE147" s="46">
        <v>16</v>
      </c>
      <c r="AF147" s="46">
        <v>12.8089</v>
      </c>
      <c r="AG147" s="46">
        <v>0</v>
      </c>
      <c r="AH147" s="46">
        <v>0</v>
      </c>
      <c r="AI147" s="46" t="s">
        <v>123</v>
      </c>
      <c r="AJ147" s="46" t="s">
        <v>123</v>
      </c>
      <c r="AK147" s="46" t="s">
        <v>123</v>
      </c>
      <c r="AL147" s="46" t="s">
        <v>123</v>
      </c>
      <c r="AM147" s="46">
        <v>17.854900000000001</v>
      </c>
    </row>
    <row r="148" spans="1:39" hidden="1" outlineLevel="1">
      <c r="A148" s="9">
        <v>44713</v>
      </c>
      <c r="B148" s="46">
        <v>20.534300000000002</v>
      </c>
      <c r="C148" s="46">
        <v>20.757200000000001</v>
      </c>
      <c r="D148" s="46">
        <v>37.808900000000001</v>
      </c>
      <c r="E148" s="46">
        <v>19.788</v>
      </c>
      <c r="F148" s="46">
        <v>19.438700000000001</v>
      </c>
      <c r="G148" s="46">
        <v>23.528600000000001</v>
      </c>
      <c r="H148" s="46">
        <v>16.822199999999999</v>
      </c>
      <c r="I148" s="46">
        <v>20.756599999999999</v>
      </c>
      <c r="J148" s="46">
        <v>37.8155</v>
      </c>
      <c r="K148" s="46">
        <v>19.788</v>
      </c>
      <c r="L148" s="46">
        <v>19.438700000000001</v>
      </c>
      <c r="M148" s="46">
        <v>23.528600000000001</v>
      </c>
      <c r="N148" s="46">
        <v>16.822199999999999</v>
      </c>
      <c r="O148" s="46">
        <v>31.270299999999999</v>
      </c>
      <c r="P148" s="46">
        <v>31.270299999999999</v>
      </c>
      <c r="Q148" s="46">
        <v>0</v>
      </c>
      <c r="R148" s="46" t="s">
        <v>123</v>
      </c>
      <c r="S148" s="46" t="s">
        <v>123</v>
      </c>
      <c r="T148" s="46">
        <v>0</v>
      </c>
      <c r="U148" s="46">
        <v>8.0622000000000007</v>
      </c>
      <c r="V148" s="46">
        <v>0</v>
      </c>
      <c r="W148" s="46">
        <v>8.0622000000000007</v>
      </c>
      <c r="X148" s="46">
        <v>0</v>
      </c>
      <c r="Y148" s="46">
        <v>0</v>
      </c>
      <c r="Z148" s="46">
        <v>8.0622000000000007</v>
      </c>
      <c r="AA148" s="46">
        <v>8.3072999999999997</v>
      </c>
      <c r="AB148" s="46">
        <v>0</v>
      </c>
      <c r="AC148" s="46">
        <v>8.3072999999999997</v>
      </c>
      <c r="AD148" s="46">
        <v>0</v>
      </c>
      <c r="AE148" s="46">
        <v>0</v>
      </c>
      <c r="AF148" s="46">
        <v>8.3072999999999997</v>
      </c>
      <c r="AG148" s="46">
        <v>5.1178999999999997</v>
      </c>
      <c r="AH148" s="46">
        <v>0</v>
      </c>
      <c r="AI148" s="46">
        <v>5.1178999999999997</v>
      </c>
      <c r="AJ148" s="46" t="s">
        <v>123</v>
      </c>
      <c r="AK148" s="46" t="s">
        <v>123</v>
      </c>
      <c r="AL148" s="46">
        <v>5.1178999999999997</v>
      </c>
      <c r="AM148" s="46">
        <v>16.659199999999998</v>
      </c>
    </row>
    <row r="149" spans="1:39" hidden="1" outlineLevel="1">
      <c r="A149" s="9">
        <v>44743</v>
      </c>
      <c r="B149" s="46">
        <v>21.842099999999999</v>
      </c>
      <c r="C149" s="46">
        <v>22.130500000000001</v>
      </c>
      <c r="D149" s="46">
        <v>38.804600000000001</v>
      </c>
      <c r="E149" s="46">
        <v>20.773599999999998</v>
      </c>
      <c r="F149" s="46">
        <v>19.893599999999999</v>
      </c>
      <c r="G149" s="46">
        <v>37.169699999999999</v>
      </c>
      <c r="H149" s="46">
        <v>41.003900000000002</v>
      </c>
      <c r="I149" s="46">
        <v>22.1296</v>
      </c>
      <c r="J149" s="46">
        <v>38.808300000000003</v>
      </c>
      <c r="K149" s="46">
        <v>20.773599999999998</v>
      </c>
      <c r="L149" s="46">
        <v>19.893599999999999</v>
      </c>
      <c r="M149" s="46">
        <v>37.169699999999999</v>
      </c>
      <c r="N149" s="46">
        <v>41.003900000000002</v>
      </c>
      <c r="O149" s="46">
        <v>34.804000000000002</v>
      </c>
      <c r="P149" s="46">
        <v>34.804000000000002</v>
      </c>
      <c r="Q149" s="46" t="s">
        <v>123</v>
      </c>
      <c r="R149" s="46" t="s">
        <v>123</v>
      </c>
      <c r="S149" s="46" t="s">
        <v>123</v>
      </c>
      <c r="T149" s="46" t="s">
        <v>123</v>
      </c>
      <c r="U149" s="46">
        <v>12.5381</v>
      </c>
      <c r="V149" s="46">
        <v>0</v>
      </c>
      <c r="W149" s="46">
        <v>12.5381</v>
      </c>
      <c r="X149" s="46">
        <v>0</v>
      </c>
      <c r="Y149" s="46">
        <v>0</v>
      </c>
      <c r="Z149" s="46">
        <v>12.5381</v>
      </c>
      <c r="AA149" s="46">
        <v>12.5381</v>
      </c>
      <c r="AB149" s="46">
        <v>0</v>
      </c>
      <c r="AC149" s="46">
        <v>12.5381</v>
      </c>
      <c r="AD149" s="46">
        <v>0</v>
      </c>
      <c r="AE149" s="46">
        <v>0</v>
      </c>
      <c r="AF149" s="46">
        <v>12.5381</v>
      </c>
      <c r="AG149" s="46">
        <v>0</v>
      </c>
      <c r="AH149" s="46">
        <v>0</v>
      </c>
      <c r="AI149" s="46" t="s">
        <v>123</v>
      </c>
      <c r="AJ149" s="46" t="s">
        <v>123</v>
      </c>
      <c r="AK149" s="46" t="s">
        <v>123</v>
      </c>
      <c r="AL149" s="46" t="s">
        <v>123</v>
      </c>
      <c r="AM149" s="46">
        <v>12.218400000000001</v>
      </c>
    </row>
    <row r="150" spans="1:39" hidden="1" outlineLevel="1">
      <c r="A150" s="9">
        <v>44774</v>
      </c>
      <c r="B150" s="46">
        <v>22.320499999999999</v>
      </c>
      <c r="C150" s="46">
        <v>22.507400000000001</v>
      </c>
      <c r="D150" s="46">
        <v>38.744199999999999</v>
      </c>
      <c r="E150" s="46">
        <v>21.230799999999999</v>
      </c>
      <c r="F150" s="46">
        <v>19.849499999999999</v>
      </c>
      <c r="G150" s="46">
        <v>39.431100000000001</v>
      </c>
      <c r="H150" s="46">
        <v>40.074399999999997</v>
      </c>
      <c r="I150" s="46">
        <v>22.506399999999999</v>
      </c>
      <c r="J150" s="46">
        <v>38.750599999999999</v>
      </c>
      <c r="K150" s="46">
        <v>21.230799999999999</v>
      </c>
      <c r="L150" s="46">
        <v>19.849499999999999</v>
      </c>
      <c r="M150" s="46">
        <v>39.431100000000001</v>
      </c>
      <c r="N150" s="46">
        <v>40.074399999999997</v>
      </c>
      <c r="O150" s="46">
        <v>33.560400000000001</v>
      </c>
      <c r="P150" s="46">
        <v>33.560400000000001</v>
      </c>
      <c r="Q150" s="46" t="s">
        <v>123</v>
      </c>
      <c r="R150" s="46" t="s">
        <v>123</v>
      </c>
      <c r="S150" s="46" t="s">
        <v>123</v>
      </c>
      <c r="T150" s="46" t="s">
        <v>123</v>
      </c>
      <c r="U150" s="46">
        <v>13.009600000000001</v>
      </c>
      <c r="V150" s="46">
        <v>0</v>
      </c>
      <c r="W150" s="46">
        <v>13.009600000000001</v>
      </c>
      <c r="X150" s="46">
        <v>0</v>
      </c>
      <c r="Y150" s="46">
        <v>0</v>
      </c>
      <c r="Z150" s="46">
        <v>13.009600000000001</v>
      </c>
      <c r="AA150" s="46">
        <v>13.009600000000001</v>
      </c>
      <c r="AB150" s="46">
        <v>0</v>
      </c>
      <c r="AC150" s="46">
        <v>13.009600000000001</v>
      </c>
      <c r="AD150" s="46">
        <v>0</v>
      </c>
      <c r="AE150" s="46">
        <v>0</v>
      </c>
      <c r="AF150" s="46">
        <v>13.009600000000001</v>
      </c>
      <c r="AG150" s="46">
        <v>0</v>
      </c>
      <c r="AH150" s="46">
        <v>0</v>
      </c>
      <c r="AI150" s="46" t="s">
        <v>123</v>
      </c>
      <c r="AJ150" s="46" t="s">
        <v>123</v>
      </c>
      <c r="AK150" s="46" t="s">
        <v>123</v>
      </c>
      <c r="AL150" s="46" t="s">
        <v>123</v>
      </c>
      <c r="AM150" s="46">
        <v>16.8752</v>
      </c>
    </row>
    <row r="151" spans="1:39" hidden="1" outlineLevel="1">
      <c r="A151" s="9">
        <v>44805</v>
      </c>
      <c r="B151" s="46">
        <v>36.974400000000003</v>
      </c>
      <c r="C151" s="46">
        <v>37.951300000000003</v>
      </c>
      <c r="D151" s="46">
        <v>38.891599999999997</v>
      </c>
      <c r="E151" s="46">
        <v>37.869100000000003</v>
      </c>
      <c r="F151" s="46">
        <v>37.951799999999999</v>
      </c>
      <c r="G151" s="46">
        <v>37.361899999999999</v>
      </c>
      <c r="H151" s="46">
        <v>24.946200000000001</v>
      </c>
      <c r="I151" s="46">
        <v>37.951300000000003</v>
      </c>
      <c r="J151" s="46">
        <v>38.897399999999998</v>
      </c>
      <c r="K151" s="46">
        <v>37.869100000000003</v>
      </c>
      <c r="L151" s="46">
        <v>37.951799999999999</v>
      </c>
      <c r="M151" s="46">
        <v>37.361899999999999</v>
      </c>
      <c r="N151" s="46">
        <v>24.946200000000001</v>
      </c>
      <c r="O151" s="46">
        <v>37.966299999999997</v>
      </c>
      <c r="P151" s="46">
        <v>37.966299999999997</v>
      </c>
      <c r="Q151" s="46">
        <v>0</v>
      </c>
      <c r="R151" s="46" t="s">
        <v>123</v>
      </c>
      <c r="S151" s="46" t="s">
        <v>123</v>
      </c>
      <c r="T151" s="46">
        <v>0</v>
      </c>
      <c r="U151" s="46">
        <v>10.292999999999999</v>
      </c>
      <c r="V151" s="46">
        <v>0</v>
      </c>
      <c r="W151" s="46">
        <v>10.292999999999999</v>
      </c>
      <c r="X151" s="46">
        <v>0</v>
      </c>
      <c r="Y151" s="46">
        <v>0</v>
      </c>
      <c r="Z151" s="46">
        <v>10.292999999999999</v>
      </c>
      <c r="AA151" s="46">
        <v>10.712400000000001</v>
      </c>
      <c r="AB151" s="46">
        <v>0</v>
      </c>
      <c r="AC151" s="46">
        <v>10.712400000000001</v>
      </c>
      <c r="AD151" s="46">
        <v>0</v>
      </c>
      <c r="AE151" s="46">
        <v>0</v>
      </c>
      <c r="AF151" s="46">
        <v>10.712400000000001</v>
      </c>
      <c r="AG151" s="46">
        <v>7.0824999999999996</v>
      </c>
      <c r="AH151" s="46">
        <v>0</v>
      </c>
      <c r="AI151" s="46">
        <v>7.0824999999999996</v>
      </c>
      <c r="AJ151" s="46" t="s">
        <v>123</v>
      </c>
      <c r="AK151" s="46" t="s">
        <v>123</v>
      </c>
      <c r="AL151" s="46">
        <v>7.0824999999999996</v>
      </c>
      <c r="AM151" s="46">
        <v>16.0807</v>
      </c>
    </row>
    <row r="152" spans="1:39" hidden="1" outlineLevel="1">
      <c r="A152" s="9">
        <v>44835</v>
      </c>
      <c r="B152" s="46">
        <v>37.918300000000002</v>
      </c>
      <c r="C152" s="46">
        <v>38.9056</v>
      </c>
      <c r="D152" s="46">
        <v>44.800800000000002</v>
      </c>
      <c r="E152" s="46">
        <v>38.517899999999997</v>
      </c>
      <c r="F152" s="46">
        <v>38.691200000000002</v>
      </c>
      <c r="G152" s="46">
        <v>36.813000000000002</v>
      </c>
      <c r="H152" s="46">
        <v>35.523499999999999</v>
      </c>
      <c r="I152" s="46">
        <v>38.905700000000003</v>
      </c>
      <c r="J152" s="46">
        <v>44.813099999999999</v>
      </c>
      <c r="K152" s="46">
        <v>38.517899999999997</v>
      </c>
      <c r="L152" s="46">
        <v>38.691200000000002</v>
      </c>
      <c r="M152" s="46">
        <v>36.813000000000002</v>
      </c>
      <c r="N152" s="46">
        <v>35.523499999999999</v>
      </c>
      <c r="O152" s="46">
        <v>38.399700000000003</v>
      </c>
      <c r="P152" s="46">
        <v>38.399700000000003</v>
      </c>
      <c r="Q152" s="46" t="s">
        <v>123</v>
      </c>
      <c r="R152" s="46" t="s">
        <v>123</v>
      </c>
      <c r="S152" s="46" t="s">
        <v>123</v>
      </c>
      <c r="T152" s="46" t="s">
        <v>123</v>
      </c>
      <c r="U152" s="46">
        <v>13.426299999999999</v>
      </c>
      <c r="V152" s="46">
        <v>0</v>
      </c>
      <c r="W152" s="46">
        <v>13.426299999999999</v>
      </c>
      <c r="X152" s="46">
        <v>0</v>
      </c>
      <c r="Y152" s="46">
        <v>21.087800000000001</v>
      </c>
      <c r="Z152" s="46">
        <v>13.4238</v>
      </c>
      <c r="AA152" s="46">
        <v>13.426299999999999</v>
      </c>
      <c r="AB152" s="46">
        <v>0</v>
      </c>
      <c r="AC152" s="46">
        <v>13.426299999999999</v>
      </c>
      <c r="AD152" s="46">
        <v>0</v>
      </c>
      <c r="AE152" s="46">
        <v>21.087800000000001</v>
      </c>
      <c r="AF152" s="46">
        <v>13.4238</v>
      </c>
      <c r="AG152" s="46">
        <v>0</v>
      </c>
      <c r="AH152" s="46">
        <v>0</v>
      </c>
      <c r="AI152" s="46" t="s">
        <v>123</v>
      </c>
      <c r="AJ152" s="46" t="s">
        <v>123</v>
      </c>
      <c r="AK152" s="46" t="s">
        <v>123</v>
      </c>
      <c r="AL152" s="46" t="s">
        <v>123</v>
      </c>
      <c r="AM152" s="46">
        <v>13.5938</v>
      </c>
    </row>
    <row r="153" spans="1:39" hidden="1" outlineLevel="1">
      <c r="A153" s="9">
        <v>44866</v>
      </c>
      <c r="B153" s="46">
        <v>36.443800000000003</v>
      </c>
      <c r="C153" s="46">
        <v>38.270400000000002</v>
      </c>
      <c r="D153" s="46">
        <v>44.258299999999998</v>
      </c>
      <c r="E153" s="46">
        <v>37.751800000000003</v>
      </c>
      <c r="F153" s="46">
        <v>37.720300000000002</v>
      </c>
      <c r="G153" s="46">
        <v>38.476700000000001</v>
      </c>
      <c r="H153" s="46">
        <v>35.242699999999999</v>
      </c>
      <c r="I153" s="46">
        <v>38.270200000000003</v>
      </c>
      <c r="J153" s="46">
        <v>44.256100000000004</v>
      </c>
      <c r="K153" s="46">
        <v>37.751800000000003</v>
      </c>
      <c r="L153" s="46">
        <v>37.720300000000002</v>
      </c>
      <c r="M153" s="46">
        <v>38.476700000000001</v>
      </c>
      <c r="N153" s="46">
        <v>35.242699999999999</v>
      </c>
      <c r="O153" s="46">
        <v>57.134099999999997</v>
      </c>
      <c r="P153" s="46">
        <v>57.134099999999997</v>
      </c>
      <c r="Q153" s="46" t="s">
        <v>123</v>
      </c>
      <c r="R153" s="46" t="s">
        <v>123</v>
      </c>
      <c r="S153" s="46" t="s">
        <v>123</v>
      </c>
      <c r="T153" s="46" t="s">
        <v>123</v>
      </c>
      <c r="U153" s="46">
        <v>8.4724000000000004</v>
      </c>
      <c r="V153" s="46">
        <v>0</v>
      </c>
      <c r="W153" s="46">
        <v>8.4724000000000004</v>
      </c>
      <c r="X153" s="46">
        <v>0</v>
      </c>
      <c r="Y153" s="46">
        <v>0</v>
      </c>
      <c r="Z153" s="46">
        <v>8.4724000000000004</v>
      </c>
      <c r="AA153" s="46">
        <v>8.4724000000000004</v>
      </c>
      <c r="AB153" s="46">
        <v>0</v>
      </c>
      <c r="AC153" s="46">
        <v>8.4724000000000004</v>
      </c>
      <c r="AD153" s="46">
        <v>0</v>
      </c>
      <c r="AE153" s="46">
        <v>0</v>
      </c>
      <c r="AF153" s="46">
        <v>8.4724000000000004</v>
      </c>
      <c r="AG153" s="46">
        <v>0</v>
      </c>
      <c r="AH153" s="46">
        <v>0</v>
      </c>
      <c r="AI153" s="46" t="s">
        <v>123</v>
      </c>
      <c r="AJ153" s="46" t="s">
        <v>123</v>
      </c>
      <c r="AK153" s="46" t="s">
        <v>123</v>
      </c>
      <c r="AL153" s="46" t="s">
        <v>123</v>
      </c>
      <c r="AM153" s="46">
        <v>17.146000000000001</v>
      </c>
    </row>
    <row r="154" spans="1:39" hidden="1" outlineLevel="1">
      <c r="A154" s="9">
        <v>44896</v>
      </c>
      <c r="B154" s="46">
        <v>35.807600000000001</v>
      </c>
      <c r="C154" s="46">
        <v>38.233699999999999</v>
      </c>
      <c r="D154" s="46">
        <v>44.656100000000002</v>
      </c>
      <c r="E154" s="46">
        <v>37.718699999999998</v>
      </c>
      <c r="F154" s="46">
        <v>37.625599999999999</v>
      </c>
      <c r="G154" s="46">
        <v>40.289200000000001</v>
      </c>
      <c r="H154" s="46">
        <v>24.275600000000001</v>
      </c>
      <c r="I154" s="46">
        <v>38.232199999999999</v>
      </c>
      <c r="J154" s="46">
        <v>44.642299999999999</v>
      </c>
      <c r="K154" s="46">
        <v>37.718699999999998</v>
      </c>
      <c r="L154" s="46">
        <v>37.625599999999999</v>
      </c>
      <c r="M154" s="46">
        <v>40.289200000000001</v>
      </c>
      <c r="N154" s="46">
        <v>24.275600000000001</v>
      </c>
      <c r="O154" s="46">
        <v>58.452399999999997</v>
      </c>
      <c r="P154" s="46">
        <v>58.452399999999997</v>
      </c>
      <c r="Q154" s="46" t="s">
        <v>123</v>
      </c>
      <c r="R154" s="46" t="s">
        <v>123</v>
      </c>
      <c r="S154" s="46" t="s">
        <v>123</v>
      </c>
      <c r="T154" s="46" t="s">
        <v>123</v>
      </c>
      <c r="U154" s="46">
        <v>8.9169999999999998</v>
      </c>
      <c r="V154" s="46">
        <v>0</v>
      </c>
      <c r="W154" s="46">
        <v>8.9169999999999998</v>
      </c>
      <c r="X154" s="46">
        <v>0</v>
      </c>
      <c r="Y154" s="46">
        <v>0</v>
      </c>
      <c r="Z154" s="46">
        <v>8.9169999999999998</v>
      </c>
      <c r="AA154" s="46">
        <v>8.9169999999999998</v>
      </c>
      <c r="AB154" s="46">
        <v>0</v>
      </c>
      <c r="AC154" s="46">
        <v>8.9169999999999998</v>
      </c>
      <c r="AD154" s="46">
        <v>0</v>
      </c>
      <c r="AE154" s="46">
        <v>0</v>
      </c>
      <c r="AF154" s="46">
        <v>8.9169999999999998</v>
      </c>
      <c r="AG154" s="46">
        <v>0</v>
      </c>
      <c r="AH154" s="46">
        <v>0</v>
      </c>
      <c r="AI154" s="46" t="s">
        <v>123</v>
      </c>
      <c r="AJ154" s="46" t="s">
        <v>123</v>
      </c>
      <c r="AK154" s="46" t="s">
        <v>123</v>
      </c>
      <c r="AL154" s="46" t="s">
        <v>123</v>
      </c>
      <c r="AM154" s="46">
        <v>19.5884</v>
      </c>
    </row>
    <row r="155" spans="1:39" hidden="1" outlineLevel="1">
      <c r="A155" s="9">
        <v>44927</v>
      </c>
      <c r="B155" s="46">
        <v>35.970500000000001</v>
      </c>
      <c r="C155" s="46">
        <v>38.872900000000001</v>
      </c>
      <c r="D155" s="46">
        <v>44.382599999999996</v>
      </c>
      <c r="E155" s="46">
        <v>38.445500000000003</v>
      </c>
      <c r="F155" s="46">
        <v>38.363599999999998</v>
      </c>
      <c r="G155" s="46">
        <v>40.741900000000001</v>
      </c>
      <c r="H155" s="46">
        <v>23.159300000000002</v>
      </c>
      <c r="I155" s="46">
        <v>38.872300000000003</v>
      </c>
      <c r="J155" s="46">
        <v>44.378300000000003</v>
      </c>
      <c r="K155" s="46">
        <v>38.445500000000003</v>
      </c>
      <c r="L155" s="46">
        <v>38.363599999999998</v>
      </c>
      <c r="M155" s="46">
        <v>40.741900000000001</v>
      </c>
      <c r="N155" s="46">
        <v>23.159300000000002</v>
      </c>
      <c r="O155" s="46">
        <v>49.779200000000003</v>
      </c>
      <c r="P155" s="46">
        <v>49.779200000000003</v>
      </c>
      <c r="Q155" s="46" t="s">
        <v>123</v>
      </c>
      <c r="R155" s="46" t="s">
        <v>123</v>
      </c>
      <c r="S155" s="46" t="s">
        <v>123</v>
      </c>
      <c r="T155" s="46" t="s">
        <v>123</v>
      </c>
      <c r="U155" s="46">
        <v>8.1847999999999992</v>
      </c>
      <c r="V155" s="46">
        <v>0</v>
      </c>
      <c r="W155" s="46">
        <v>8.1847999999999992</v>
      </c>
      <c r="X155" s="46">
        <v>0</v>
      </c>
      <c r="Y155" s="46">
        <v>13</v>
      </c>
      <c r="Z155" s="46">
        <v>8.1754999999999995</v>
      </c>
      <c r="AA155" s="46">
        <v>8.1847999999999992</v>
      </c>
      <c r="AB155" s="46">
        <v>0</v>
      </c>
      <c r="AC155" s="46">
        <v>8.1847999999999992</v>
      </c>
      <c r="AD155" s="46">
        <v>0</v>
      </c>
      <c r="AE155" s="46">
        <v>13</v>
      </c>
      <c r="AF155" s="46">
        <v>8.1754999999999995</v>
      </c>
      <c r="AG155" s="46">
        <v>0</v>
      </c>
      <c r="AH155" s="46">
        <v>0</v>
      </c>
      <c r="AI155" s="46" t="s">
        <v>123</v>
      </c>
      <c r="AJ155" s="46" t="s">
        <v>123</v>
      </c>
      <c r="AK155" s="46" t="s">
        <v>123</v>
      </c>
      <c r="AL155" s="46" t="s">
        <v>123</v>
      </c>
      <c r="AM155" s="46">
        <v>19.977399999999999</v>
      </c>
    </row>
    <row r="156" spans="1:39" hidden="1" outlineLevel="1">
      <c r="A156" s="9">
        <v>44958</v>
      </c>
      <c r="B156" s="46">
        <v>37.873100000000001</v>
      </c>
      <c r="C156" s="46">
        <v>39.040100000000002</v>
      </c>
      <c r="D156" s="46">
        <v>44.3127</v>
      </c>
      <c r="E156" s="46">
        <v>38.612099999999998</v>
      </c>
      <c r="F156" s="46">
        <v>38.413499999999999</v>
      </c>
      <c r="G156" s="46">
        <v>42.772599999999997</v>
      </c>
      <c r="H156" s="46">
        <v>25.722000000000001</v>
      </c>
      <c r="I156" s="46">
        <v>39.038899999999998</v>
      </c>
      <c r="J156" s="46">
        <v>44.316800000000001</v>
      </c>
      <c r="K156" s="46">
        <v>38.612099999999998</v>
      </c>
      <c r="L156" s="46">
        <v>38.413499999999999</v>
      </c>
      <c r="M156" s="46">
        <v>42.772599999999997</v>
      </c>
      <c r="N156" s="46">
        <v>25.722000000000001</v>
      </c>
      <c r="O156" s="46">
        <v>43.283200000000001</v>
      </c>
      <c r="P156" s="46">
        <v>43.283200000000001</v>
      </c>
      <c r="Q156" s="46" t="s">
        <v>123</v>
      </c>
      <c r="R156" s="46" t="s">
        <v>123</v>
      </c>
      <c r="S156" s="46" t="s">
        <v>123</v>
      </c>
      <c r="T156" s="46" t="s">
        <v>123</v>
      </c>
      <c r="U156" s="46">
        <v>10.770799999999999</v>
      </c>
      <c r="V156" s="46">
        <v>0</v>
      </c>
      <c r="W156" s="46">
        <v>10.770799999999999</v>
      </c>
      <c r="X156" s="46">
        <v>0</v>
      </c>
      <c r="Y156" s="46">
        <v>13</v>
      </c>
      <c r="Z156" s="46">
        <v>10.393599999999999</v>
      </c>
      <c r="AA156" s="46">
        <v>10.770799999999999</v>
      </c>
      <c r="AB156" s="46">
        <v>0</v>
      </c>
      <c r="AC156" s="46">
        <v>10.770799999999999</v>
      </c>
      <c r="AD156" s="46">
        <v>0</v>
      </c>
      <c r="AE156" s="46">
        <v>13</v>
      </c>
      <c r="AF156" s="46">
        <v>10.393599999999999</v>
      </c>
      <c r="AG156" s="46">
        <v>0</v>
      </c>
      <c r="AH156" s="46">
        <v>0</v>
      </c>
      <c r="AI156" s="46" t="s">
        <v>123</v>
      </c>
      <c r="AJ156" s="46" t="s">
        <v>123</v>
      </c>
      <c r="AK156" s="46" t="s">
        <v>123</v>
      </c>
      <c r="AL156" s="46" t="s">
        <v>123</v>
      </c>
      <c r="AM156" s="46">
        <v>20.648399999999999</v>
      </c>
    </row>
    <row r="157" spans="1:39" hidden="1" outlineLevel="1">
      <c r="A157" s="9">
        <v>44986</v>
      </c>
      <c r="B157" s="46">
        <v>38.396599999999999</v>
      </c>
      <c r="C157" s="46">
        <v>39.158000000000001</v>
      </c>
      <c r="D157" s="46">
        <v>44.148899999999998</v>
      </c>
      <c r="E157" s="46">
        <v>38.765900000000002</v>
      </c>
      <c r="F157" s="46">
        <v>38.553800000000003</v>
      </c>
      <c r="G157" s="46">
        <v>43.7303</v>
      </c>
      <c r="H157" s="46">
        <v>25.867799999999999</v>
      </c>
      <c r="I157" s="46">
        <v>39.156700000000001</v>
      </c>
      <c r="J157" s="46">
        <v>44.136800000000001</v>
      </c>
      <c r="K157" s="46">
        <v>38.765900000000002</v>
      </c>
      <c r="L157" s="46">
        <v>38.553800000000003</v>
      </c>
      <c r="M157" s="46">
        <v>43.7303</v>
      </c>
      <c r="N157" s="46">
        <v>25.867799999999999</v>
      </c>
      <c r="O157" s="46">
        <v>53.583300000000001</v>
      </c>
      <c r="P157" s="46">
        <v>53.583300000000001</v>
      </c>
      <c r="Q157" s="46" t="s">
        <v>123</v>
      </c>
      <c r="R157" s="46" t="s">
        <v>123</v>
      </c>
      <c r="S157" s="46" t="s">
        <v>123</v>
      </c>
      <c r="T157" s="46" t="s">
        <v>123</v>
      </c>
      <c r="U157" s="46">
        <v>16.096499999999999</v>
      </c>
      <c r="V157" s="46">
        <v>0</v>
      </c>
      <c r="W157" s="46">
        <v>16.096499999999999</v>
      </c>
      <c r="X157" s="46">
        <v>0</v>
      </c>
      <c r="Y157" s="46">
        <v>0</v>
      </c>
      <c r="Z157" s="46">
        <v>16.096499999999999</v>
      </c>
      <c r="AA157" s="46">
        <v>16.096499999999999</v>
      </c>
      <c r="AB157" s="46">
        <v>0</v>
      </c>
      <c r="AC157" s="46">
        <v>16.096499999999999</v>
      </c>
      <c r="AD157" s="46">
        <v>0</v>
      </c>
      <c r="AE157" s="46">
        <v>0</v>
      </c>
      <c r="AF157" s="46">
        <v>16.096499999999999</v>
      </c>
      <c r="AG157" s="46">
        <v>0</v>
      </c>
      <c r="AH157" s="46">
        <v>0</v>
      </c>
      <c r="AI157" s="46" t="s">
        <v>123</v>
      </c>
      <c r="AJ157" s="46" t="s">
        <v>123</v>
      </c>
      <c r="AK157" s="46" t="s">
        <v>123</v>
      </c>
      <c r="AL157" s="46" t="s">
        <v>123</v>
      </c>
      <c r="AM157" s="46">
        <v>22.402999999999999</v>
      </c>
    </row>
    <row r="158" spans="1:39" hidden="1" outlineLevel="1">
      <c r="A158" s="9">
        <v>45017</v>
      </c>
      <c r="B158" s="46">
        <v>38.501399999999997</v>
      </c>
      <c r="C158" s="46">
        <v>39.317300000000003</v>
      </c>
      <c r="D158" s="46">
        <v>45.435699999999997</v>
      </c>
      <c r="E158" s="46">
        <v>38.868000000000002</v>
      </c>
      <c r="F158" s="46">
        <v>38.614100000000001</v>
      </c>
      <c r="G158" s="46">
        <v>43.573</v>
      </c>
      <c r="H158" s="46">
        <v>33.846499999999999</v>
      </c>
      <c r="I158" s="46">
        <v>39.316499999999998</v>
      </c>
      <c r="J158" s="46">
        <v>45.435899999999997</v>
      </c>
      <c r="K158" s="46">
        <v>38.868000000000002</v>
      </c>
      <c r="L158" s="46">
        <v>38.614100000000001</v>
      </c>
      <c r="M158" s="46">
        <v>43.573</v>
      </c>
      <c r="N158" s="46">
        <v>33.846499999999999</v>
      </c>
      <c r="O158" s="46">
        <v>45.323099999999997</v>
      </c>
      <c r="P158" s="46">
        <v>45.323099999999997</v>
      </c>
      <c r="Q158" s="46" t="s">
        <v>123</v>
      </c>
      <c r="R158" s="46" t="s">
        <v>123</v>
      </c>
      <c r="S158" s="46" t="s">
        <v>123</v>
      </c>
      <c r="T158" s="46" t="s">
        <v>123</v>
      </c>
      <c r="U158" s="46">
        <v>16.907800000000002</v>
      </c>
      <c r="V158" s="46">
        <v>0</v>
      </c>
      <c r="W158" s="46">
        <v>16.907800000000002</v>
      </c>
      <c r="X158" s="46">
        <v>0</v>
      </c>
      <c r="Y158" s="46">
        <v>0</v>
      </c>
      <c r="Z158" s="46">
        <v>16.907800000000002</v>
      </c>
      <c r="AA158" s="46">
        <v>16.907800000000002</v>
      </c>
      <c r="AB158" s="46">
        <v>0</v>
      </c>
      <c r="AC158" s="46">
        <v>16.907800000000002</v>
      </c>
      <c r="AD158" s="46">
        <v>0</v>
      </c>
      <c r="AE158" s="46">
        <v>0</v>
      </c>
      <c r="AF158" s="46">
        <v>16.907800000000002</v>
      </c>
      <c r="AG158" s="46">
        <v>0</v>
      </c>
      <c r="AH158" s="46">
        <v>0</v>
      </c>
      <c r="AI158" s="46" t="s">
        <v>123</v>
      </c>
      <c r="AJ158" s="46" t="s">
        <v>123</v>
      </c>
      <c r="AK158" s="46" t="s">
        <v>123</v>
      </c>
      <c r="AL158" s="46" t="s">
        <v>123</v>
      </c>
      <c r="AM158" s="46">
        <v>23.229700000000001</v>
      </c>
    </row>
    <row r="159" spans="1:39" hidden="1" outlineLevel="1">
      <c r="A159" s="9">
        <v>45047</v>
      </c>
      <c r="B159" s="46">
        <v>38.110799999999998</v>
      </c>
      <c r="C159" s="46">
        <v>39.194299999999998</v>
      </c>
      <c r="D159" s="46">
        <v>45.817700000000002</v>
      </c>
      <c r="E159" s="46">
        <v>38.712499999999999</v>
      </c>
      <c r="F159" s="46">
        <v>38.517099999999999</v>
      </c>
      <c r="G159" s="46">
        <v>42.258800000000001</v>
      </c>
      <c r="H159" s="46">
        <v>36.986600000000003</v>
      </c>
      <c r="I159" s="46">
        <v>39.192900000000002</v>
      </c>
      <c r="J159" s="46">
        <v>45.806100000000001</v>
      </c>
      <c r="K159" s="46">
        <v>38.712499999999999</v>
      </c>
      <c r="L159" s="46">
        <v>38.517099999999999</v>
      </c>
      <c r="M159" s="46">
        <v>42.258800000000001</v>
      </c>
      <c r="N159" s="46">
        <v>36.986600000000003</v>
      </c>
      <c r="O159" s="46">
        <v>54.087499999999999</v>
      </c>
      <c r="P159" s="46">
        <v>54.087499999999999</v>
      </c>
      <c r="Q159" s="46" t="s">
        <v>123</v>
      </c>
      <c r="R159" s="46" t="s">
        <v>123</v>
      </c>
      <c r="S159" s="46" t="s">
        <v>123</v>
      </c>
      <c r="T159" s="46" t="s">
        <v>123</v>
      </c>
      <c r="U159" s="46">
        <v>7.0491999999999999</v>
      </c>
      <c r="V159" s="46">
        <v>0</v>
      </c>
      <c r="W159" s="46">
        <v>7.0491999999999999</v>
      </c>
      <c r="X159" s="46">
        <v>0</v>
      </c>
      <c r="Y159" s="46">
        <v>0</v>
      </c>
      <c r="Z159" s="46">
        <v>7.0491999999999999</v>
      </c>
      <c r="AA159" s="46">
        <v>7.0491999999999999</v>
      </c>
      <c r="AB159" s="46">
        <v>0</v>
      </c>
      <c r="AC159" s="46">
        <v>7.0491999999999999</v>
      </c>
      <c r="AD159" s="46">
        <v>0</v>
      </c>
      <c r="AE159" s="46">
        <v>0</v>
      </c>
      <c r="AF159" s="46">
        <v>7.0491999999999999</v>
      </c>
      <c r="AG159" s="46">
        <v>0</v>
      </c>
      <c r="AH159" s="46">
        <v>0</v>
      </c>
      <c r="AI159" s="46" t="s">
        <v>123</v>
      </c>
      <c r="AJ159" s="46" t="s">
        <v>123</v>
      </c>
      <c r="AK159" s="46" t="s">
        <v>123</v>
      </c>
      <c r="AL159" s="46" t="s">
        <v>123</v>
      </c>
      <c r="AM159" s="46">
        <v>23.370100000000001</v>
      </c>
    </row>
    <row r="160" spans="1:39" hidden="1" outlineLevel="1">
      <c r="A160" s="9">
        <v>45078</v>
      </c>
      <c r="B160" s="46">
        <v>36.558399999999999</v>
      </c>
      <c r="C160" s="46">
        <v>38.366500000000002</v>
      </c>
      <c r="D160" s="46">
        <v>46.285299999999999</v>
      </c>
      <c r="E160" s="46">
        <v>37.857199999999999</v>
      </c>
      <c r="F160" s="46">
        <v>37.760899999999999</v>
      </c>
      <c r="G160" s="46">
        <v>40.820799999999998</v>
      </c>
      <c r="H160" s="46">
        <v>26.945</v>
      </c>
      <c r="I160" s="46">
        <v>38.364899999999999</v>
      </c>
      <c r="J160" s="46">
        <v>46.2697</v>
      </c>
      <c r="K160" s="46">
        <v>37.857199999999999</v>
      </c>
      <c r="L160" s="46">
        <v>37.760899999999999</v>
      </c>
      <c r="M160" s="46">
        <v>40.820799999999998</v>
      </c>
      <c r="N160" s="46">
        <v>26.945</v>
      </c>
      <c r="O160" s="46">
        <v>58.306199999999997</v>
      </c>
      <c r="P160" s="46">
        <v>58.306199999999997</v>
      </c>
      <c r="Q160" s="46" t="s">
        <v>123</v>
      </c>
      <c r="R160" s="46" t="s">
        <v>123</v>
      </c>
      <c r="S160" s="46" t="s">
        <v>123</v>
      </c>
      <c r="T160" s="46" t="s">
        <v>123</v>
      </c>
      <c r="U160" s="46">
        <v>8.4253</v>
      </c>
      <c r="V160" s="46">
        <v>0</v>
      </c>
      <c r="W160" s="46">
        <v>8.4253</v>
      </c>
      <c r="X160" s="46">
        <v>0</v>
      </c>
      <c r="Y160" s="46">
        <v>18.8979</v>
      </c>
      <c r="Z160" s="46">
        <v>8.2233999999999998</v>
      </c>
      <c r="AA160" s="46">
        <v>8.4253</v>
      </c>
      <c r="AB160" s="46">
        <v>0</v>
      </c>
      <c r="AC160" s="46">
        <v>8.4253</v>
      </c>
      <c r="AD160" s="46">
        <v>0</v>
      </c>
      <c r="AE160" s="46">
        <v>18.8979</v>
      </c>
      <c r="AF160" s="46">
        <v>8.2233999999999998</v>
      </c>
      <c r="AG160" s="46">
        <v>0</v>
      </c>
      <c r="AH160" s="46">
        <v>0</v>
      </c>
      <c r="AI160" s="46" t="s">
        <v>123</v>
      </c>
      <c r="AJ160" s="46" t="s">
        <v>123</v>
      </c>
      <c r="AK160" s="46" t="s">
        <v>123</v>
      </c>
      <c r="AL160" s="46" t="s">
        <v>123</v>
      </c>
      <c r="AM160" s="46">
        <v>23.335000000000001</v>
      </c>
    </row>
    <row r="161" spans="1:39" hidden="1" outlineLevel="1">
      <c r="A161" s="9">
        <v>45108</v>
      </c>
      <c r="B161" s="46">
        <v>36.124400000000001</v>
      </c>
      <c r="C161" s="46">
        <v>38.712800000000001</v>
      </c>
      <c r="D161" s="46">
        <v>46.533200000000001</v>
      </c>
      <c r="E161" s="46">
        <v>38.168799999999997</v>
      </c>
      <c r="F161" s="46">
        <v>38.423900000000003</v>
      </c>
      <c r="G161" s="46">
        <v>35.316899999999997</v>
      </c>
      <c r="H161" s="46">
        <v>33.249099999999999</v>
      </c>
      <c r="I161" s="46">
        <v>38.7119</v>
      </c>
      <c r="J161" s="46">
        <v>46.527000000000001</v>
      </c>
      <c r="K161" s="46">
        <v>38.168799999999997</v>
      </c>
      <c r="L161" s="46">
        <v>38.423900000000003</v>
      </c>
      <c r="M161" s="46">
        <v>35.316899999999997</v>
      </c>
      <c r="N161" s="46">
        <v>33.249099999999999</v>
      </c>
      <c r="O161" s="46">
        <v>53.905999999999999</v>
      </c>
      <c r="P161" s="46">
        <v>53.909599999999998</v>
      </c>
      <c r="Q161" s="46">
        <v>30</v>
      </c>
      <c r="R161" s="46">
        <v>30</v>
      </c>
      <c r="S161" s="46" t="s">
        <v>123</v>
      </c>
      <c r="T161" s="46" t="s">
        <v>123</v>
      </c>
      <c r="U161" s="46">
        <v>8.0602999999999998</v>
      </c>
      <c r="V161" s="46">
        <v>0</v>
      </c>
      <c r="W161" s="46">
        <v>8.0602999999999998</v>
      </c>
      <c r="X161" s="46">
        <v>0</v>
      </c>
      <c r="Y161" s="46">
        <v>0</v>
      </c>
      <c r="Z161" s="46">
        <v>8.0602999999999998</v>
      </c>
      <c r="AA161" s="46">
        <v>8.0602999999999998</v>
      </c>
      <c r="AB161" s="46">
        <v>0</v>
      </c>
      <c r="AC161" s="46">
        <v>8.0602999999999998</v>
      </c>
      <c r="AD161" s="46">
        <v>0</v>
      </c>
      <c r="AE161" s="46">
        <v>0</v>
      </c>
      <c r="AF161" s="46">
        <v>8.0602999999999998</v>
      </c>
      <c r="AG161" s="46">
        <v>0</v>
      </c>
      <c r="AH161" s="46">
        <v>0</v>
      </c>
      <c r="AI161" s="46">
        <v>0</v>
      </c>
      <c r="AJ161" s="46">
        <v>0</v>
      </c>
      <c r="AK161" s="46" t="s">
        <v>123</v>
      </c>
      <c r="AL161" s="46" t="s">
        <v>123</v>
      </c>
      <c r="AM161" s="46">
        <v>22.6433</v>
      </c>
    </row>
    <row r="162" spans="1:39" hidden="1" outlineLevel="1">
      <c r="A162" s="9">
        <v>45139</v>
      </c>
      <c r="B162" s="46">
        <v>35.320799999999998</v>
      </c>
      <c r="C162" s="46">
        <v>38.2881</v>
      </c>
      <c r="D162" s="46">
        <v>45.568399999999997</v>
      </c>
      <c r="E162" s="46">
        <v>37.745600000000003</v>
      </c>
      <c r="F162" s="46">
        <v>38.397399999999998</v>
      </c>
      <c r="G162" s="46">
        <v>31.9758</v>
      </c>
      <c r="H162" s="46">
        <v>23.913399999999999</v>
      </c>
      <c r="I162" s="46">
        <v>38.286200000000001</v>
      </c>
      <c r="J162" s="46">
        <v>45.552300000000002</v>
      </c>
      <c r="K162" s="46">
        <v>37.745600000000003</v>
      </c>
      <c r="L162" s="46">
        <v>38.397399999999998</v>
      </c>
      <c r="M162" s="46">
        <v>31.9758</v>
      </c>
      <c r="N162" s="46">
        <v>23.913399999999999</v>
      </c>
      <c r="O162" s="46">
        <v>56.735399999999998</v>
      </c>
      <c r="P162" s="46">
        <v>56.735399999999998</v>
      </c>
      <c r="Q162" s="46" t="s">
        <v>123</v>
      </c>
      <c r="R162" s="46" t="s">
        <v>123</v>
      </c>
      <c r="S162" s="46" t="s">
        <v>123</v>
      </c>
      <c r="T162" s="46" t="s">
        <v>123</v>
      </c>
      <c r="U162" s="46">
        <v>7.8239000000000001</v>
      </c>
      <c r="V162" s="46">
        <v>0</v>
      </c>
      <c r="W162" s="46">
        <v>7.8239000000000001</v>
      </c>
      <c r="X162" s="46">
        <v>0</v>
      </c>
      <c r="Y162" s="46">
        <v>0</v>
      </c>
      <c r="Z162" s="46">
        <v>7.8239000000000001</v>
      </c>
      <c r="AA162" s="46">
        <v>7.8239000000000001</v>
      </c>
      <c r="AB162" s="46">
        <v>0</v>
      </c>
      <c r="AC162" s="46">
        <v>7.8239000000000001</v>
      </c>
      <c r="AD162" s="46">
        <v>0</v>
      </c>
      <c r="AE162" s="46">
        <v>0</v>
      </c>
      <c r="AF162" s="46">
        <v>7.8239000000000001</v>
      </c>
      <c r="AG162" s="46">
        <v>0</v>
      </c>
      <c r="AH162" s="46">
        <v>0</v>
      </c>
      <c r="AI162" s="46" t="s">
        <v>123</v>
      </c>
      <c r="AJ162" s="46" t="s">
        <v>123</v>
      </c>
      <c r="AK162" s="46" t="s">
        <v>123</v>
      </c>
      <c r="AL162" s="46" t="s">
        <v>123</v>
      </c>
      <c r="AM162" s="46">
        <v>22.472999999999999</v>
      </c>
    </row>
    <row r="163" spans="1:39" hidden="1" outlineLevel="1">
      <c r="A163" s="9">
        <v>45170</v>
      </c>
      <c r="B163" s="46">
        <v>36.19</v>
      </c>
      <c r="C163" s="46">
        <v>38.542999999999999</v>
      </c>
      <c r="D163" s="46">
        <v>45.3</v>
      </c>
      <c r="E163" s="46">
        <v>38.097499999999997</v>
      </c>
      <c r="F163" s="46">
        <v>38.767000000000003</v>
      </c>
      <c r="G163" s="46">
        <v>31.110199999999999</v>
      </c>
      <c r="H163" s="46">
        <v>38.310200000000002</v>
      </c>
      <c r="I163" s="46">
        <v>38.542000000000002</v>
      </c>
      <c r="J163" s="46">
        <v>45.2928</v>
      </c>
      <c r="K163" s="46">
        <v>38.097499999999997</v>
      </c>
      <c r="L163" s="46">
        <v>38.767000000000003</v>
      </c>
      <c r="M163" s="46">
        <v>31.110199999999999</v>
      </c>
      <c r="N163" s="46">
        <v>38.310200000000002</v>
      </c>
      <c r="O163" s="46">
        <v>51.843800000000002</v>
      </c>
      <c r="P163" s="46">
        <v>51.843800000000002</v>
      </c>
      <c r="Q163" s="46" t="s">
        <v>123</v>
      </c>
      <c r="R163" s="46" t="s">
        <v>123</v>
      </c>
      <c r="S163" s="46" t="s">
        <v>123</v>
      </c>
      <c r="T163" s="46" t="s">
        <v>123</v>
      </c>
      <c r="U163" s="46">
        <v>7.7866999999999997</v>
      </c>
      <c r="V163" s="46">
        <v>0</v>
      </c>
      <c r="W163" s="46">
        <v>7.7866999999999997</v>
      </c>
      <c r="X163" s="46">
        <v>0</v>
      </c>
      <c r="Y163" s="46">
        <v>0</v>
      </c>
      <c r="Z163" s="46">
        <v>7.7866999999999997</v>
      </c>
      <c r="AA163" s="46">
        <v>7.7866999999999997</v>
      </c>
      <c r="AB163" s="46">
        <v>0</v>
      </c>
      <c r="AC163" s="46">
        <v>7.7866999999999997</v>
      </c>
      <c r="AD163" s="46">
        <v>0</v>
      </c>
      <c r="AE163" s="46">
        <v>0</v>
      </c>
      <c r="AF163" s="46">
        <v>7.7866999999999997</v>
      </c>
      <c r="AG163" s="46">
        <v>0</v>
      </c>
      <c r="AH163" s="46">
        <v>0</v>
      </c>
      <c r="AI163" s="46" t="s">
        <v>123</v>
      </c>
      <c r="AJ163" s="46" t="s">
        <v>123</v>
      </c>
      <c r="AK163" s="46" t="s">
        <v>123</v>
      </c>
      <c r="AL163" s="46" t="s">
        <v>123</v>
      </c>
      <c r="AM163" s="46">
        <v>22.1159</v>
      </c>
    </row>
    <row r="164" spans="1:39" hidden="1" outlineLevel="1">
      <c r="A164" s="9">
        <v>45200</v>
      </c>
      <c r="B164" s="46">
        <v>36.282600000000002</v>
      </c>
      <c r="C164" s="46">
        <v>38.616100000000003</v>
      </c>
      <c r="D164" s="46">
        <v>43.871699999999997</v>
      </c>
      <c r="E164" s="46">
        <v>38.2273</v>
      </c>
      <c r="F164" s="46">
        <v>38.653799999999997</v>
      </c>
      <c r="G164" s="46">
        <v>28.7469</v>
      </c>
      <c r="H164" s="46">
        <v>41.301699999999997</v>
      </c>
      <c r="I164" s="46">
        <v>38.614600000000003</v>
      </c>
      <c r="J164" s="46">
        <v>43.861800000000002</v>
      </c>
      <c r="K164" s="46">
        <v>38.2273</v>
      </c>
      <c r="L164" s="46">
        <v>38.653799999999997</v>
      </c>
      <c r="M164" s="46">
        <v>28.7469</v>
      </c>
      <c r="N164" s="46">
        <v>41.301699999999997</v>
      </c>
      <c r="O164" s="46">
        <v>48.830800000000004</v>
      </c>
      <c r="P164" s="46">
        <v>48.830800000000004</v>
      </c>
      <c r="Q164" s="46" t="s">
        <v>123</v>
      </c>
      <c r="R164" s="46" t="s">
        <v>123</v>
      </c>
      <c r="S164" s="46" t="s">
        <v>123</v>
      </c>
      <c r="T164" s="46" t="s">
        <v>123</v>
      </c>
      <c r="U164" s="46">
        <v>7.3731999999999998</v>
      </c>
      <c r="V164" s="46">
        <v>0</v>
      </c>
      <c r="W164" s="46">
        <v>7.3731999999999998</v>
      </c>
      <c r="X164" s="46">
        <v>0</v>
      </c>
      <c r="Y164" s="46">
        <v>21.087800000000001</v>
      </c>
      <c r="Z164" s="46">
        <v>7.3723999999999998</v>
      </c>
      <c r="AA164" s="46">
        <v>7.3731999999999998</v>
      </c>
      <c r="AB164" s="46">
        <v>0</v>
      </c>
      <c r="AC164" s="46">
        <v>7.3731999999999998</v>
      </c>
      <c r="AD164" s="46">
        <v>0</v>
      </c>
      <c r="AE164" s="46">
        <v>21.087800000000001</v>
      </c>
      <c r="AF164" s="46">
        <v>7.3723999999999998</v>
      </c>
      <c r="AG164" s="46">
        <v>0</v>
      </c>
      <c r="AH164" s="46">
        <v>0</v>
      </c>
      <c r="AI164" s="46" t="s">
        <v>123</v>
      </c>
      <c r="AJ164" s="46" t="s">
        <v>123</v>
      </c>
      <c r="AK164" s="46" t="s">
        <v>123</v>
      </c>
      <c r="AL164" s="46" t="s">
        <v>123</v>
      </c>
      <c r="AM164" s="46">
        <v>20.947199999999999</v>
      </c>
    </row>
    <row r="165" spans="1:39" hidden="1" outlineLevel="1">
      <c r="A165" s="9">
        <v>45231</v>
      </c>
      <c r="B165" s="46">
        <v>35.365600000000001</v>
      </c>
      <c r="C165" s="46">
        <v>37.815300000000001</v>
      </c>
      <c r="D165" s="46">
        <v>42.208500000000001</v>
      </c>
      <c r="E165" s="46">
        <v>37.524299999999997</v>
      </c>
      <c r="F165" s="46">
        <v>38.154200000000003</v>
      </c>
      <c r="G165" s="46">
        <v>26.6995</v>
      </c>
      <c r="H165" s="46">
        <v>40.205300000000001</v>
      </c>
      <c r="I165" s="46">
        <v>37.814300000000003</v>
      </c>
      <c r="J165" s="46">
        <v>42.198</v>
      </c>
      <c r="K165" s="46">
        <v>37.524299999999997</v>
      </c>
      <c r="L165" s="46">
        <v>38.154200000000003</v>
      </c>
      <c r="M165" s="46">
        <v>26.6995</v>
      </c>
      <c r="N165" s="46">
        <v>40.205300000000001</v>
      </c>
      <c r="O165" s="46">
        <v>51.672800000000002</v>
      </c>
      <c r="P165" s="46">
        <v>51.672800000000002</v>
      </c>
      <c r="Q165" s="46" t="s">
        <v>123</v>
      </c>
      <c r="R165" s="46" t="s">
        <v>123</v>
      </c>
      <c r="S165" s="46" t="s">
        <v>123</v>
      </c>
      <c r="T165" s="46" t="s">
        <v>123</v>
      </c>
      <c r="U165" s="46">
        <v>7.2416</v>
      </c>
      <c r="V165" s="46">
        <v>0</v>
      </c>
      <c r="W165" s="46">
        <v>7.2416</v>
      </c>
      <c r="X165" s="46">
        <v>0</v>
      </c>
      <c r="Y165" s="46">
        <v>0</v>
      </c>
      <c r="Z165" s="46">
        <v>7.2416</v>
      </c>
      <c r="AA165" s="46">
        <v>7.2416</v>
      </c>
      <c r="AB165" s="46">
        <v>0</v>
      </c>
      <c r="AC165" s="46">
        <v>7.2416</v>
      </c>
      <c r="AD165" s="46">
        <v>0</v>
      </c>
      <c r="AE165" s="46">
        <v>0</v>
      </c>
      <c r="AF165" s="46">
        <v>7.2416</v>
      </c>
      <c r="AG165" s="46">
        <v>0</v>
      </c>
      <c r="AH165" s="46">
        <v>0</v>
      </c>
      <c r="AI165" s="46" t="s">
        <v>123</v>
      </c>
      <c r="AJ165" s="46" t="s">
        <v>123</v>
      </c>
      <c r="AK165" s="46" t="s">
        <v>123</v>
      </c>
      <c r="AL165" s="46" t="s">
        <v>123</v>
      </c>
      <c r="AM165" s="46">
        <v>20.898700000000002</v>
      </c>
    </row>
    <row r="166" spans="1:39" hidden="1" outlineLevel="1">
      <c r="A166" s="9">
        <v>45261</v>
      </c>
      <c r="B166" s="46">
        <v>35.371099999999998</v>
      </c>
      <c r="C166" s="46">
        <v>37.834800000000001</v>
      </c>
      <c r="D166" s="46">
        <v>42.619599999999998</v>
      </c>
      <c r="E166" s="46">
        <v>37.484099999999998</v>
      </c>
      <c r="F166" s="46">
        <v>38.415599999999998</v>
      </c>
      <c r="G166" s="46">
        <v>23.6753</v>
      </c>
      <c r="H166" s="46">
        <v>42.491</v>
      </c>
      <c r="I166" s="46">
        <v>37.834299999999999</v>
      </c>
      <c r="J166" s="46">
        <v>42.618000000000002</v>
      </c>
      <c r="K166" s="46">
        <v>37.484099999999998</v>
      </c>
      <c r="L166" s="46">
        <v>38.415599999999998</v>
      </c>
      <c r="M166" s="46">
        <v>23.6753</v>
      </c>
      <c r="N166" s="46">
        <v>42.491</v>
      </c>
      <c r="O166" s="46">
        <v>43.912399999999998</v>
      </c>
      <c r="P166" s="46">
        <v>43.912399999999998</v>
      </c>
      <c r="Q166" s="46" t="s">
        <v>123</v>
      </c>
      <c r="R166" s="46" t="s">
        <v>123</v>
      </c>
      <c r="S166" s="46" t="s">
        <v>123</v>
      </c>
      <c r="T166" s="46" t="s">
        <v>123</v>
      </c>
      <c r="U166" s="46">
        <v>7.4118000000000004</v>
      </c>
      <c r="V166" s="46">
        <v>0</v>
      </c>
      <c r="W166" s="46">
        <v>7.4118000000000004</v>
      </c>
      <c r="X166" s="46">
        <v>0</v>
      </c>
      <c r="Y166" s="46">
        <v>0</v>
      </c>
      <c r="Z166" s="46">
        <v>7.4118000000000004</v>
      </c>
      <c r="AA166" s="46">
        <v>7.4118000000000004</v>
      </c>
      <c r="AB166" s="46">
        <v>0</v>
      </c>
      <c r="AC166" s="46">
        <v>7.4118000000000004</v>
      </c>
      <c r="AD166" s="46">
        <v>0</v>
      </c>
      <c r="AE166" s="46">
        <v>0</v>
      </c>
      <c r="AF166" s="46">
        <v>7.4118000000000004</v>
      </c>
      <c r="AG166" s="46">
        <v>0</v>
      </c>
      <c r="AH166" s="46">
        <v>0</v>
      </c>
      <c r="AI166" s="46" t="s">
        <v>123</v>
      </c>
      <c r="AJ166" s="46" t="s">
        <v>123</v>
      </c>
      <c r="AK166" s="46" t="s">
        <v>123</v>
      </c>
      <c r="AL166" s="46" t="s">
        <v>123</v>
      </c>
      <c r="AM166" s="46">
        <v>21.7714</v>
      </c>
    </row>
    <row r="167" spans="1:39" hidden="1" outlineLevel="1">
      <c r="A167" s="9">
        <v>45292</v>
      </c>
      <c r="B167" s="46">
        <v>35.743099999999998</v>
      </c>
      <c r="C167" s="46">
        <v>38.479100000000003</v>
      </c>
      <c r="D167" s="46">
        <v>42.296799999999998</v>
      </c>
      <c r="E167" s="46">
        <v>38.192500000000003</v>
      </c>
      <c r="F167" s="46">
        <v>38.609200000000001</v>
      </c>
      <c r="G167" s="46">
        <v>29.636800000000001</v>
      </c>
      <c r="H167" s="46">
        <v>42.080199999999998</v>
      </c>
      <c r="I167" s="46">
        <v>38.477600000000002</v>
      </c>
      <c r="J167" s="46">
        <v>42.281599999999997</v>
      </c>
      <c r="K167" s="46">
        <v>38.192500000000003</v>
      </c>
      <c r="L167" s="46">
        <v>38.609200000000001</v>
      </c>
      <c r="M167" s="46">
        <v>29.636800000000001</v>
      </c>
      <c r="N167" s="46">
        <v>42.080199999999998</v>
      </c>
      <c r="O167" s="46">
        <v>51.7104</v>
      </c>
      <c r="P167" s="46">
        <v>51.7104</v>
      </c>
      <c r="Q167" s="46" t="s">
        <v>123</v>
      </c>
      <c r="R167" s="46" t="s">
        <v>123</v>
      </c>
      <c r="S167" s="46" t="s">
        <v>123</v>
      </c>
      <c r="T167" s="46" t="s">
        <v>123</v>
      </c>
      <c r="U167" s="46">
        <v>12.8172</v>
      </c>
      <c r="V167" s="46">
        <v>0</v>
      </c>
      <c r="W167" s="46">
        <v>12.8172</v>
      </c>
      <c r="X167" s="46">
        <v>0</v>
      </c>
      <c r="Y167" s="46">
        <v>0</v>
      </c>
      <c r="Z167" s="46">
        <v>12.8172</v>
      </c>
      <c r="AA167" s="46">
        <v>12.8172</v>
      </c>
      <c r="AB167" s="46">
        <v>0</v>
      </c>
      <c r="AC167" s="46">
        <v>12.8172</v>
      </c>
      <c r="AD167" s="46">
        <v>0</v>
      </c>
      <c r="AE167" s="46">
        <v>0</v>
      </c>
      <c r="AF167" s="46">
        <v>12.8172</v>
      </c>
      <c r="AG167" s="46">
        <v>0</v>
      </c>
      <c r="AH167" s="46">
        <v>0</v>
      </c>
      <c r="AI167" s="46" t="s">
        <v>123</v>
      </c>
      <c r="AJ167" s="46" t="s">
        <v>123</v>
      </c>
      <c r="AK167" s="46" t="s">
        <v>123</v>
      </c>
      <c r="AL167" s="46" t="s">
        <v>123</v>
      </c>
      <c r="AM167" s="46">
        <v>20.701699999999999</v>
      </c>
    </row>
    <row r="168" spans="1:39" hidden="1" outlineLevel="1">
      <c r="A168" s="9">
        <v>45323</v>
      </c>
      <c r="B168" s="46">
        <v>36.4377</v>
      </c>
      <c r="C168" s="46">
        <v>38.579700000000003</v>
      </c>
      <c r="D168" s="46">
        <v>44.1051</v>
      </c>
      <c r="E168" s="46">
        <v>38.193100000000001</v>
      </c>
      <c r="F168" s="46">
        <v>38.8842</v>
      </c>
      <c r="G168" s="46">
        <v>27.0474</v>
      </c>
      <c r="H168" s="46">
        <v>42.372599999999998</v>
      </c>
      <c r="I168" s="46">
        <v>38.578800000000001</v>
      </c>
      <c r="J168" s="46">
        <v>44.095999999999997</v>
      </c>
      <c r="K168" s="46">
        <v>38.193100000000001</v>
      </c>
      <c r="L168" s="46">
        <v>38.8842</v>
      </c>
      <c r="M168" s="46">
        <v>27.0474</v>
      </c>
      <c r="N168" s="46">
        <v>42.372599999999998</v>
      </c>
      <c r="O168" s="46">
        <v>53.742600000000003</v>
      </c>
      <c r="P168" s="46">
        <v>53.742600000000003</v>
      </c>
      <c r="Q168" s="46" t="s">
        <v>123</v>
      </c>
      <c r="R168" s="46" t="s">
        <v>123</v>
      </c>
      <c r="S168" s="46" t="s">
        <v>123</v>
      </c>
      <c r="T168" s="46" t="s">
        <v>123</v>
      </c>
      <c r="U168" s="46">
        <v>8.5169999999999995</v>
      </c>
      <c r="V168" s="46">
        <v>0</v>
      </c>
      <c r="W168" s="46">
        <v>8.5169999999999995</v>
      </c>
      <c r="X168" s="46">
        <v>0</v>
      </c>
      <c r="Y168" s="46">
        <v>0</v>
      </c>
      <c r="Z168" s="46">
        <v>8.5169999999999995</v>
      </c>
      <c r="AA168" s="46">
        <v>8.5169999999999995</v>
      </c>
      <c r="AB168" s="46">
        <v>0</v>
      </c>
      <c r="AC168" s="46">
        <v>8.5169999999999995</v>
      </c>
      <c r="AD168" s="46">
        <v>0</v>
      </c>
      <c r="AE168" s="46">
        <v>0</v>
      </c>
      <c r="AF168" s="46">
        <v>8.5169999999999995</v>
      </c>
      <c r="AG168" s="46">
        <v>0</v>
      </c>
      <c r="AH168" s="46">
        <v>0</v>
      </c>
      <c r="AI168" s="46" t="s">
        <v>123</v>
      </c>
      <c r="AJ168" s="46" t="s">
        <v>123</v>
      </c>
      <c r="AK168" s="46" t="s">
        <v>123</v>
      </c>
      <c r="AL168" s="46" t="s">
        <v>123</v>
      </c>
      <c r="AM168" s="46">
        <v>22.278300000000002</v>
      </c>
    </row>
    <row r="169" spans="1:39" hidden="1" outlineLevel="1">
      <c r="A169" s="9">
        <v>45352</v>
      </c>
      <c r="B169" s="46">
        <v>34.714399999999998</v>
      </c>
      <c r="C169" s="46">
        <v>37.871099999999998</v>
      </c>
      <c r="D169" s="46">
        <v>40.037500000000001</v>
      </c>
      <c r="E169" s="46">
        <v>37.729799999999997</v>
      </c>
      <c r="F169" s="46">
        <v>38.7973</v>
      </c>
      <c r="G169" s="46">
        <v>25.124700000000001</v>
      </c>
      <c r="H169" s="46">
        <v>37.132599999999996</v>
      </c>
      <c r="I169" s="46">
        <v>37.870800000000003</v>
      </c>
      <c r="J169" s="46">
        <v>40.036099999999998</v>
      </c>
      <c r="K169" s="46">
        <v>37.729799999999997</v>
      </c>
      <c r="L169" s="46">
        <v>38.7973</v>
      </c>
      <c r="M169" s="46">
        <v>25.124700000000001</v>
      </c>
      <c r="N169" s="46">
        <v>37.132599999999996</v>
      </c>
      <c r="O169" s="46">
        <v>40.976399999999998</v>
      </c>
      <c r="P169" s="46">
        <v>40.976399999999998</v>
      </c>
      <c r="Q169" s="46">
        <v>0</v>
      </c>
      <c r="R169" s="46" t="s">
        <v>123</v>
      </c>
      <c r="S169" s="46">
        <v>0</v>
      </c>
      <c r="T169" s="46" t="s">
        <v>123</v>
      </c>
      <c r="U169" s="46">
        <v>7.3311999999999999</v>
      </c>
      <c r="V169" s="46">
        <v>0</v>
      </c>
      <c r="W169" s="46">
        <v>7.3311999999999999</v>
      </c>
      <c r="X169" s="46">
        <v>0</v>
      </c>
      <c r="Y169" s="46">
        <v>20.848800000000001</v>
      </c>
      <c r="Z169" s="46">
        <v>7.3311000000000002</v>
      </c>
      <c r="AA169" s="46">
        <v>7.3311999999999999</v>
      </c>
      <c r="AB169" s="46">
        <v>0</v>
      </c>
      <c r="AC169" s="46">
        <v>7.3311999999999999</v>
      </c>
      <c r="AD169" s="46">
        <v>0</v>
      </c>
      <c r="AE169" s="46">
        <v>20.848800000000001</v>
      </c>
      <c r="AF169" s="46">
        <v>7.3311000000000002</v>
      </c>
      <c r="AG169" s="46">
        <v>0</v>
      </c>
      <c r="AH169" s="46">
        <v>0</v>
      </c>
      <c r="AI169" s="46">
        <v>0</v>
      </c>
      <c r="AJ169" s="46" t="s">
        <v>123</v>
      </c>
      <c r="AK169" s="46">
        <v>0</v>
      </c>
      <c r="AL169" s="46" t="s">
        <v>123</v>
      </c>
      <c r="AM169" s="46">
        <v>18.184200000000001</v>
      </c>
    </row>
    <row r="170" spans="1:39" hidden="1" outlineLevel="1">
      <c r="A170" s="9">
        <v>45383</v>
      </c>
      <c r="B170" s="46">
        <v>35.008600000000001</v>
      </c>
      <c r="C170" s="46">
        <v>38.2393</v>
      </c>
      <c r="D170" s="46">
        <v>40.807200000000002</v>
      </c>
      <c r="E170" s="46">
        <v>38.061599999999999</v>
      </c>
      <c r="F170" s="46">
        <v>38.854500000000002</v>
      </c>
      <c r="G170" s="46">
        <v>26.0564</v>
      </c>
      <c r="H170" s="46">
        <v>44.212899999999998</v>
      </c>
      <c r="I170" s="46">
        <v>38.240099999999998</v>
      </c>
      <c r="J170" s="46">
        <v>40.823999999999998</v>
      </c>
      <c r="K170" s="46">
        <v>38.061599999999999</v>
      </c>
      <c r="L170" s="46">
        <v>38.854500000000002</v>
      </c>
      <c r="M170" s="46">
        <v>26.0564</v>
      </c>
      <c r="N170" s="46">
        <v>44.212899999999998</v>
      </c>
      <c r="O170" s="46">
        <v>30.765499999999999</v>
      </c>
      <c r="P170" s="46">
        <v>30.765499999999999</v>
      </c>
      <c r="Q170" s="46" t="s">
        <v>123</v>
      </c>
      <c r="R170" s="46" t="s">
        <v>123</v>
      </c>
      <c r="S170" s="46" t="s">
        <v>123</v>
      </c>
      <c r="T170" s="46" t="s">
        <v>123</v>
      </c>
      <c r="U170" s="46">
        <v>7.3680000000000003</v>
      </c>
      <c r="V170" s="46">
        <v>0</v>
      </c>
      <c r="W170" s="46">
        <v>7.3680000000000003</v>
      </c>
      <c r="X170" s="46">
        <v>0</v>
      </c>
      <c r="Y170" s="46">
        <v>0</v>
      </c>
      <c r="Z170" s="46">
        <v>7.3680000000000003</v>
      </c>
      <c r="AA170" s="46">
        <v>7.3680000000000003</v>
      </c>
      <c r="AB170" s="46">
        <v>0</v>
      </c>
      <c r="AC170" s="46">
        <v>7.3680000000000003</v>
      </c>
      <c r="AD170" s="46">
        <v>0</v>
      </c>
      <c r="AE170" s="46">
        <v>0</v>
      </c>
      <c r="AF170" s="46">
        <v>7.3680000000000003</v>
      </c>
      <c r="AG170" s="46">
        <v>0</v>
      </c>
      <c r="AH170" s="46">
        <v>0</v>
      </c>
      <c r="AI170" s="46" t="s">
        <v>123</v>
      </c>
      <c r="AJ170" s="46" t="s">
        <v>123</v>
      </c>
      <c r="AK170" s="46" t="s">
        <v>123</v>
      </c>
      <c r="AL170" s="46" t="s">
        <v>123</v>
      </c>
      <c r="AM170" s="46">
        <v>21.382400000000001</v>
      </c>
    </row>
    <row r="171" spans="1:39" hidden="1" outlineLevel="1">
      <c r="A171" s="9">
        <v>45413</v>
      </c>
      <c r="B171" s="46">
        <v>35.616300000000003</v>
      </c>
      <c r="C171" s="46">
        <v>38.306800000000003</v>
      </c>
      <c r="D171" s="46">
        <v>41.132899999999999</v>
      </c>
      <c r="E171" s="46">
        <v>38.116700000000002</v>
      </c>
      <c r="F171" s="46">
        <v>38.813000000000002</v>
      </c>
      <c r="G171" s="46">
        <v>27.363199999999999</v>
      </c>
      <c r="H171" s="46">
        <v>41.210599999999999</v>
      </c>
      <c r="I171" s="46">
        <v>38.305500000000002</v>
      </c>
      <c r="J171" s="46">
        <v>41.117800000000003</v>
      </c>
      <c r="K171" s="46">
        <v>38.116700000000002</v>
      </c>
      <c r="L171" s="46">
        <v>38.813000000000002</v>
      </c>
      <c r="M171" s="46">
        <v>27.363199999999999</v>
      </c>
      <c r="N171" s="46">
        <v>41.210599999999999</v>
      </c>
      <c r="O171" s="46">
        <v>50.383899999999997</v>
      </c>
      <c r="P171" s="46">
        <v>50.383899999999997</v>
      </c>
      <c r="Q171" s="46" t="s">
        <v>123</v>
      </c>
      <c r="R171" s="46" t="s">
        <v>123</v>
      </c>
      <c r="S171" s="46" t="s">
        <v>123</v>
      </c>
      <c r="T171" s="46" t="s">
        <v>123</v>
      </c>
      <c r="U171" s="46">
        <v>7.0106000000000002</v>
      </c>
      <c r="V171" s="46">
        <v>0</v>
      </c>
      <c r="W171" s="46">
        <v>7.0106000000000002</v>
      </c>
      <c r="X171" s="46">
        <v>0</v>
      </c>
      <c r="Y171" s="46">
        <v>0</v>
      </c>
      <c r="Z171" s="46">
        <v>7.0106000000000002</v>
      </c>
      <c r="AA171" s="46">
        <v>7.0106000000000002</v>
      </c>
      <c r="AB171" s="46">
        <v>0</v>
      </c>
      <c r="AC171" s="46">
        <v>7.0106000000000002</v>
      </c>
      <c r="AD171" s="46">
        <v>0</v>
      </c>
      <c r="AE171" s="46">
        <v>0</v>
      </c>
      <c r="AF171" s="46">
        <v>7.0106000000000002</v>
      </c>
      <c r="AG171" s="46">
        <v>0</v>
      </c>
      <c r="AH171" s="46">
        <v>0</v>
      </c>
      <c r="AI171" s="46" t="s">
        <v>123</v>
      </c>
      <c r="AJ171" s="46" t="s">
        <v>123</v>
      </c>
      <c r="AK171" s="46" t="s">
        <v>123</v>
      </c>
      <c r="AL171" s="46" t="s">
        <v>123</v>
      </c>
      <c r="AM171" s="46">
        <v>19.633299999999998</v>
      </c>
    </row>
    <row r="172" spans="1:39" hidden="1" outlineLevel="1">
      <c r="A172" s="9">
        <v>45444</v>
      </c>
      <c r="B172" s="46">
        <v>36.2498</v>
      </c>
      <c r="C172" s="46">
        <v>37.7926</v>
      </c>
      <c r="D172" s="46">
        <v>41.137500000000003</v>
      </c>
      <c r="E172" s="46">
        <v>37.583100000000002</v>
      </c>
      <c r="F172" s="46">
        <v>38.269399999999997</v>
      </c>
      <c r="G172" s="46">
        <v>27.364599999999999</v>
      </c>
      <c r="H172" s="46">
        <v>38.802</v>
      </c>
      <c r="I172" s="46">
        <v>37.791400000000003</v>
      </c>
      <c r="J172" s="46">
        <v>41.122700000000002</v>
      </c>
      <c r="K172" s="46">
        <v>37.583100000000002</v>
      </c>
      <c r="L172" s="46">
        <v>38.269399999999997</v>
      </c>
      <c r="M172" s="46">
        <v>27.364599999999999</v>
      </c>
      <c r="N172" s="46">
        <v>38.802</v>
      </c>
      <c r="O172" s="46">
        <v>51.591200000000001</v>
      </c>
      <c r="P172" s="46">
        <v>51.591200000000001</v>
      </c>
      <c r="Q172" s="46" t="s">
        <v>123</v>
      </c>
      <c r="R172" s="46" t="s">
        <v>123</v>
      </c>
      <c r="S172" s="46" t="s">
        <v>123</v>
      </c>
      <c r="T172" s="46" t="s">
        <v>123</v>
      </c>
      <c r="U172" s="46">
        <v>7.0228000000000002</v>
      </c>
      <c r="V172" s="46">
        <v>0</v>
      </c>
      <c r="W172" s="46">
        <v>7.0228000000000002</v>
      </c>
      <c r="X172" s="46">
        <v>0</v>
      </c>
      <c r="Y172" s="46">
        <v>0</v>
      </c>
      <c r="Z172" s="46">
        <v>7.0228000000000002</v>
      </c>
      <c r="AA172" s="46">
        <v>7.0228000000000002</v>
      </c>
      <c r="AB172" s="46">
        <v>0</v>
      </c>
      <c r="AC172" s="46">
        <v>7.0228000000000002</v>
      </c>
      <c r="AD172" s="46">
        <v>0</v>
      </c>
      <c r="AE172" s="46">
        <v>0</v>
      </c>
      <c r="AF172" s="46">
        <v>7.0228000000000002</v>
      </c>
      <c r="AG172" s="46">
        <v>0</v>
      </c>
      <c r="AH172" s="46">
        <v>0</v>
      </c>
      <c r="AI172" s="46" t="s">
        <v>123</v>
      </c>
      <c r="AJ172" s="46" t="s">
        <v>123</v>
      </c>
      <c r="AK172" s="46" t="s">
        <v>123</v>
      </c>
      <c r="AL172" s="46" t="s">
        <v>123</v>
      </c>
      <c r="AM172" s="46">
        <v>21.8704</v>
      </c>
    </row>
    <row r="173" spans="1:39" hidden="1" outlineLevel="1">
      <c r="A173" s="9">
        <v>45474</v>
      </c>
      <c r="B173" s="46">
        <v>35.944800000000001</v>
      </c>
      <c r="C173" s="46">
        <v>37.820799999999998</v>
      </c>
      <c r="D173" s="46">
        <v>42.2303</v>
      </c>
      <c r="E173" s="46">
        <v>37.540900000000001</v>
      </c>
      <c r="F173" s="46">
        <v>37.944299999999998</v>
      </c>
      <c r="G173" s="46">
        <v>29.759</v>
      </c>
      <c r="H173" s="46">
        <v>40.743600000000001</v>
      </c>
      <c r="I173" s="46">
        <v>37.8202</v>
      </c>
      <c r="J173" s="46">
        <v>42.223700000000001</v>
      </c>
      <c r="K173" s="46">
        <v>37.540900000000001</v>
      </c>
      <c r="L173" s="46">
        <v>37.944299999999998</v>
      </c>
      <c r="M173" s="46">
        <v>29.759</v>
      </c>
      <c r="N173" s="46">
        <v>40.743600000000001</v>
      </c>
      <c r="O173" s="46">
        <v>52.997</v>
      </c>
      <c r="P173" s="46">
        <v>52.997</v>
      </c>
      <c r="Q173" s="46" t="s">
        <v>123</v>
      </c>
      <c r="R173" s="46" t="s">
        <v>123</v>
      </c>
      <c r="S173" s="46" t="s">
        <v>123</v>
      </c>
      <c r="T173" s="46" t="s">
        <v>123</v>
      </c>
      <c r="U173" s="46">
        <v>8.7559000000000005</v>
      </c>
      <c r="V173" s="46">
        <v>0</v>
      </c>
      <c r="W173" s="46">
        <v>8.7559000000000005</v>
      </c>
      <c r="X173" s="46">
        <v>0</v>
      </c>
      <c r="Y173" s="46">
        <v>0</v>
      </c>
      <c r="Z173" s="46">
        <v>8.7559000000000005</v>
      </c>
      <c r="AA173" s="46">
        <v>8.7559000000000005</v>
      </c>
      <c r="AB173" s="46">
        <v>0</v>
      </c>
      <c r="AC173" s="46">
        <v>8.7559000000000005</v>
      </c>
      <c r="AD173" s="46">
        <v>0</v>
      </c>
      <c r="AE173" s="46">
        <v>0</v>
      </c>
      <c r="AF173" s="46">
        <v>8.7559000000000005</v>
      </c>
      <c r="AG173" s="46">
        <v>0</v>
      </c>
      <c r="AH173" s="46">
        <v>0</v>
      </c>
      <c r="AI173" s="46" t="s">
        <v>123</v>
      </c>
      <c r="AJ173" s="46" t="s">
        <v>123</v>
      </c>
      <c r="AK173" s="46" t="s">
        <v>123</v>
      </c>
      <c r="AL173" s="46" t="s">
        <v>123</v>
      </c>
      <c r="AM173" s="46">
        <v>22.285399999999999</v>
      </c>
    </row>
    <row r="174" spans="1:39" hidden="1" outlineLevel="1">
      <c r="A174" s="9">
        <v>45505</v>
      </c>
      <c r="B174" s="46">
        <v>35.990299999999998</v>
      </c>
      <c r="C174" s="46">
        <v>37.642499999999998</v>
      </c>
      <c r="D174" s="46">
        <v>42.412999999999997</v>
      </c>
      <c r="E174" s="46">
        <v>37.369199999999999</v>
      </c>
      <c r="F174" s="46">
        <v>38.041800000000002</v>
      </c>
      <c r="G174" s="46">
        <v>27.317599999999999</v>
      </c>
      <c r="H174" s="46">
        <v>40.636400000000002</v>
      </c>
      <c r="I174" s="46">
        <v>37.641300000000001</v>
      </c>
      <c r="J174" s="46">
        <v>42.405799999999999</v>
      </c>
      <c r="K174" s="46">
        <v>37.369199999999999</v>
      </c>
      <c r="L174" s="46">
        <v>38.041800000000002</v>
      </c>
      <c r="M174" s="46">
        <v>27.317599999999999</v>
      </c>
      <c r="N174" s="46">
        <v>40.636400000000002</v>
      </c>
      <c r="O174" s="46">
        <v>44.587299999999999</v>
      </c>
      <c r="P174" s="46">
        <v>44.587299999999999</v>
      </c>
      <c r="Q174" s="46" t="s">
        <v>123</v>
      </c>
      <c r="R174" s="46" t="s">
        <v>123</v>
      </c>
      <c r="S174" s="46" t="s">
        <v>123</v>
      </c>
      <c r="T174" s="46" t="s">
        <v>123</v>
      </c>
      <c r="U174" s="46">
        <v>7.7306999999999997</v>
      </c>
      <c r="V174" s="46">
        <v>0</v>
      </c>
      <c r="W174" s="46">
        <v>7.7306999999999997</v>
      </c>
      <c r="X174" s="46">
        <v>0</v>
      </c>
      <c r="Y174" s="46">
        <v>0</v>
      </c>
      <c r="Z174" s="46">
        <v>7.7306999999999997</v>
      </c>
      <c r="AA174" s="46">
        <v>7.7306999999999997</v>
      </c>
      <c r="AB174" s="46">
        <v>0</v>
      </c>
      <c r="AC174" s="46">
        <v>7.7306999999999997</v>
      </c>
      <c r="AD174" s="46">
        <v>0</v>
      </c>
      <c r="AE174" s="46">
        <v>0</v>
      </c>
      <c r="AF174" s="46">
        <v>7.7306999999999997</v>
      </c>
      <c r="AG174" s="46">
        <v>0</v>
      </c>
      <c r="AH174" s="46">
        <v>0</v>
      </c>
      <c r="AI174" s="46" t="s">
        <v>123</v>
      </c>
      <c r="AJ174" s="46" t="s">
        <v>123</v>
      </c>
      <c r="AK174" s="46" t="s">
        <v>123</v>
      </c>
      <c r="AL174" s="46" t="s">
        <v>123</v>
      </c>
      <c r="AM174" s="46">
        <v>21.7684</v>
      </c>
    </row>
    <row r="175" spans="1:39" hidden="1" outlineLevel="1">
      <c r="A175" s="9">
        <v>45536</v>
      </c>
      <c r="B175" s="46">
        <v>35.851799999999997</v>
      </c>
      <c r="C175" s="46">
        <v>37.722000000000001</v>
      </c>
      <c r="D175" s="46">
        <v>42.152900000000002</v>
      </c>
      <c r="E175" s="46">
        <v>37.452199999999998</v>
      </c>
      <c r="F175" s="46">
        <v>37.936199999999999</v>
      </c>
      <c r="G175" s="46">
        <v>28.8535</v>
      </c>
      <c r="H175" s="46">
        <v>39.705599999999997</v>
      </c>
      <c r="I175" s="46">
        <v>37.7211</v>
      </c>
      <c r="J175" s="46">
        <v>42.142299999999999</v>
      </c>
      <c r="K175" s="46">
        <v>37.452199999999998</v>
      </c>
      <c r="L175" s="46">
        <v>37.936199999999999</v>
      </c>
      <c r="M175" s="46">
        <v>28.8535</v>
      </c>
      <c r="N175" s="46">
        <v>39.705599999999997</v>
      </c>
      <c r="O175" s="46">
        <v>51.353400000000001</v>
      </c>
      <c r="P175" s="46">
        <v>51.353400000000001</v>
      </c>
      <c r="Q175" s="46" t="s">
        <v>123</v>
      </c>
      <c r="R175" s="46" t="s">
        <v>123</v>
      </c>
      <c r="S175" s="46" t="s">
        <v>123</v>
      </c>
      <c r="T175" s="46" t="s">
        <v>123</v>
      </c>
      <c r="U175" s="46">
        <v>7.97</v>
      </c>
      <c r="V175" s="46">
        <v>0</v>
      </c>
      <c r="W175" s="46">
        <v>7.97</v>
      </c>
      <c r="X175" s="46">
        <v>0</v>
      </c>
      <c r="Y175" s="46">
        <v>0</v>
      </c>
      <c r="Z175" s="46">
        <v>7.97</v>
      </c>
      <c r="AA175" s="46">
        <v>7.97</v>
      </c>
      <c r="AB175" s="46">
        <v>0</v>
      </c>
      <c r="AC175" s="46">
        <v>7.97</v>
      </c>
      <c r="AD175" s="46">
        <v>0</v>
      </c>
      <c r="AE175" s="46">
        <v>0</v>
      </c>
      <c r="AF175" s="46">
        <v>7.97</v>
      </c>
      <c r="AG175" s="46">
        <v>0</v>
      </c>
      <c r="AH175" s="46">
        <v>0</v>
      </c>
      <c r="AI175" s="46" t="s">
        <v>123</v>
      </c>
      <c r="AJ175" s="46" t="s">
        <v>123</v>
      </c>
      <c r="AK175" s="46" t="s">
        <v>123</v>
      </c>
      <c r="AL175" s="46" t="s">
        <v>123</v>
      </c>
      <c r="AM175" s="46">
        <v>21.440799999999999</v>
      </c>
    </row>
    <row r="176" spans="1:39" hidden="1" outlineLevel="1">
      <c r="A176" s="9">
        <v>45566</v>
      </c>
      <c r="B176" s="46">
        <v>36.807299999999998</v>
      </c>
      <c r="C176" s="46">
        <v>38.026800000000001</v>
      </c>
      <c r="D176" s="46">
        <v>41.995600000000003</v>
      </c>
      <c r="E176" s="46">
        <v>37.899299999999997</v>
      </c>
      <c r="F176" s="46">
        <v>38.153799999999997</v>
      </c>
      <c r="G176" s="46">
        <v>29.894400000000001</v>
      </c>
      <c r="H176" s="46">
        <v>37.930599999999998</v>
      </c>
      <c r="I176" s="46">
        <v>38.026600000000002</v>
      </c>
      <c r="J176" s="46">
        <v>41.994399999999999</v>
      </c>
      <c r="K176" s="46">
        <v>37.899299999999997</v>
      </c>
      <c r="L176" s="46">
        <v>38.153799999999997</v>
      </c>
      <c r="M176" s="46">
        <v>29.894400000000001</v>
      </c>
      <c r="N176" s="46">
        <v>37.930599999999998</v>
      </c>
      <c r="O176" s="46">
        <v>43.453299999999999</v>
      </c>
      <c r="P176" s="46">
        <v>43.453299999999999</v>
      </c>
      <c r="Q176" s="46" t="s">
        <v>123</v>
      </c>
      <c r="R176" s="46" t="s">
        <v>123</v>
      </c>
      <c r="S176" s="46" t="s">
        <v>123</v>
      </c>
      <c r="T176" s="46" t="s">
        <v>123</v>
      </c>
      <c r="U176" s="46">
        <v>9.5175000000000001</v>
      </c>
      <c r="V176" s="46">
        <v>0</v>
      </c>
      <c r="W176" s="46">
        <v>9.5175000000000001</v>
      </c>
      <c r="X176" s="46">
        <v>0</v>
      </c>
      <c r="Y176" s="46">
        <v>0</v>
      </c>
      <c r="Z176" s="46">
        <v>9.5175000000000001</v>
      </c>
      <c r="AA176" s="46">
        <v>9.5175000000000001</v>
      </c>
      <c r="AB176" s="46">
        <v>0</v>
      </c>
      <c r="AC176" s="46">
        <v>9.5175000000000001</v>
      </c>
      <c r="AD176" s="46">
        <v>0</v>
      </c>
      <c r="AE176" s="46">
        <v>0</v>
      </c>
      <c r="AF176" s="46">
        <v>9.5175000000000001</v>
      </c>
      <c r="AG176" s="46">
        <v>0</v>
      </c>
      <c r="AH176" s="46">
        <v>0</v>
      </c>
      <c r="AI176" s="46" t="s">
        <v>123</v>
      </c>
      <c r="AJ176" s="46" t="s">
        <v>123</v>
      </c>
      <c r="AK176" s="46" t="s">
        <v>123</v>
      </c>
      <c r="AL176" s="46" t="s">
        <v>123</v>
      </c>
      <c r="AM176" s="46">
        <v>21.441299999999998</v>
      </c>
    </row>
    <row r="177" spans="1:39">
      <c r="A177" s="9">
        <v>45597</v>
      </c>
      <c r="B177" s="46">
        <v>36.162399999999998</v>
      </c>
      <c r="C177" s="46">
        <v>37.256900000000002</v>
      </c>
      <c r="D177" s="46">
        <v>41.159700000000001</v>
      </c>
      <c r="E177" s="46">
        <v>37.136200000000002</v>
      </c>
      <c r="F177" s="46">
        <v>37.538499999999999</v>
      </c>
      <c r="G177" s="46">
        <v>26.0944</v>
      </c>
      <c r="H177" s="46">
        <v>37.745699999999999</v>
      </c>
      <c r="I177" s="46">
        <v>37.256500000000003</v>
      </c>
      <c r="J177" s="46">
        <v>41.154600000000002</v>
      </c>
      <c r="K177" s="46">
        <v>37.136200000000002</v>
      </c>
      <c r="L177" s="46">
        <v>37.538499999999999</v>
      </c>
      <c r="M177" s="46">
        <v>26.0944</v>
      </c>
      <c r="N177" s="46">
        <v>37.745699999999999</v>
      </c>
      <c r="O177" s="46">
        <v>44.354599999999998</v>
      </c>
      <c r="P177" s="46">
        <v>44.354599999999998</v>
      </c>
      <c r="Q177" s="46" t="s">
        <v>123</v>
      </c>
      <c r="R177" s="46" t="s">
        <v>123</v>
      </c>
      <c r="S177" s="46" t="s">
        <v>123</v>
      </c>
      <c r="T177" s="46" t="s">
        <v>123</v>
      </c>
      <c r="U177" s="46">
        <v>9.5924999999999994</v>
      </c>
      <c r="V177" s="46">
        <v>0</v>
      </c>
      <c r="W177" s="46">
        <v>9.5924999999999994</v>
      </c>
      <c r="X177" s="46">
        <v>0</v>
      </c>
      <c r="Y177" s="46">
        <v>0</v>
      </c>
      <c r="Z177" s="46">
        <v>9.5924999999999994</v>
      </c>
      <c r="AA177" s="46">
        <v>9.5924999999999994</v>
      </c>
      <c r="AB177" s="46">
        <v>0</v>
      </c>
      <c r="AC177" s="46">
        <v>9.5924999999999994</v>
      </c>
      <c r="AD177" s="46">
        <v>0</v>
      </c>
      <c r="AE177" s="46">
        <v>0</v>
      </c>
      <c r="AF177" s="46">
        <v>9.5924999999999994</v>
      </c>
      <c r="AG177" s="46">
        <v>0</v>
      </c>
      <c r="AH177" s="46">
        <v>0</v>
      </c>
      <c r="AI177" s="46" t="s">
        <v>123</v>
      </c>
      <c r="AJ177" s="46" t="s">
        <v>123</v>
      </c>
      <c r="AK177" s="46" t="s">
        <v>123</v>
      </c>
      <c r="AL177" s="46" t="s">
        <v>123</v>
      </c>
      <c r="AM177" s="46">
        <v>21.0303</v>
      </c>
    </row>
    <row r="178" spans="1:39">
      <c r="A178" s="9">
        <v>45627</v>
      </c>
      <c r="B178" s="46">
        <v>36.236600000000003</v>
      </c>
      <c r="C178" s="46">
        <v>37.096499999999999</v>
      </c>
      <c r="D178" s="46">
        <v>41.858899999999998</v>
      </c>
      <c r="E178" s="46">
        <v>36.9435</v>
      </c>
      <c r="F178" s="46">
        <v>37.292099999999998</v>
      </c>
      <c r="G178" s="46">
        <v>25.8979</v>
      </c>
      <c r="H178" s="46">
        <v>41.563499999999998</v>
      </c>
      <c r="I178" s="46">
        <v>37.096400000000003</v>
      </c>
      <c r="J178" s="46">
        <v>41.858199999999997</v>
      </c>
      <c r="K178" s="46">
        <v>36.9435</v>
      </c>
      <c r="L178" s="46">
        <v>37.292099999999998</v>
      </c>
      <c r="M178" s="46">
        <v>25.8979</v>
      </c>
      <c r="N178" s="46">
        <v>41.563499999999998</v>
      </c>
      <c r="O178" s="46">
        <v>42.698</v>
      </c>
      <c r="P178" s="46">
        <v>42.698</v>
      </c>
      <c r="Q178" s="46" t="s">
        <v>123</v>
      </c>
      <c r="R178" s="46" t="s">
        <v>123</v>
      </c>
      <c r="S178" s="46" t="s">
        <v>123</v>
      </c>
      <c r="T178" s="46" t="s">
        <v>123</v>
      </c>
      <c r="U178" s="46">
        <v>8.2528000000000006</v>
      </c>
      <c r="V178" s="46">
        <v>0</v>
      </c>
      <c r="W178" s="46">
        <v>8.2528000000000006</v>
      </c>
      <c r="X178" s="46">
        <v>0</v>
      </c>
      <c r="Y178" s="46">
        <v>0</v>
      </c>
      <c r="Z178" s="46">
        <v>8.2528000000000006</v>
      </c>
      <c r="AA178" s="46">
        <v>8.2528000000000006</v>
      </c>
      <c r="AB178" s="46">
        <v>0</v>
      </c>
      <c r="AC178" s="46">
        <v>8.2528000000000006</v>
      </c>
      <c r="AD178" s="46">
        <v>0</v>
      </c>
      <c r="AE178" s="46">
        <v>0</v>
      </c>
      <c r="AF178" s="46">
        <v>8.2528000000000006</v>
      </c>
      <c r="AG178" s="46">
        <v>0</v>
      </c>
      <c r="AH178" s="46">
        <v>0</v>
      </c>
      <c r="AI178" s="46" t="s">
        <v>123</v>
      </c>
      <c r="AJ178" s="46" t="s">
        <v>123</v>
      </c>
      <c r="AK178" s="46" t="s">
        <v>123</v>
      </c>
      <c r="AL178" s="46" t="s">
        <v>123</v>
      </c>
      <c r="AM178" s="46">
        <v>20.9679</v>
      </c>
    </row>
    <row r="179" spans="1:39">
      <c r="A179" s="9">
        <v>45658</v>
      </c>
      <c r="B179" s="46">
        <v>36.089100000000002</v>
      </c>
      <c r="C179" s="46">
        <v>37.7408</v>
      </c>
      <c r="D179" s="46">
        <v>41.244</v>
      </c>
      <c r="E179" s="46">
        <v>37.627099999999999</v>
      </c>
      <c r="F179" s="46">
        <v>37.938899999999997</v>
      </c>
      <c r="G179" s="46">
        <v>29.922599999999999</v>
      </c>
      <c r="H179" s="46">
        <v>35.7301</v>
      </c>
      <c r="I179" s="46">
        <v>37.740600000000001</v>
      </c>
      <c r="J179" s="46">
        <v>41.242199999999997</v>
      </c>
      <c r="K179" s="46">
        <v>37.627099999999999</v>
      </c>
      <c r="L179" s="46">
        <v>37.938899999999997</v>
      </c>
      <c r="M179" s="46">
        <v>29.922599999999999</v>
      </c>
      <c r="N179" s="46">
        <v>35.7301</v>
      </c>
      <c r="O179" s="46">
        <v>43.062199999999997</v>
      </c>
      <c r="P179" s="46">
        <v>43.062199999999997</v>
      </c>
      <c r="Q179" s="46" t="s">
        <v>123</v>
      </c>
      <c r="R179" s="46" t="s">
        <v>123</v>
      </c>
      <c r="S179" s="46" t="s">
        <v>123</v>
      </c>
      <c r="T179" s="46" t="s">
        <v>123</v>
      </c>
      <c r="U179" s="46">
        <v>13.5982</v>
      </c>
      <c r="V179" s="46">
        <v>0</v>
      </c>
      <c r="W179" s="46">
        <v>13.5982</v>
      </c>
      <c r="X179" s="46">
        <v>0</v>
      </c>
      <c r="Y179" s="46">
        <v>0</v>
      </c>
      <c r="Z179" s="46">
        <v>13.5982</v>
      </c>
      <c r="AA179" s="46">
        <v>13.5982</v>
      </c>
      <c r="AB179" s="46">
        <v>0</v>
      </c>
      <c r="AC179" s="46">
        <v>13.5982</v>
      </c>
      <c r="AD179" s="46">
        <v>0</v>
      </c>
      <c r="AE179" s="46">
        <v>0</v>
      </c>
      <c r="AF179" s="46">
        <v>13.5982</v>
      </c>
      <c r="AG179" s="46">
        <v>0</v>
      </c>
      <c r="AH179" s="46">
        <v>0</v>
      </c>
      <c r="AI179" s="46" t="s">
        <v>123</v>
      </c>
      <c r="AJ179" s="46" t="s">
        <v>123</v>
      </c>
      <c r="AK179" s="46" t="s">
        <v>123</v>
      </c>
      <c r="AL179" s="46" t="s">
        <v>123</v>
      </c>
      <c r="AM179" s="46">
        <v>21.110299999999999</v>
      </c>
    </row>
    <row r="180" spans="1:39">
      <c r="A180" s="9">
        <v>45689</v>
      </c>
      <c r="B180" s="46">
        <v>37.024900000000002</v>
      </c>
      <c r="C180" s="46">
        <v>37.961199999999998</v>
      </c>
      <c r="D180" s="46">
        <v>41.429600000000001</v>
      </c>
      <c r="E180" s="46">
        <v>37.845100000000002</v>
      </c>
      <c r="F180" s="46">
        <v>38.101700000000001</v>
      </c>
      <c r="G180" s="46">
        <v>30.055700000000002</v>
      </c>
      <c r="H180" s="46">
        <v>40.228900000000003</v>
      </c>
      <c r="I180" s="46">
        <v>37.960700000000003</v>
      </c>
      <c r="J180" s="46">
        <v>41.417200000000001</v>
      </c>
      <c r="K180" s="46">
        <v>37.845100000000002</v>
      </c>
      <c r="L180" s="46">
        <v>38.101700000000001</v>
      </c>
      <c r="M180" s="46">
        <v>30.055700000000002</v>
      </c>
      <c r="N180" s="46">
        <v>40.228900000000003</v>
      </c>
      <c r="O180" s="46">
        <v>52.448500000000003</v>
      </c>
      <c r="P180" s="46">
        <v>52.448500000000003</v>
      </c>
      <c r="Q180" s="46" t="s">
        <v>123</v>
      </c>
      <c r="R180" s="46" t="s">
        <v>123</v>
      </c>
      <c r="S180" s="46" t="s">
        <v>123</v>
      </c>
      <c r="T180" s="46" t="s">
        <v>123</v>
      </c>
      <c r="U180" s="46">
        <v>8.0760000000000005</v>
      </c>
      <c r="V180" s="46">
        <v>0</v>
      </c>
      <c r="W180" s="46">
        <v>8.0760000000000005</v>
      </c>
      <c r="X180" s="46">
        <v>0</v>
      </c>
      <c r="Y180" s="46">
        <v>0</v>
      </c>
      <c r="Z180" s="46">
        <v>8.0760000000000005</v>
      </c>
      <c r="AA180" s="46">
        <v>8.0760000000000005</v>
      </c>
      <c r="AB180" s="46">
        <v>0</v>
      </c>
      <c r="AC180" s="46">
        <v>8.0760000000000005</v>
      </c>
      <c r="AD180" s="46">
        <v>0</v>
      </c>
      <c r="AE180" s="46">
        <v>0</v>
      </c>
      <c r="AF180" s="46">
        <v>8.0760000000000005</v>
      </c>
      <c r="AG180" s="46">
        <v>0</v>
      </c>
      <c r="AH180" s="46">
        <v>0</v>
      </c>
      <c r="AI180" s="46" t="s">
        <v>123</v>
      </c>
      <c r="AJ180" s="46" t="s">
        <v>123</v>
      </c>
      <c r="AK180" s="46" t="s">
        <v>123</v>
      </c>
      <c r="AL180" s="46" t="s">
        <v>123</v>
      </c>
      <c r="AM180" s="46">
        <v>21.002800000000001</v>
      </c>
    </row>
    <row r="181" spans="1:39">
      <c r="A181" s="9">
        <v>45717</v>
      </c>
      <c r="B181" s="46">
        <v>36.882100000000001</v>
      </c>
      <c r="C181" s="46">
        <v>38.023800000000001</v>
      </c>
      <c r="D181" s="46">
        <v>41.247</v>
      </c>
      <c r="E181" s="46">
        <v>37.920400000000001</v>
      </c>
      <c r="F181" s="46">
        <v>38.195099999999996</v>
      </c>
      <c r="G181" s="46">
        <v>29.219799999999999</v>
      </c>
      <c r="H181" s="46">
        <v>41.117800000000003</v>
      </c>
      <c r="I181" s="46">
        <v>38.023299999999999</v>
      </c>
      <c r="J181" s="46">
        <v>41.234999999999999</v>
      </c>
      <c r="K181" s="46">
        <v>37.920400000000001</v>
      </c>
      <c r="L181" s="46">
        <v>38.195099999999996</v>
      </c>
      <c r="M181" s="46">
        <v>29.219799999999999</v>
      </c>
      <c r="N181" s="46">
        <v>41.117800000000003</v>
      </c>
      <c r="O181" s="46">
        <v>53.296900000000001</v>
      </c>
      <c r="P181" s="46">
        <v>53.296900000000001</v>
      </c>
      <c r="Q181" s="46" t="s">
        <v>123</v>
      </c>
      <c r="R181" s="46" t="s">
        <v>123</v>
      </c>
      <c r="S181" s="46" t="s">
        <v>123</v>
      </c>
      <c r="T181" s="46" t="s">
        <v>123</v>
      </c>
      <c r="U181" s="46">
        <v>10.343400000000001</v>
      </c>
      <c r="V181" s="46">
        <v>0</v>
      </c>
      <c r="W181" s="46">
        <v>10.343400000000001</v>
      </c>
      <c r="X181" s="46">
        <v>0</v>
      </c>
      <c r="Y181" s="46">
        <v>0</v>
      </c>
      <c r="Z181" s="46">
        <v>10.343400000000001</v>
      </c>
      <c r="AA181" s="46">
        <v>10.343400000000001</v>
      </c>
      <c r="AB181" s="46">
        <v>0</v>
      </c>
      <c r="AC181" s="46">
        <v>10.343400000000001</v>
      </c>
      <c r="AD181" s="46">
        <v>0</v>
      </c>
      <c r="AE181" s="46">
        <v>0</v>
      </c>
      <c r="AF181" s="46">
        <v>10.343400000000001</v>
      </c>
      <c r="AG181" s="46">
        <v>0</v>
      </c>
      <c r="AH181" s="46">
        <v>0</v>
      </c>
      <c r="AI181" s="46" t="s">
        <v>123</v>
      </c>
      <c r="AJ181" s="46" t="s">
        <v>123</v>
      </c>
      <c r="AK181" s="46" t="s">
        <v>123</v>
      </c>
      <c r="AL181" s="46" t="s">
        <v>123</v>
      </c>
      <c r="AM181" s="46">
        <v>20.331700000000001</v>
      </c>
    </row>
    <row r="182" spans="1:39">
      <c r="A182" s="9">
        <v>45748</v>
      </c>
      <c r="B182" s="46">
        <v>36.5227</v>
      </c>
      <c r="C182" s="46">
        <v>38.000100000000003</v>
      </c>
      <c r="D182" s="46">
        <v>41.150100000000002</v>
      </c>
      <c r="E182" s="46">
        <v>37.892000000000003</v>
      </c>
      <c r="F182" s="46">
        <v>38.130499999999998</v>
      </c>
      <c r="G182" s="46">
        <v>32.730899999999998</v>
      </c>
      <c r="H182" s="46">
        <v>35.983400000000003</v>
      </c>
      <c r="I182" s="46">
        <v>37.999299999999998</v>
      </c>
      <c r="J182" s="46">
        <v>41.132100000000001</v>
      </c>
      <c r="K182" s="46">
        <v>37.892000000000003</v>
      </c>
      <c r="L182" s="46">
        <v>38.130499999999998</v>
      </c>
      <c r="M182" s="46">
        <v>32.730899999999998</v>
      </c>
      <c r="N182" s="46">
        <v>35.983400000000003</v>
      </c>
      <c r="O182" s="46">
        <v>51.01</v>
      </c>
      <c r="P182" s="46">
        <v>51.01</v>
      </c>
      <c r="Q182" s="46" t="s">
        <v>123</v>
      </c>
      <c r="R182" s="46" t="s">
        <v>123</v>
      </c>
      <c r="S182" s="46" t="s">
        <v>123</v>
      </c>
      <c r="T182" s="46" t="s">
        <v>123</v>
      </c>
      <c r="U182" s="46">
        <v>10.8497</v>
      </c>
      <c r="V182" s="46">
        <v>0</v>
      </c>
      <c r="W182" s="46">
        <v>10.8497</v>
      </c>
      <c r="X182" s="46">
        <v>0</v>
      </c>
      <c r="Y182" s="46">
        <v>0</v>
      </c>
      <c r="Z182" s="46">
        <v>10.8497</v>
      </c>
      <c r="AA182" s="46">
        <v>10.8497</v>
      </c>
      <c r="AB182" s="46">
        <v>0</v>
      </c>
      <c r="AC182" s="46">
        <v>10.8497</v>
      </c>
      <c r="AD182" s="46">
        <v>0</v>
      </c>
      <c r="AE182" s="46">
        <v>0</v>
      </c>
      <c r="AF182" s="46">
        <v>10.8497</v>
      </c>
      <c r="AG182" s="46">
        <v>0</v>
      </c>
      <c r="AH182" s="46">
        <v>0</v>
      </c>
      <c r="AI182" s="46" t="s">
        <v>123</v>
      </c>
      <c r="AJ182" s="46" t="s">
        <v>123</v>
      </c>
      <c r="AK182" s="46" t="s">
        <v>123</v>
      </c>
      <c r="AL182" s="46" t="s">
        <v>123</v>
      </c>
      <c r="AM182" s="46">
        <v>20.880500000000001</v>
      </c>
    </row>
    <row r="183" spans="1:39">
      <c r="A183" s="9">
        <v>45778</v>
      </c>
      <c r="B183" s="46">
        <v>37.058700000000002</v>
      </c>
      <c r="C183" s="46">
        <v>37.881599999999999</v>
      </c>
      <c r="D183" s="46">
        <v>40.192</v>
      </c>
      <c r="E183" s="46">
        <v>37.805100000000003</v>
      </c>
      <c r="F183" s="46">
        <v>38.100499999999997</v>
      </c>
      <c r="G183" s="46">
        <v>30.255500000000001</v>
      </c>
      <c r="H183" s="46">
        <v>39.076300000000003</v>
      </c>
      <c r="I183" s="46">
        <v>37.880800000000001</v>
      </c>
      <c r="J183" s="46">
        <v>40.171799999999998</v>
      </c>
      <c r="K183" s="46">
        <v>37.805100000000003</v>
      </c>
      <c r="L183" s="46">
        <v>38.100499999999997</v>
      </c>
      <c r="M183" s="46">
        <v>30.255500000000001</v>
      </c>
      <c r="N183" s="46">
        <v>39.076300000000003</v>
      </c>
      <c r="O183" s="46">
        <v>51.766100000000002</v>
      </c>
      <c r="P183" s="46">
        <v>51.766100000000002</v>
      </c>
      <c r="Q183" s="46" t="s">
        <v>123</v>
      </c>
      <c r="R183" s="46" t="s">
        <v>123</v>
      </c>
      <c r="S183" s="46" t="s">
        <v>123</v>
      </c>
      <c r="T183" s="46" t="s">
        <v>123</v>
      </c>
      <c r="U183" s="46">
        <v>9.8693000000000008</v>
      </c>
      <c r="V183" s="46">
        <v>0</v>
      </c>
      <c r="W183" s="46">
        <v>9.8693000000000008</v>
      </c>
      <c r="X183" s="46">
        <v>0</v>
      </c>
      <c r="Y183" s="46">
        <v>0</v>
      </c>
      <c r="Z183" s="46">
        <v>9.8693000000000008</v>
      </c>
      <c r="AA183" s="46">
        <v>9.8693000000000008</v>
      </c>
      <c r="AB183" s="46">
        <v>0</v>
      </c>
      <c r="AC183" s="46">
        <v>9.8693000000000008</v>
      </c>
      <c r="AD183" s="46">
        <v>0</v>
      </c>
      <c r="AE183" s="46">
        <v>0</v>
      </c>
      <c r="AF183" s="46">
        <v>9.8693000000000008</v>
      </c>
      <c r="AG183" s="46">
        <v>0</v>
      </c>
      <c r="AH183" s="46">
        <v>0</v>
      </c>
      <c r="AI183" s="46" t="s">
        <v>123</v>
      </c>
      <c r="AJ183" s="46" t="s">
        <v>123</v>
      </c>
      <c r="AK183" s="46" t="s">
        <v>123</v>
      </c>
      <c r="AL183" s="46" t="s">
        <v>123</v>
      </c>
      <c r="AM183" s="46">
        <v>22.132100000000001</v>
      </c>
    </row>
    <row r="184" spans="1:39">
      <c r="A184" s="9">
        <v>45809</v>
      </c>
      <c r="B184" s="46">
        <v>36.948</v>
      </c>
      <c r="C184" s="46">
        <v>37.777000000000001</v>
      </c>
      <c r="D184" s="46">
        <v>40.7943</v>
      </c>
      <c r="E184" s="46">
        <v>37.672400000000003</v>
      </c>
      <c r="F184" s="46">
        <v>37.923900000000003</v>
      </c>
      <c r="G184" s="46">
        <v>30.3188</v>
      </c>
      <c r="H184" s="46">
        <v>41.488100000000003</v>
      </c>
      <c r="I184" s="46">
        <v>37.777299999999997</v>
      </c>
      <c r="J184" s="46">
        <v>40.809899999999999</v>
      </c>
      <c r="K184" s="46">
        <v>37.672400000000003</v>
      </c>
      <c r="L184" s="46">
        <v>37.923900000000003</v>
      </c>
      <c r="M184" s="46">
        <v>30.3188</v>
      </c>
      <c r="N184" s="46">
        <v>41.488100000000003</v>
      </c>
      <c r="O184" s="46">
        <v>32.329700000000003</v>
      </c>
      <c r="P184" s="46">
        <v>32.329700000000003</v>
      </c>
      <c r="Q184" s="46" t="s">
        <v>123</v>
      </c>
      <c r="R184" s="46" t="s">
        <v>123</v>
      </c>
      <c r="S184" s="46" t="s">
        <v>123</v>
      </c>
      <c r="T184" s="46" t="s">
        <v>123</v>
      </c>
      <c r="U184" s="46">
        <v>8.6295000000000002</v>
      </c>
      <c r="V184" s="46">
        <v>0</v>
      </c>
      <c r="W184" s="46">
        <v>8.6295000000000002</v>
      </c>
      <c r="X184" s="46">
        <v>0</v>
      </c>
      <c r="Y184" s="46">
        <v>0</v>
      </c>
      <c r="Z184" s="46">
        <v>8.6295000000000002</v>
      </c>
      <c r="AA184" s="46">
        <v>8.6295000000000002</v>
      </c>
      <c r="AB184" s="46">
        <v>0</v>
      </c>
      <c r="AC184" s="46">
        <v>8.6295000000000002</v>
      </c>
      <c r="AD184" s="46">
        <v>0</v>
      </c>
      <c r="AE184" s="46">
        <v>0</v>
      </c>
      <c r="AF184" s="46">
        <v>8.6295000000000002</v>
      </c>
      <c r="AG184" s="46">
        <v>0</v>
      </c>
      <c r="AH184" s="46">
        <v>0</v>
      </c>
      <c r="AI184" s="46" t="s">
        <v>123</v>
      </c>
      <c r="AJ184" s="46" t="s">
        <v>123</v>
      </c>
      <c r="AK184" s="46" t="s">
        <v>123</v>
      </c>
      <c r="AL184" s="46" t="s">
        <v>123</v>
      </c>
      <c r="AM184" s="46">
        <v>21.613199999999999</v>
      </c>
    </row>
    <row r="185" spans="1:39">
      <c r="A185" s="9">
        <v>45839</v>
      </c>
      <c r="B185" s="46">
        <v>36.066600000000001</v>
      </c>
      <c r="C185" s="46">
        <v>37.976399999999998</v>
      </c>
      <c r="D185" s="46">
        <v>40.3476</v>
      </c>
      <c r="E185" s="46">
        <v>37.896299999999997</v>
      </c>
      <c r="F185" s="46">
        <v>38.06</v>
      </c>
      <c r="G185" s="46">
        <v>34.829099999999997</v>
      </c>
      <c r="H185" s="46">
        <v>36.398600000000002</v>
      </c>
      <c r="I185" s="46">
        <v>37.976599999999998</v>
      </c>
      <c r="J185" s="46">
        <v>40.358199999999997</v>
      </c>
      <c r="K185" s="46">
        <v>37.896299999999997</v>
      </c>
      <c r="L185" s="46">
        <v>38.06</v>
      </c>
      <c r="M185" s="46">
        <v>34.829099999999997</v>
      </c>
      <c r="N185" s="46">
        <v>36.398600000000002</v>
      </c>
      <c r="O185" s="46">
        <v>34.061700000000002</v>
      </c>
      <c r="P185" s="46">
        <v>34.061700000000002</v>
      </c>
      <c r="Q185" s="46" t="s">
        <v>123</v>
      </c>
      <c r="R185" s="46" t="s">
        <v>123</v>
      </c>
      <c r="S185" s="46" t="s">
        <v>123</v>
      </c>
      <c r="T185" s="46" t="s">
        <v>123</v>
      </c>
      <c r="U185" s="46">
        <v>9.5073000000000008</v>
      </c>
      <c r="V185" s="46">
        <v>0</v>
      </c>
      <c r="W185" s="46">
        <v>9.5073000000000008</v>
      </c>
      <c r="X185" s="46">
        <v>0</v>
      </c>
      <c r="Y185" s="46">
        <v>0</v>
      </c>
      <c r="Z185" s="46">
        <v>9.5073000000000008</v>
      </c>
      <c r="AA185" s="46">
        <v>9.5073000000000008</v>
      </c>
      <c r="AB185" s="46">
        <v>0</v>
      </c>
      <c r="AC185" s="46">
        <v>9.5073000000000008</v>
      </c>
      <c r="AD185" s="46">
        <v>0</v>
      </c>
      <c r="AE185" s="46">
        <v>0</v>
      </c>
      <c r="AF185" s="46">
        <v>9.5073000000000008</v>
      </c>
      <c r="AG185" s="46">
        <v>0</v>
      </c>
      <c r="AH185" s="46">
        <v>0</v>
      </c>
      <c r="AI185" s="46" t="s">
        <v>123</v>
      </c>
      <c r="AJ185" s="46" t="s">
        <v>123</v>
      </c>
      <c r="AK185" s="46" t="s">
        <v>123</v>
      </c>
      <c r="AL185" s="46" t="s">
        <v>123</v>
      </c>
      <c r="AM185" s="46">
        <v>20.975899999999999</v>
      </c>
    </row>
    <row r="186" spans="1:39">
      <c r="A186" s="9">
        <v>45870</v>
      </c>
      <c r="B186" s="46">
        <v>36.373199999999997</v>
      </c>
      <c r="C186" s="46">
        <v>37.725299999999997</v>
      </c>
      <c r="D186" s="46">
        <v>39.436100000000003</v>
      </c>
      <c r="E186" s="46">
        <v>37.67</v>
      </c>
      <c r="F186" s="46">
        <v>37.899900000000002</v>
      </c>
      <c r="G186" s="46">
        <v>31.0274</v>
      </c>
      <c r="H186" s="46">
        <v>40.695399999999999</v>
      </c>
      <c r="I186" s="46">
        <v>37.729900000000001</v>
      </c>
      <c r="J186" s="46">
        <v>39.591999999999999</v>
      </c>
      <c r="K186" s="46">
        <v>37.67</v>
      </c>
      <c r="L186" s="46">
        <v>37.899900000000002</v>
      </c>
      <c r="M186" s="46">
        <v>31.0274</v>
      </c>
      <c r="N186" s="46">
        <v>40.695399999999999</v>
      </c>
      <c r="O186" s="46">
        <v>5.6295000000000002</v>
      </c>
      <c r="P186" s="46">
        <v>5.6295000000000002</v>
      </c>
      <c r="Q186" s="46" t="s">
        <v>123</v>
      </c>
      <c r="R186" s="46" t="s">
        <v>123</v>
      </c>
      <c r="S186" s="46" t="s">
        <v>123</v>
      </c>
      <c r="T186" s="46" t="s">
        <v>123</v>
      </c>
      <c r="U186" s="46">
        <v>9.1577999999999999</v>
      </c>
      <c r="V186" s="46">
        <v>0</v>
      </c>
      <c r="W186" s="46">
        <v>9.1577999999999999</v>
      </c>
      <c r="X186" s="46">
        <v>0</v>
      </c>
      <c r="Y186" s="46">
        <v>0</v>
      </c>
      <c r="Z186" s="46">
        <v>9.1577999999999999</v>
      </c>
      <c r="AA186" s="46">
        <v>9.1577999999999999</v>
      </c>
      <c r="AB186" s="46">
        <v>0</v>
      </c>
      <c r="AC186" s="46">
        <v>9.1577999999999999</v>
      </c>
      <c r="AD186" s="46">
        <v>0</v>
      </c>
      <c r="AE186" s="46">
        <v>0</v>
      </c>
      <c r="AF186" s="46">
        <v>9.1577999999999999</v>
      </c>
      <c r="AG186" s="46">
        <v>0</v>
      </c>
      <c r="AH186" s="46">
        <v>0</v>
      </c>
      <c r="AI186" s="46" t="s">
        <v>123</v>
      </c>
      <c r="AJ186" s="46" t="s">
        <v>123</v>
      </c>
      <c r="AK186" s="46" t="s">
        <v>123</v>
      </c>
      <c r="AL186" s="46" t="s">
        <v>123</v>
      </c>
      <c r="AM186" s="46">
        <v>20.834499999999998</v>
      </c>
    </row>
    <row r="187" spans="1:39">
      <c r="A187" s="9">
        <v>45901</v>
      </c>
      <c r="B187" s="46">
        <v>36.227899999999998</v>
      </c>
      <c r="C187" s="46">
        <v>37.639299999999999</v>
      </c>
      <c r="D187" s="46">
        <v>39.447499999999998</v>
      </c>
      <c r="E187" s="46">
        <v>37.5717</v>
      </c>
      <c r="F187" s="46">
        <v>37.767800000000001</v>
      </c>
      <c r="G187" s="46">
        <v>32.331099999999999</v>
      </c>
      <c r="H187" s="46">
        <v>39.283799999999999</v>
      </c>
      <c r="I187" s="46">
        <v>37.644500000000001</v>
      </c>
      <c r="J187" s="46">
        <v>39.6004</v>
      </c>
      <c r="K187" s="46">
        <v>37.5717</v>
      </c>
      <c r="L187" s="46">
        <v>37.767800000000001</v>
      </c>
      <c r="M187" s="46">
        <v>32.331099999999999</v>
      </c>
      <c r="N187" s="46">
        <v>39.283799999999999</v>
      </c>
      <c r="O187" s="46">
        <v>4.9630999999999998</v>
      </c>
      <c r="P187" s="46">
        <v>4.9630999999999998</v>
      </c>
      <c r="Q187" s="46" t="s">
        <v>123</v>
      </c>
      <c r="R187" s="46" t="s">
        <v>123</v>
      </c>
      <c r="S187" s="46" t="s">
        <v>123</v>
      </c>
      <c r="T187" s="46" t="s">
        <v>123</v>
      </c>
      <c r="U187" s="46">
        <v>8.7955000000000005</v>
      </c>
      <c r="V187" s="46">
        <v>0</v>
      </c>
      <c r="W187" s="46">
        <v>8.7955000000000005</v>
      </c>
      <c r="X187" s="46">
        <v>0</v>
      </c>
      <c r="Y187" s="46">
        <v>0</v>
      </c>
      <c r="Z187" s="46">
        <v>8.7955000000000005</v>
      </c>
      <c r="AA187" s="46">
        <v>8.7955000000000005</v>
      </c>
      <c r="AB187" s="46">
        <v>0</v>
      </c>
      <c r="AC187" s="46">
        <v>8.7955000000000005</v>
      </c>
      <c r="AD187" s="46">
        <v>0</v>
      </c>
      <c r="AE187" s="46">
        <v>0</v>
      </c>
      <c r="AF187" s="46">
        <v>8.7955000000000005</v>
      </c>
      <c r="AG187" s="46">
        <v>0</v>
      </c>
      <c r="AH187" s="46">
        <v>0</v>
      </c>
      <c r="AI187" s="46" t="s">
        <v>123</v>
      </c>
      <c r="AJ187" s="46" t="s">
        <v>123</v>
      </c>
      <c r="AK187" s="46" t="s">
        <v>123</v>
      </c>
      <c r="AL187" s="46" t="s">
        <v>123</v>
      </c>
      <c r="AM187" s="46">
        <v>19.7422</v>
      </c>
    </row>
    <row r="188" spans="1:39">
      <c r="A188" s="9">
        <v>45931</v>
      </c>
      <c r="B188" s="46">
        <v>35.076500000000003</v>
      </c>
      <c r="C188" s="46">
        <v>37.030799999999999</v>
      </c>
      <c r="D188" s="46">
        <v>38.9343</v>
      </c>
      <c r="E188" s="46">
        <v>36.9617</v>
      </c>
      <c r="F188" s="46">
        <v>37.222000000000001</v>
      </c>
      <c r="G188" s="46">
        <v>29.477399999999999</v>
      </c>
      <c r="H188" s="46">
        <v>40.832000000000001</v>
      </c>
      <c r="I188" s="46">
        <v>37.033799999999999</v>
      </c>
      <c r="J188" s="46">
        <v>39.029499999999999</v>
      </c>
      <c r="K188" s="46">
        <v>36.9617</v>
      </c>
      <c r="L188" s="46">
        <v>37.222000000000001</v>
      </c>
      <c r="M188" s="46">
        <v>29.477399999999999</v>
      </c>
      <c r="N188" s="46">
        <v>40.832000000000001</v>
      </c>
      <c r="O188" s="46">
        <v>15.6858</v>
      </c>
      <c r="P188" s="46">
        <v>15.6858</v>
      </c>
      <c r="Q188" s="46" t="s">
        <v>123</v>
      </c>
      <c r="R188" s="46" t="s">
        <v>123</v>
      </c>
      <c r="S188" s="46" t="s">
        <v>123</v>
      </c>
      <c r="T188" s="46" t="s">
        <v>123</v>
      </c>
      <c r="U188" s="46">
        <v>8.6757000000000009</v>
      </c>
      <c r="V188" s="46">
        <v>0</v>
      </c>
      <c r="W188" s="46">
        <v>8.6757000000000009</v>
      </c>
      <c r="X188" s="46">
        <v>0</v>
      </c>
      <c r="Y188" s="46">
        <v>0</v>
      </c>
      <c r="Z188" s="46">
        <v>8.6757000000000009</v>
      </c>
      <c r="AA188" s="46">
        <v>8.6757000000000009</v>
      </c>
      <c r="AB188" s="46">
        <v>0</v>
      </c>
      <c r="AC188" s="46">
        <v>8.6757000000000009</v>
      </c>
      <c r="AD188" s="46">
        <v>0</v>
      </c>
      <c r="AE188" s="46">
        <v>0</v>
      </c>
      <c r="AF188" s="46">
        <v>8.6757000000000009</v>
      </c>
      <c r="AG188" s="46">
        <v>0</v>
      </c>
      <c r="AH188" s="46">
        <v>0</v>
      </c>
      <c r="AI188" s="46" t="s">
        <v>123</v>
      </c>
      <c r="AJ188" s="46" t="s">
        <v>123</v>
      </c>
      <c r="AK188" s="46" t="s">
        <v>123</v>
      </c>
      <c r="AL188" s="46" t="s">
        <v>123</v>
      </c>
      <c r="AM188" s="46">
        <v>19.515699999999999</v>
      </c>
    </row>
    <row r="189" spans="1:39">
      <c r="A189" s="9">
        <v>45962</v>
      </c>
      <c r="B189" s="46">
        <v>35.889299999999999</v>
      </c>
      <c r="C189" s="46">
        <v>36.953899999999997</v>
      </c>
      <c r="D189" s="46">
        <v>38.628500000000003</v>
      </c>
      <c r="E189" s="46">
        <v>36.897399999999998</v>
      </c>
      <c r="F189" s="46">
        <v>37.183900000000001</v>
      </c>
      <c r="G189" s="46">
        <v>28.560700000000001</v>
      </c>
      <c r="H189" s="46">
        <v>40.342300000000002</v>
      </c>
      <c r="I189" s="46">
        <v>36.955300000000001</v>
      </c>
      <c r="J189" s="46">
        <v>38.674399999999999</v>
      </c>
      <c r="K189" s="46">
        <v>36.897399999999998</v>
      </c>
      <c r="L189" s="46">
        <v>37.183900000000001</v>
      </c>
      <c r="M189" s="46">
        <v>28.560700000000001</v>
      </c>
      <c r="N189" s="46">
        <v>40.342300000000002</v>
      </c>
      <c r="O189" s="46">
        <v>4.3718000000000004</v>
      </c>
      <c r="P189" s="46">
        <v>4.3718000000000004</v>
      </c>
      <c r="Q189" s="46" t="s">
        <v>123</v>
      </c>
      <c r="R189" s="46" t="s">
        <v>123</v>
      </c>
      <c r="S189" s="46" t="s">
        <v>123</v>
      </c>
      <c r="T189" s="46" t="s">
        <v>123</v>
      </c>
      <c r="U189" s="46">
        <v>8.3808000000000007</v>
      </c>
      <c r="V189" s="46">
        <v>0</v>
      </c>
      <c r="W189" s="46">
        <v>8.3808000000000007</v>
      </c>
      <c r="X189" s="46">
        <v>0</v>
      </c>
      <c r="Y189" s="46">
        <v>0</v>
      </c>
      <c r="Z189" s="46">
        <v>8.3808000000000007</v>
      </c>
      <c r="AA189" s="46">
        <v>8.3808000000000007</v>
      </c>
      <c r="AB189" s="46">
        <v>0</v>
      </c>
      <c r="AC189" s="46">
        <v>8.3808000000000007</v>
      </c>
      <c r="AD189" s="46">
        <v>0</v>
      </c>
      <c r="AE189" s="46">
        <v>0</v>
      </c>
      <c r="AF189" s="46">
        <v>8.3808000000000007</v>
      </c>
      <c r="AG189" s="46">
        <v>0</v>
      </c>
      <c r="AH189" s="46">
        <v>0</v>
      </c>
      <c r="AI189" s="46" t="s">
        <v>123</v>
      </c>
      <c r="AJ189" s="46" t="s">
        <v>123</v>
      </c>
      <c r="AK189" s="46" t="s">
        <v>123</v>
      </c>
      <c r="AL189" s="46" t="s">
        <v>123</v>
      </c>
      <c r="AM189" s="46">
        <v>19.637699999999999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5" customWidth="1"/>
    <col min="2" max="2" width="11.44140625" style="21" customWidth="1"/>
    <col min="3" max="15" width="7.44140625" style="21" customWidth="1"/>
    <col min="16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6.25" customHeight="1">
      <c r="A3" s="231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190" t="s">
        <v>14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190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190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13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idden="1" outlineLevel="1">
      <c r="A11" s="9">
        <v>40544</v>
      </c>
      <c r="B11" s="46">
        <v>10.3765</v>
      </c>
      <c r="C11" s="46">
        <v>7.0603999999999996</v>
      </c>
      <c r="D11" s="46">
        <v>13.188599999999999</v>
      </c>
      <c r="E11" s="46">
        <v>15.131399999999999</v>
      </c>
      <c r="F11" s="46">
        <v>15.4857</v>
      </c>
      <c r="G11" s="46">
        <v>10.5036</v>
      </c>
      <c r="H11" s="46">
        <v>6.9452999999999996</v>
      </c>
      <c r="I11" s="46">
        <v>13.363799999999999</v>
      </c>
      <c r="J11" s="46">
        <v>15.131399999999999</v>
      </c>
      <c r="K11" s="46">
        <v>15.4857</v>
      </c>
      <c r="L11" s="46">
        <v>7.9744000000000002</v>
      </c>
      <c r="M11" s="46">
        <v>8.31</v>
      </c>
      <c r="N11" s="46">
        <v>5.5</v>
      </c>
      <c r="O11" s="46">
        <v>0</v>
      </c>
      <c r="P11" s="46">
        <v>0</v>
      </c>
    </row>
    <row r="12" spans="1:16" hidden="1" outlineLevel="1">
      <c r="A12" s="9">
        <v>40575</v>
      </c>
      <c r="B12" s="46">
        <v>11.5985</v>
      </c>
      <c r="C12" s="46">
        <v>6.4356999999999998</v>
      </c>
      <c r="D12" s="46">
        <v>12.492100000000001</v>
      </c>
      <c r="E12" s="46">
        <v>14.520899999999999</v>
      </c>
      <c r="F12" s="46">
        <v>0</v>
      </c>
      <c r="G12" s="46">
        <v>11.7027</v>
      </c>
      <c r="H12" s="46">
        <v>6.5140000000000002</v>
      </c>
      <c r="I12" s="46">
        <v>12.855600000000001</v>
      </c>
      <c r="J12" s="46">
        <v>14.520899999999999</v>
      </c>
      <c r="K12" s="46">
        <v>0</v>
      </c>
      <c r="L12" s="46">
        <v>3.9590999999999998</v>
      </c>
      <c r="M12" s="46">
        <v>2.5004</v>
      </c>
      <c r="N12" s="46">
        <v>5.25</v>
      </c>
      <c r="O12" s="46">
        <v>0</v>
      </c>
      <c r="P12" s="46">
        <v>0</v>
      </c>
    </row>
    <row r="13" spans="1:16" hidden="1" outlineLevel="1">
      <c r="A13" s="9">
        <v>40603</v>
      </c>
      <c r="B13" s="46">
        <v>10.308999999999999</v>
      </c>
      <c r="C13" s="46">
        <v>7.5166000000000004</v>
      </c>
      <c r="D13" s="46">
        <v>11.947800000000001</v>
      </c>
      <c r="E13" s="46">
        <v>14.2837</v>
      </c>
      <c r="F13" s="46">
        <v>9</v>
      </c>
      <c r="G13" s="46">
        <v>10.384600000000001</v>
      </c>
      <c r="H13" s="46">
        <v>7.5808999999999997</v>
      </c>
      <c r="I13" s="46">
        <v>12.108499999999999</v>
      </c>
      <c r="J13" s="46">
        <v>14.2837</v>
      </c>
      <c r="K13" s="46">
        <v>9</v>
      </c>
      <c r="L13" s="46">
        <v>3.6831999999999998</v>
      </c>
      <c r="M13" s="46">
        <v>2.9948000000000001</v>
      </c>
      <c r="N13" s="46">
        <v>5</v>
      </c>
      <c r="O13" s="46">
        <v>0</v>
      </c>
      <c r="P13" s="46">
        <v>0</v>
      </c>
    </row>
    <row r="14" spans="1:16" hidden="1" outlineLevel="1">
      <c r="A14" s="9">
        <v>40634</v>
      </c>
      <c r="B14" s="46">
        <v>8.5765999999999991</v>
      </c>
      <c r="C14" s="46">
        <v>9.5949000000000009</v>
      </c>
      <c r="D14" s="46">
        <v>12.7501</v>
      </c>
      <c r="E14" s="46">
        <v>4.2542999999999997</v>
      </c>
      <c r="F14" s="46">
        <v>0</v>
      </c>
      <c r="G14" s="46">
        <v>8.5832999999999995</v>
      </c>
      <c r="H14" s="46">
        <v>9.5950000000000006</v>
      </c>
      <c r="I14" s="46">
        <v>12.808999999999999</v>
      </c>
      <c r="J14" s="46">
        <v>4.2542999999999997</v>
      </c>
      <c r="K14" s="46">
        <v>0</v>
      </c>
      <c r="L14" s="46">
        <v>5.2484000000000002</v>
      </c>
      <c r="M14" s="46">
        <v>4</v>
      </c>
      <c r="N14" s="46">
        <v>5.25</v>
      </c>
      <c r="O14" s="46">
        <v>0</v>
      </c>
      <c r="P14" s="46">
        <v>0</v>
      </c>
    </row>
    <row r="15" spans="1:16" hidden="1" outlineLevel="1">
      <c r="A15" s="9">
        <v>40664</v>
      </c>
      <c r="B15" s="46">
        <v>7.8655999999999997</v>
      </c>
      <c r="C15" s="46">
        <v>6.5911999999999997</v>
      </c>
      <c r="D15" s="46">
        <v>10.180099999999999</v>
      </c>
      <c r="E15" s="46">
        <v>10.518700000000001</v>
      </c>
      <c r="F15" s="46">
        <v>0</v>
      </c>
      <c r="G15" s="46">
        <v>7.8772000000000002</v>
      </c>
      <c r="H15" s="46">
        <v>6.5911999999999997</v>
      </c>
      <c r="I15" s="46">
        <v>10.261200000000001</v>
      </c>
      <c r="J15" s="46">
        <v>10.560499999999999</v>
      </c>
      <c r="K15" s="46">
        <v>0</v>
      </c>
      <c r="L15" s="46">
        <v>3.5148000000000001</v>
      </c>
      <c r="M15" s="46">
        <v>3</v>
      </c>
      <c r="N15" s="46">
        <v>5.25</v>
      </c>
      <c r="O15" s="46">
        <v>0.25</v>
      </c>
      <c r="P15" s="46">
        <v>0</v>
      </c>
    </row>
    <row r="16" spans="1:16" hidden="1" outlineLevel="1">
      <c r="A16" s="9">
        <v>40695</v>
      </c>
      <c r="B16" s="46">
        <v>7.6501000000000001</v>
      </c>
      <c r="C16" s="46">
        <v>6.2870999999999997</v>
      </c>
      <c r="D16" s="46">
        <v>10.2652</v>
      </c>
      <c r="E16" s="46">
        <v>8.9739000000000004</v>
      </c>
      <c r="F16" s="46">
        <v>7.5</v>
      </c>
      <c r="G16" s="46">
        <v>7.6546000000000003</v>
      </c>
      <c r="H16" s="46">
        <v>6.2925000000000004</v>
      </c>
      <c r="I16" s="46">
        <v>10.2652</v>
      </c>
      <c r="J16" s="46">
        <v>8.9739000000000004</v>
      </c>
      <c r="K16" s="46">
        <v>7.5</v>
      </c>
      <c r="L16" s="46">
        <v>3</v>
      </c>
      <c r="M16" s="46">
        <v>3</v>
      </c>
      <c r="N16" s="46">
        <v>0</v>
      </c>
      <c r="O16" s="46">
        <v>0</v>
      </c>
      <c r="P16" s="46">
        <v>0</v>
      </c>
    </row>
    <row r="17" spans="1:16" hidden="1" outlineLevel="1">
      <c r="A17" s="9">
        <v>40725</v>
      </c>
      <c r="B17" s="46">
        <v>6.1559999999999997</v>
      </c>
      <c r="C17" s="46">
        <v>5.7397</v>
      </c>
      <c r="D17" s="46">
        <v>12.170299999999999</v>
      </c>
      <c r="E17" s="46">
        <v>3.4643000000000002</v>
      </c>
      <c r="F17" s="46">
        <v>0</v>
      </c>
      <c r="G17" s="46">
        <v>6.1490999999999998</v>
      </c>
      <c r="H17" s="46">
        <v>5.7561999999999998</v>
      </c>
      <c r="I17" s="46">
        <v>12.170299999999999</v>
      </c>
      <c r="J17" s="46">
        <v>3.2504</v>
      </c>
      <c r="K17" s="46">
        <v>0</v>
      </c>
      <c r="L17" s="46">
        <v>6.6851000000000003</v>
      </c>
      <c r="M17" s="46">
        <v>3</v>
      </c>
      <c r="N17" s="46">
        <v>0</v>
      </c>
      <c r="O17" s="46">
        <v>8.2640999999999991</v>
      </c>
      <c r="P17" s="46">
        <v>0</v>
      </c>
    </row>
    <row r="18" spans="1:16" hidden="1" outlineLevel="1">
      <c r="A18" s="9">
        <v>40756</v>
      </c>
      <c r="B18" s="46">
        <v>6.3819999999999997</v>
      </c>
      <c r="C18" s="46">
        <v>6.4153000000000002</v>
      </c>
      <c r="D18" s="46">
        <v>6.5658000000000003</v>
      </c>
      <c r="E18" s="46">
        <v>4.4985999999999997</v>
      </c>
      <c r="F18" s="46">
        <v>0</v>
      </c>
      <c r="G18" s="46">
        <v>6.3979999999999997</v>
      </c>
      <c r="H18" s="46">
        <v>6.4446000000000003</v>
      </c>
      <c r="I18" s="46">
        <v>6.5658000000000003</v>
      </c>
      <c r="J18" s="46">
        <v>4.4985999999999997</v>
      </c>
      <c r="K18" s="46">
        <v>0</v>
      </c>
      <c r="L18" s="46">
        <v>3.0529999999999999</v>
      </c>
      <c r="M18" s="46">
        <v>3.0529999999999999</v>
      </c>
      <c r="N18" s="46">
        <v>0</v>
      </c>
      <c r="O18" s="46">
        <v>0</v>
      </c>
      <c r="P18" s="46">
        <v>0</v>
      </c>
    </row>
    <row r="19" spans="1:16" hidden="1" outlineLevel="1">
      <c r="A19" s="9">
        <v>40787</v>
      </c>
      <c r="B19" s="46">
        <v>7.0974000000000004</v>
      </c>
      <c r="C19" s="46">
        <v>6.6871</v>
      </c>
      <c r="D19" s="46">
        <v>11.5419</v>
      </c>
      <c r="E19" s="46">
        <v>12.3133</v>
      </c>
      <c r="F19" s="46">
        <v>5</v>
      </c>
      <c r="G19" s="46">
        <v>7.1055000000000001</v>
      </c>
      <c r="H19" s="46">
        <v>6.6950000000000003</v>
      </c>
      <c r="I19" s="46">
        <v>11.5419</v>
      </c>
      <c r="J19" s="46">
        <v>12.3133</v>
      </c>
      <c r="K19" s="46">
        <v>5</v>
      </c>
      <c r="L19" s="46">
        <v>3</v>
      </c>
      <c r="M19" s="46">
        <v>3</v>
      </c>
      <c r="N19" s="46">
        <v>0</v>
      </c>
      <c r="O19" s="46">
        <v>0</v>
      </c>
      <c r="P19" s="46">
        <v>0</v>
      </c>
    </row>
    <row r="20" spans="1:16" hidden="1" outlineLevel="1">
      <c r="A20" s="9">
        <v>40817</v>
      </c>
      <c r="B20" s="46">
        <v>8.2908000000000008</v>
      </c>
      <c r="C20" s="46">
        <v>7.8291000000000004</v>
      </c>
      <c r="D20" s="46">
        <v>12.883900000000001</v>
      </c>
      <c r="E20" s="46">
        <v>2.855</v>
      </c>
      <c r="F20" s="46">
        <v>10.9832</v>
      </c>
      <c r="G20" s="46">
        <v>8.4609000000000005</v>
      </c>
      <c r="H20" s="46">
        <v>7.8833000000000002</v>
      </c>
      <c r="I20" s="46">
        <v>15.5633</v>
      </c>
      <c r="J20" s="46">
        <v>2.855</v>
      </c>
      <c r="K20" s="46">
        <v>10.9832</v>
      </c>
      <c r="L20" s="46">
        <v>5.4707999999999997</v>
      </c>
      <c r="M20" s="46">
        <v>2.9990000000000001</v>
      </c>
      <c r="N20" s="46">
        <v>5.8864000000000001</v>
      </c>
      <c r="O20" s="46">
        <v>0</v>
      </c>
      <c r="P20" s="46">
        <v>0</v>
      </c>
    </row>
    <row r="21" spans="1:16" hidden="1" outlineLevel="1">
      <c r="A21" s="9">
        <v>40848</v>
      </c>
      <c r="B21" s="46">
        <v>14.2171</v>
      </c>
      <c r="C21" s="46">
        <v>10.023300000000001</v>
      </c>
      <c r="D21" s="46">
        <v>18.801500000000001</v>
      </c>
      <c r="E21" s="46">
        <v>2.8195000000000001</v>
      </c>
      <c r="F21" s="46">
        <v>0</v>
      </c>
      <c r="G21" s="46">
        <v>14.2471</v>
      </c>
      <c r="H21" s="46">
        <v>10.063800000000001</v>
      </c>
      <c r="I21" s="46">
        <v>18.801500000000001</v>
      </c>
      <c r="J21" s="46">
        <v>2.8195000000000001</v>
      </c>
      <c r="K21" s="46">
        <v>0</v>
      </c>
      <c r="L21" s="46">
        <v>3.8519999999999999</v>
      </c>
      <c r="M21" s="46">
        <v>3.8519999999999999</v>
      </c>
      <c r="N21" s="46">
        <v>0</v>
      </c>
      <c r="O21" s="46">
        <v>0</v>
      </c>
      <c r="P21" s="46">
        <v>0</v>
      </c>
    </row>
    <row r="22" spans="1:16" hidden="1" outlineLevel="1">
      <c r="A22" s="9">
        <v>40878</v>
      </c>
      <c r="B22" s="46">
        <v>12.076700000000001</v>
      </c>
      <c r="C22" s="46">
        <v>11.0046</v>
      </c>
      <c r="D22" s="46">
        <v>15.9038</v>
      </c>
      <c r="E22" s="46">
        <v>9.2928999999999995</v>
      </c>
      <c r="F22" s="46">
        <v>10</v>
      </c>
      <c r="G22" s="46">
        <v>12.268000000000001</v>
      </c>
      <c r="H22" s="46">
        <v>11.082100000000001</v>
      </c>
      <c r="I22" s="46">
        <v>16.5656</v>
      </c>
      <c r="J22" s="46">
        <v>10.449400000000001</v>
      </c>
      <c r="K22" s="46">
        <v>10</v>
      </c>
      <c r="L22" s="46">
        <v>4.4417</v>
      </c>
      <c r="M22" s="46">
        <v>3</v>
      </c>
      <c r="N22" s="46">
        <v>2.3963000000000001</v>
      </c>
      <c r="O22" s="46">
        <v>9.1852999999999998</v>
      </c>
      <c r="P22" s="46">
        <v>0</v>
      </c>
    </row>
    <row r="23" spans="1:16" hidden="1" outlineLevel="1">
      <c r="A23" s="9">
        <v>40909</v>
      </c>
      <c r="B23" s="46">
        <v>12.8543</v>
      </c>
      <c r="C23" s="46">
        <v>12.6868</v>
      </c>
      <c r="D23" s="46">
        <v>13.8644</v>
      </c>
      <c r="E23" s="46">
        <v>11.777699999999999</v>
      </c>
      <c r="F23" s="46">
        <v>9.9207999999999998</v>
      </c>
      <c r="G23" s="46">
        <v>13.0685</v>
      </c>
      <c r="H23" s="46">
        <v>12.6868</v>
      </c>
      <c r="I23" s="46">
        <v>15.320499999999999</v>
      </c>
      <c r="J23" s="46">
        <v>14.196300000000001</v>
      </c>
      <c r="K23" s="46">
        <v>9.9207999999999998</v>
      </c>
      <c r="L23" s="46">
        <v>2.7806999999999999</v>
      </c>
      <c r="M23" s="46">
        <v>0</v>
      </c>
      <c r="N23" s="46">
        <v>1</v>
      </c>
      <c r="O23" s="46">
        <v>8</v>
      </c>
      <c r="P23" s="46">
        <v>0</v>
      </c>
    </row>
    <row r="24" spans="1:16" hidden="1" outlineLevel="1">
      <c r="A24" s="9">
        <v>40940</v>
      </c>
      <c r="B24" s="46">
        <v>11.075100000000001</v>
      </c>
      <c r="C24" s="46">
        <v>11.4335</v>
      </c>
      <c r="D24" s="46">
        <v>9.9654000000000007</v>
      </c>
      <c r="E24" s="46">
        <v>16.640799999999999</v>
      </c>
      <c r="F24" s="46">
        <v>7.5</v>
      </c>
      <c r="G24" s="46">
        <v>11.5502</v>
      </c>
      <c r="H24" s="46">
        <v>11.4335</v>
      </c>
      <c r="I24" s="46">
        <v>12.077299999999999</v>
      </c>
      <c r="J24" s="46">
        <v>16.640799999999999</v>
      </c>
      <c r="K24" s="46">
        <v>7.5</v>
      </c>
      <c r="L24" s="46">
        <v>6.2</v>
      </c>
      <c r="M24" s="46">
        <v>0</v>
      </c>
      <c r="N24" s="46">
        <v>6.2</v>
      </c>
      <c r="O24" s="46">
        <v>0</v>
      </c>
      <c r="P24" s="46">
        <v>0</v>
      </c>
    </row>
    <row r="25" spans="1:16" hidden="1" outlineLevel="1">
      <c r="A25" s="9">
        <v>40969</v>
      </c>
      <c r="B25" s="46">
        <v>10.085599999999999</v>
      </c>
      <c r="C25" s="46">
        <v>9.9741</v>
      </c>
      <c r="D25" s="46">
        <v>11.4145</v>
      </c>
      <c r="E25" s="46">
        <v>10</v>
      </c>
      <c r="F25" s="46">
        <v>5.2857000000000003</v>
      </c>
      <c r="G25" s="46">
        <v>10.107200000000001</v>
      </c>
      <c r="H25" s="46">
        <v>9.9971999999999994</v>
      </c>
      <c r="I25" s="46">
        <v>11.4145</v>
      </c>
      <c r="J25" s="46">
        <v>10</v>
      </c>
      <c r="K25" s="46">
        <v>5.2857000000000003</v>
      </c>
      <c r="L25" s="46">
        <v>3</v>
      </c>
      <c r="M25" s="46">
        <v>3</v>
      </c>
      <c r="N25" s="46">
        <v>0</v>
      </c>
      <c r="O25" s="46">
        <v>0</v>
      </c>
      <c r="P25" s="46">
        <v>0</v>
      </c>
    </row>
    <row r="26" spans="1:16" hidden="1" outlineLevel="1">
      <c r="A26" s="9">
        <v>41000</v>
      </c>
      <c r="B26" s="46">
        <v>10.2075</v>
      </c>
      <c r="C26" s="46">
        <v>9.4829000000000008</v>
      </c>
      <c r="D26" s="46">
        <v>11.033099999999999</v>
      </c>
      <c r="E26" s="46">
        <v>9.3472000000000008</v>
      </c>
      <c r="F26" s="46">
        <v>0</v>
      </c>
      <c r="G26" s="46">
        <v>10.228199999999999</v>
      </c>
      <c r="H26" s="46">
        <v>9.5150000000000006</v>
      </c>
      <c r="I26" s="46">
        <v>11.037100000000001</v>
      </c>
      <c r="J26" s="46">
        <v>9.3472000000000008</v>
      </c>
      <c r="K26" s="46">
        <v>0</v>
      </c>
      <c r="L26" s="46">
        <v>3.0428000000000002</v>
      </c>
      <c r="M26" s="46">
        <v>3</v>
      </c>
      <c r="N26" s="46">
        <v>3.5</v>
      </c>
      <c r="O26" s="46">
        <v>0</v>
      </c>
      <c r="P26" s="46">
        <v>0</v>
      </c>
    </row>
    <row r="27" spans="1:16" hidden="1" outlineLevel="1">
      <c r="A27" s="9">
        <v>41030</v>
      </c>
      <c r="B27" s="46">
        <v>8.6678999999999995</v>
      </c>
      <c r="C27" s="46">
        <v>9.5892999999999997</v>
      </c>
      <c r="D27" s="46">
        <v>7.6958000000000002</v>
      </c>
      <c r="E27" s="46">
        <v>15.2875</v>
      </c>
      <c r="F27" s="46">
        <v>6</v>
      </c>
      <c r="G27" s="46">
        <v>8.6686999999999994</v>
      </c>
      <c r="H27" s="46">
        <v>9.5892999999999997</v>
      </c>
      <c r="I27" s="46">
        <v>7.6970000000000001</v>
      </c>
      <c r="J27" s="46">
        <v>15.2875</v>
      </c>
      <c r="K27" s="46">
        <v>6</v>
      </c>
      <c r="L27" s="46">
        <v>5</v>
      </c>
      <c r="M27" s="46">
        <v>0</v>
      </c>
      <c r="N27" s="46">
        <v>5</v>
      </c>
      <c r="O27" s="46">
        <v>0</v>
      </c>
      <c r="P27" s="46">
        <v>0</v>
      </c>
    </row>
    <row r="28" spans="1:16" hidden="1" outlineLevel="1">
      <c r="A28" s="9">
        <v>41061</v>
      </c>
      <c r="B28" s="46">
        <v>10.973699999999999</v>
      </c>
      <c r="C28" s="46">
        <v>9.7637</v>
      </c>
      <c r="D28" s="46">
        <v>12.064299999999999</v>
      </c>
      <c r="E28" s="46">
        <v>14.972099999999999</v>
      </c>
      <c r="F28" s="46">
        <v>12.12</v>
      </c>
      <c r="G28" s="46">
        <v>11.268700000000001</v>
      </c>
      <c r="H28" s="46">
        <v>9.8743999999999996</v>
      </c>
      <c r="I28" s="46">
        <v>12.589399999999999</v>
      </c>
      <c r="J28" s="46">
        <v>14.972099999999999</v>
      </c>
      <c r="K28" s="46">
        <v>12.12</v>
      </c>
      <c r="L28" s="46">
        <v>3.7250999999999999</v>
      </c>
      <c r="M28" s="46">
        <v>2.8214999999999999</v>
      </c>
      <c r="N28" s="46">
        <v>3.9384999999999999</v>
      </c>
      <c r="O28" s="46">
        <v>0</v>
      </c>
      <c r="P28" s="46">
        <v>0</v>
      </c>
    </row>
    <row r="29" spans="1:16" hidden="1" outlineLevel="1">
      <c r="A29" s="9">
        <v>41091</v>
      </c>
      <c r="B29" s="46">
        <v>13.2483</v>
      </c>
      <c r="C29" s="46">
        <v>10.2979</v>
      </c>
      <c r="D29" s="46">
        <v>16.660399999999999</v>
      </c>
      <c r="E29" s="46">
        <v>16.4617</v>
      </c>
      <c r="F29" s="46">
        <v>0</v>
      </c>
      <c r="G29" s="46">
        <v>13.3543</v>
      </c>
      <c r="H29" s="46">
        <v>10.388999999999999</v>
      </c>
      <c r="I29" s="46">
        <v>16.768699999999999</v>
      </c>
      <c r="J29" s="46">
        <v>16.4617</v>
      </c>
      <c r="K29" s="46">
        <v>0</v>
      </c>
      <c r="L29" s="46">
        <v>3.4658000000000002</v>
      </c>
      <c r="M29" s="46">
        <v>3.2238000000000002</v>
      </c>
      <c r="N29" s="46">
        <v>3.8894000000000002</v>
      </c>
      <c r="O29" s="46">
        <v>0</v>
      </c>
      <c r="P29" s="46">
        <v>0</v>
      </c>
    </row>
    <row r="30" spans="1:16" hidden="1" outlineLevel="1">
      <c r="A30" s="9">
        <v>41122</v>
      </c>
      <c r="B30" s="46">
        <v>13.9129</v>
      </c>
      <c r="C30" s="46">
        <v>11.523400000000001</v>
      </c>
      <c r="D30" s="46">
        <v>18.448699999999999</v>
      </c>
      <c r="E30" s="46">
        <v>20.2578</v>
      </c>
      <c r="F30" s="46">
        <v>0</v>
      </c>
      <c r="G30" s="46">
        <v>14.207000000000001</v>
      </c>
      <c r="H30" s="46">
        <v>11.5489</v>
      </c>
      <c r="I30" s="46">
        <v>19.808599999999998</v>
      </c>
      <c r="J30" s="46">
        <v>20.2578</v>
      </c>
      <c r="K30" s="46">
        <v>0</v>
      </c>
      <c r="L30" s="46">
        <v>6.1935000000000002</v>
      </c>
      <c r="M30" s="46">
        <v>2.1</v>
      </c>
      <c r="N30" s="46">
        <v>6.4005999999999998</v>
      </c>
      <c r="O30" s="46">
        <v>0</v>
      </c>
      <c r="P30" s="46">
        <v>0</v>
      </c>
    </row>
    <row r="31" spans="1:16" hidden="1" outlineLevel="1">
      <c r="A31" s="9">
        <v>41153</v>
      </c>
      <c r="B31" s="46">
        <v>12.3142</v>
      </c>
      <c r="C31" s="46">
        <v>11.2333</v>
      </c>
      <c r="D31" s="46">
        <v>16.845700000000001</v>
      </c>
      <c r="E31" s="46">
        <v>18.4343</v>
      </c>
      <c r="F31" s="46">
        <v>8</v>
      </c>
      <c r="G31" s="46">
        <v>12.3575</v>
      </c>
      <c r="H31" s="46">
        <v>11.254</v>
      </c>
      <c r="I31" s="46">
        <v>17.0444</v>
      </c>
      <c r="J31" s="46">
        <v>18.4343</v>
      </c>
      <c r="K31" s="46">
        <v>8</v>
      </c>
      <c r="L31" s="46">
        <v>3.2050000000000001</v>
      </c>
      <c r="M31" s="46">
        <v>2.1</v>
      </c>
      <c r="N31" s="46">
        <v>3.9011</v>
      </c>
      <c r="O31" s="46">
        <v>0</v>
      </c>
      <c r="P31" s="46">
        <v>0</v>
      </c>
    </row>
    <row r="32" spans="1:16" hidden="1" outlineLevel="1">
      <c r="A32" s="9">
        <v>41183</v>
      </c>
      <c r="B32" s="46">
        <v>21.092600000000001</v>
      </c>
      <c r="C32" s="46">
        <v>11.0703</v>
      </c>
      <c r="D32" s="46">
        <v>28.267499999999998</v>
      </c>
      <c r="E32" s="46">
        <v>8.1225000000000005</v>
      </c>
      <c r="F32" s="46">
        <v>10</v>
      </c>
      <c r="G32" s="46">
        <v>22.056100000000001</v>
      </c>
      <c r="H32" s="46">
        <v>11.314299999999999</v>
      </c>
      <c r="I32" s="46">
        <v>30.0806</v>
      </c>
      <c r="J32" s="46">
        <v>8.1225000000000005</v>
      </c>
      <c r="K32" s="46">
        <v>10</v>
      </c>
      <c r="L32" s="46">
        <v>4.9364999999999997</v>
      </c>
      <c r="M32" s="46">
        <v>3.9113000000000002</v>
      </c>
      <c r="N32" s="46">
        <v>5.2657999999999996</v>
      </c>
      <c r="O32" s="46">
        <v>0</v>
      </c>
      <c r="P32" s="46">
        <v>0</v>
      </c>
    </row>
    <row r="33" spans="1:16" hidden="1" outlineLevel="1">
      <c r="A33" s="9">
        <v>41214</v>
      </c>
      <c r="B33" s="46">
        <v>22.968599999999999</v>
      </c>
      <c r="C33" s="46">
        <v>9.9125999999999994</v>
      </c>
      <c r="D33" s="46">
        <v>27.359500000000001</v>
      </c>
      <c r="E33" s="46">
        <v>18.4604</v>
      </c>
      <c r="F33" s="46">
        <v>0</v>
      </c>
      <c r="G33" s="46">
        <v>23.908100000000001</v>
      </c>
      <c r="H33" s="46">
        <v>10.0267</v>
      </c>
      <c r="I33" s="46">
        <v>28.7941</v>
      </c>
      <c r="J33" s="46">
        <v>18.4604</v>
      </c>
      <c r="K33" s="46">
        <v>0</v>
      </c>
      <c r="L33" s="46">
        <v>5.9108999999999998</v>
      </c>
      <c r="M33" s="46">
        <v>4.2178000000000004</v>
      </c>
      <c r="N33" s="46">
        <v>6.0876999999999999</v>
      </c>
      <c r="O33" s="46">
        <v>0</v>
      </c>
      <c r="P33" s="46">
        <v>0</v>
      </c>
    </row>
    <row r="34" spans="1:16" hidden="1" outlineLevel="1">
      <c r="A34" s="9">
        <v>41244</v>
      </c>
      <c r="B34" s="46">
        <v>14.62</v>
      </c>
      <c r="C34" s="46">
        <v>10.138199999999999</v>
      </c>
      <c r="D34" s="46">
        <v>19.513400000000001</v>
      </c>
      <c r="E34" s="46">
        <v>5.7679999999999998</v>
      </c>
      <c r="F34" s="46">
        <v>10</v>
      </c>
      <c r="G34" s="46">
        <v>14.984400000000001</v>
      </c>
      <c r="H34" s="46">
        <v>10.217599999999999</v>
      </c>
      <c r="I34" s="46">
        <v>20.410599999999999</v>
      </c>
      <c r="J34" s="46">
        <v>5.7679999999999998</v>
      </c>
      <c r="K34" s="46">
        <v>10</v>
      </c>
      <c r="L34" s="46">
        <v>3.1539000000000001</v>
      </c>
      <c r="M34" s="46">
        <v>2.0973000000000002</v>
      </c>
      <c r="N34" s="46">
        <v>3.3239999999999998</v>
      </c>
      <c r="O34" s="46">
        <v>0</v>
      </c>
      <c r="P34" s="46">
        <v>0</v>
      </c>
    </row>
    <row r="35" spans="1:16" hidden="1" outlineLevel="1">
      <c r="A35" s="9">
        <v>41275</v>
      </c>
      <c r="B35" s="46">
        <v>12.376899999999999</v>
      </c>
      <c r="C35" s="46">
        <v>11.6396</v>
      </c>
      <c r="D35" s="46">
        <v>12.891500000000001</v>
      </c>
      <c r="E35" s="46">
        <v>17.327500000000001</v>
      </c>
      <c r="F35" s="46">
        <v>0.5</v>
      </c>
      <c r="G35" s="46">
        <v>12.832800000000001</v>
      </c>
      <c r="H35" s="46">
        <v>11.6401</v>
      </c>
      <c r="I35" s="46">
        <v>13.8216</v>
      </c>
      <c r="J35" s="46">
        <v>17.327500000000001</v>
      </c>
      <c r="K35" s="46">
        <v>0.5</v>
      </c>
      <c r="L35" s="46">
        <v>4.6376999999999997</v>
      </c>
      <c r="M35" s="46">
        <v>2.1</v>
      </c>
      <c r="N35" s="46">
        <v>4.6387999999999998</v>
      </c>
      <c r="O35" s="46">
        <v>0</v>
      </c>
      <c r="P35" s="46">
        <v>0</v>
      </c>
    </row>
    <row r="36" spans="1:16" hidden="1" outlineLevel="1">
      <c r="A36" s="9">
        <v>41306</v>
      </c>
      <c r="B36" s="46">
        <v>12.5878</v>
      </c>
      <c r="C36" s="46">
        <v>11.029299999999999</v>
      </c>
      <c r="D36" s="46">
        <v>14.3599</v>
      </c>
      <c r="E36" s="46">
        <v>14.4527</v>
      </c>
      <c r="F36" s="46">
        <v>10</v>
      </c>
      <c r="G36" s="46">
        <v>13.413399999999999</v>
      </c>
      <c r="H36" s="46">
        <v>11.0707</v>
      </c>
      <c r="I36" s="46">
        <v>16.661999999999999</v>
      </c>
      <c r="J36" s="46">
        <v>14.4527</v>
      </c>
      <c r="K36" s="46">
        <v>10</v>
      </c>
      <c r="L36" s="46">
        <v>4.0269000000000004</v>
      </c>
      <c r="M36" s="46">
        <v>2.1</v>
      </c>
      <c r="N36" s="46">
        <v>4.0822000000000003</v>
      </c>
      <c r="O36" s="46">
        <v>0</v>
      </c>
      <c r="P36" s="46">
        <v>0</v>
      </c>
    </row>
    <row r="37" spans="1:16" hidden="1" outlineLevel="1">
      <c r="A37" s="9">
        <v>41334</v>
      </c>
      <c r="B37" s="46">
        <v>11.613099999999999</v>
      </c>
      <c r="C37" s="46">
        <v>11.0397</v>
      </c>
      <c r="D37" s="46">
        <v>13.9032</v>
      </c>
      <c r="E37" s="46">
        <v>19.006699999999999</v>
      </c>
      <c r="F37" s="46">
        <v>13</v>
      </c>
      <c r="G37" s="46">
        <v>11.691800000000001</v>
      </c>
      <c r="H37" s="46">
        <v>11.116199999999999</v>
      </c>
      <c r="I37" s="46">
        <v>14.0198</v>
      </c>
      <c r="J37" s="46">
        <v>19.006699999999999</v>
      </c>
      <c r="K37" s="46">
        <v>13</v>
      </c>
      <c r="L37" s="46">
        <v>5.6802999999999999</v>
      </c>
      <c r="M37" s="46">
        <v>4.0425000000000004</v>
      </c>
      <c r="N37" s="46">
        <v>8.9167000000000005</v>
      </c>
      <c r="O37" s="46">
        <v>0</v>
      </c>
      <c r="P37" s="46">
        <v>0</v>
      </c>
    </row>
    <row r="38" spans="1:16" hidden="1" outlineLevel="1">
      <c r="A38" s="9">
        <v>41365</v>
      </c>
      <c r="B38" s="46">
        <v>11.7636</v>
      </c>
      <c r="C38" s="46">
        <v>10.707000000000001</v>
      </c>
      <c r="D38" s="46">
        <v>15.015599999999999</v>
      </c>
      <c r="E38" s="46">
        <v>16.663900000000002</v>
      </c>
      <c r="F38" s="46">
        <v>0</v>
      </c>
      <c r="G38" s="46">
        <v>11.8452</v>
      </c>
      <c r="H38" s="46">
        <v>10.7164</v>
      </c>
      <c r="I38" s="46">
        <v>15.6294</v>
      </c>
      <c r="J38" s="46">
        <v>16.663900000000002</v>
      </c>
      <c r="K38" s="46">
        <v>0</v>
      </c>
      <c r="L38" s="46">
        <v>7.7074999999999996</v>
      </c>
      <c r="M38" s="46">
        <v>2.1</v>
      </c>
      <c r="N38" s="46">
        <v>7.9520999999999997</v>
      </c>
      <c r="O38" s="46">
        <v>0</v>
      </c>
      <c r="P38" s="46">
        <v>0</v>
      </c>
    </row>
    <row r="39" spans="1:16" hidden="1" outlineLevel="1">
      <c r="A39" s="9">
        <v>41395</v>
      </c>
      <c r="B39" s="46">
        <v>11.5503</v>
      </c>
      <c r="C39" s="46">
        <v>10.7658</v>
      </c>
      <c r="D39" s="46">
        <v>13.480499999999999</v>
      </c>
      <c r="E39" s="46">
        <v>17.842099999999999</v>
      </c>
      <c r="F39" s="46">
        <v>0</v>
      </c>
      <c r="G39" s="46">
        <v>11.975300000000001</v>
      </c>
      <c r="H39" s="46">
        <v>10.7799</v>
      </c>
      <c r="I39" s="46">
        <v>15.6572</v>
      </c>
      <c r="J39" s="46">
        <v>17.842099999999999</v>
      </c>
      <c r="K39" s="46">
        <v>0</v>
      </c>
      <c r="L39" s="46">
        <v>4.4786999999999999</v>
      </c>
      <c r="M39" s="46">
        <v>2.1</v>
      </c>
      <c r="N39" s="46">
        <v>4.5282999999999998</v>
      </c>
      <c r="O39" s="46">
        <v>0</v>
      </c>
      <c r="P39" s="46">
        <v>0</v>
      </c>
    </row>
    <row r="40" spans="1:16" hidden="1" outlineLevel="1">
      <c r="A40" s="9">
        <v>41426</v>
      </c>
      <c r="B40" s="46">
        <v>10.756500000000001</v>
      </c>
      <c r="C40" s="46">
        <v>9.7315000000000005</v>
      </c>
      <c r="D40" s="46">
        <v>15.818899999999999</v>
      </c>
      <c r="E40" s="46">
        <v>14.045999999999999</v>
      </c>
      <c r="F40" s="46">
        <v>0</v>
      </c>
      <c r="G40" s="46">
        <v>10.786799999999999</v>
      </c>
      <c r="H40" s="46">
        <v>9.7545000000000002</v>
      </c>
      <c r="I40" s="46">
        <v>15.9969</v>
      </c>
      <c r="J40" s="46">
        <v>14.045999999999999</v>
      </c>
      <c r="K40" s="46">
        <v>0</v>
      </c>
      <c r="L40" s="46">
        <v>3.5312999999999999</v>
      </c>
      <c r="M40" s="46">
        <v>2.1</v>
      </c>
      <c r="N40" s="46">
        <v>5.5</v>
      </c>
      <c r="O40" s="46">
        <v>0</v>
      </c>
      <c r="P40" s="46">
        <v>0</v>
      </c>
    </row>
    <row r="41" spans="1:16" hidden="1" outlineLevel="1">
      <c r="A41" s="9">
        <v>41456</v>
      </c>
      <c r="B41" s="46">
        <v>11.080399999999999</v>
      </c>
      <c r="C41" s="46">
        <v>9.8748000000000005</v>
      </c>
      <c r="D41" s="46">
        <v>13.7249</v>
      </c>
      <c r="E41" s="46">
        <v>18.778600000000001</v>
      </c>
      <c r="F41" s="46">
        <v>0</v>
      </c>
      <c r="G41" s="46">
        <v>11.254099999999999</v>
      </c>
      <c r="H41" s="46">
        <v>10.025499999999999</v>
      </c>
      <c r="I41" s="46">
        <v>14.0296</v>
      </c>
      <c r="J41" s="46">
        <v>18.778600000000001</v>
      </c>
      <c r="K41" s="46">
        <v>0</v>
      </c>
      <c r="L41" s="46">
        <v>5.3011999999999997</v>
      </c>
      <c r="M41" s="46">
        <v>2.6232000000000002</v>
      </c>
      <c r="N41" s="46">
        <v>7.7721999999999998</v>
      </c>
      <c r="O41" s="46">
        <v>0</v>
      </c>
      <c r="P41" s="46">
        <v>0</v>
      </c>
    </row>
    <row r="42" spans="1:16" hidden="1" outlineLevel="1">
      <c r="A42" s="9">
        <v>41487</v>
      </c>
      <c r="B42" s="46">
        <v>9.7489000000000008</v>
      </c>
      <c r="C42" s="46">
        <v>8.9664000000000001</v>
      </c>
      <c r="D42" s="46">
        <v>12.526400000000001</v>
      </c>
      <c r="E42" s="46">
        <v>18.047899999999998</v>
      </c>
      <c r="F42" s="46">
        <v>0</v>
      </c>
      <c r="G42" s="46">
        <v>9.8255999999999997</v>
      </c>
      <c r="H42" s="46">
        <v>9.0022000000000002</v>
      </c>
      <c r="I42" s="46">
        <v>13.0799</v>
      </c>
      <c r="J42" s="46">
        <v>18.047899999999998</v>
      </c>
      <c r="K42" s="46">
        <v>0</v>
      </c>
      <c r="L42" s="46">
        <v>7.1154999999999999</v>
      </c>
      <c r="M42" s="46">
        <v>3.2662</v>
      </c>
      <c r="N42" s="46">
        <v>7.9173999999999998</v>
      </c>
      <c r="O42" s="46">
        <v>0</v>
      </c>
      <c r="P42" s="46">
        <v>0</v>
      </c>
    </row>
    <row r="43" spans="1:16" hidden="1" outlineLevel="1">
      <c r="A43" s="9">
        <v>41518</v>
      </c>
      <c r="B43" s="46">
        <v>11.8086</v>
      </c>
      <c r="C43" s="46">
        <v>10.322900000000001</v>
      </c>
      <c r="D43" s="46">
        <v>14.4231</v>
      </c>
      <c r="E43" s="46">
        <v>16.199200000000001</v>
      </c>
      <c r="F43" s="46">
        <v>0</v>
      </c>
      <c r="G43" s="46">
        <v>11.8757</v>
      </c>
      <c r="H43" s="46">
        <v>10.409599999999999</v>
      </c>
      <c r="I43" s="46">
        <v>14.4231</v>
      </c>
      <c r="J43" s="46">
        <v>16.199200000000001</v>
      </c>
      <c r="K43" s="46">
        <v>0</v>
      </c>
      <c r="L43" s="46">
        <v>3.4388999999999998</v>
      </c>
      <c r="M43" s="46">
        <v>3.4388999999999998</v>
      </c>
      <c r="N43" s="46">
        <v>0</v>
      </c>
      <c r="O43" s="46">
        <v>0</v>
      </c>
      <c r="P43" s="46">
        <v>0</v>
      </c>
    </row>
    <row r="44" spans="1:16" hidden="1" outlineLevel="1">
      <c r="A44" s="9">
        <v>41548</v>
      </c>
      <c r="B44" s="46">
        <v>11.6485</v>
      </c>
      <c r="C44" s="46">
        <v>9.7552000000000003</v>
      </c>
      <c r="D44" s="46">
        <v>15.3253</v>
      </c>
      <c r="E44" s="46">
        <v>18.697600000000001</v>
      </c>
      <c r="F44" s="46">
        <v>0</v>
      </c>
      <c r="G44" s="46">
        <v>11.858599999999999</v>
      </c>
      <c r="H44" s="46">
        <v>9.8785000000000007</v>
      </c>
      <c r="I44" s="46">
        <v>15.981199999999999</v>
      </c>
      <c r="J44" s="46">
        <v>18.697600000000001</v>
      </c>
      <c r="K44" s="46">
        <v>0</v>
      </c>
      <c r="L44" s="46">
        <v>5.2694999999999999</v>
      </c>
      <c r="M44" s="46">
        <v>2.4005999999999998</v>
      </c>
      <c r="N44" s="46">
        <v>6.8219000000000003</v>
      </c>
      <c r="O44" s="46">
        <v>0</v>
      </c>
      <c r="P44" s="46">
        <v>0</v>
      </c>
    </row>
    <row r="45" spans="1:16" hidden="1" outlineLevel="1">
      <c r="A45" s="9">
        <v>41579</v>
      </c>
      <c r="B45" s="46">
        <v>10.9514</v>
      </c>
      <c r="C45" s="46">
        <v>10.0143</v>
      </c>
      <c r="D45" s="46">
        <v>13.1784</v>
      </c>
      <c r="E45" s="46">
        <v>16.190899999999999</v>
      </c>
      <c r="F45" s="46">
        <v>17</v>
      </c>
      <c r="G45" s="46">
        <v>11.022399999999999</v>
      </c>
      <c r="H45" s="46">
        <v>10.068199999999999</v>
      </c>
      <c r="I45" s="46">
        <v>13.3338</v>
      </c>
      <c r="J45" s="46">
        <v>16.190899999999999</v>
      </c>
      <c r="K45" s="46">
        <v>17</v>
      </c>
      <c r="L45" s="46">
        <v>2.9847999999999999</v>
      </c>
      <c r="M45" s="46">
        <v>1</v>
      </c>
      <c r="N45" s="46">
        <v>4.8939000000000004</v>
      </c>
      <c r="O45" s="46">
        <v>0</v>
      </c>
      <c r="P45" s="46">
        <v>0</v>
      </c>
    </row>
    <row r="46" spans="1:16" hidden="1" outlineLevel="1">
      <c r="A46" s="9">
        <v>41609</v>
      </c>
      <c r="B46" s="46">
        <v>12.918799999999999</v>
      </c>
      <c r="C46" s="46">
        <v>9.7070000000000007</v>
      </c>
      <c r="D46" s="46">
        <v>16.771799999999999</v>
      </c>
      <c r="E46" s="46">
        <v>17.354199999999999</v>
      </c>
      <c r="F46" s="46">
        <v>0</v>
      </c>
      <c r="G46" s="46">
        <v>13.1168</v>
      </c>
      <c r="H46" s="46">
        <v>9.8670000000000009</v>
      </c>
      <c r="I46" s="46">
        <v>17.005199999999999</v>
      </c>
      <c r="J46" s="46">
        <v>17.354199999999999</v>
      </c>
      <c r="K46" s="46">
        <v>0</v>
      </c>
      <c r="L46" s="46">
        <v>4.5829000000000004</v>
      </c>
      <c r="M46" s="46">
        <v>3.3092999999999999</v>
      </c>
      <c r="N46" s="46">
        <v>6.2992999999999997</v>
      </c>
      <c r="O46" s="46">
        <v>0</v>
      </c>
      <c r="P46" s="46">
        <v>0</v>
      </c>
    </row>
    <row r="47" spans="1:16" hidden="1" outlineLevel="1">
      <c r="A47" s="9">
        <v>41640</v>
      </c>
      <c r="B47" s="46">
        <v>12.1396</v>
      </c>
      <c r="C47" s="46">
        <v>9.7690999999999999</v>
      </c>
      <c r="D47" s="46">
        <v>14.7151</v>
      </c>
      <c r="E47" s="46">
        <v>14.2745</v>
      </c>
      <c r="F47" s="46">
        <v>0</v>
      </c>
      <c r="G47" s="46">
        <v>12.3353</v>
      </c>
      <c r="H47" s="46">
        <v>9.8790999999999993</v>
      </c>
      <c r="I47" s="46">
        <v>15.1</v>
      </c>
      <c r="J47" s="46">
        <v>14.2745</v>
      </c>
      <c r="K47" s="46">
        <v>0</v>
      </c>
      <c r="L47" s="46">
        <v>4.6173999999999999</v>
      </c>
      <c r="M47" s="46">
        <v>3.3357999999999999</v>
      </c>
      <c r="N47" s="46">
        <v>5.2830000000000004</v>
      </c>
      <c r="O47" s="46">
        <v>0</v>
      </c>
      <c r="P47" s="46">
        <v>0</v>
      </c>
    </row>
    <row r="48" spans="1:16" hidden="1" outlineLevel="1">
      <c r="A48" s="9">
        <v>41671</v>
      </c>
      <c r="B48" s="46">
        <v>13.357699999999999</v>
      </c>
      <c r="C48" s="46">
        <v>9.4276999999999997</v>
      </c>
      <c r="D48" s="46">
        <v>17.038499999999999</v>
      </c>
      <c r="E48" s="46">
        <v>5.4227999999999996</v>
      </c>
      <c r="F48" s="46">
        <v>0</v>
      </c>
      <c r="G48" s="46">
        <v>13.5693</v>
      </c>
      <c r="H48" s="46">
        <v>9.7598000000000003</v>
      </c>
      <c r="I48" s="46">
        <v>17.046500000000002</v>
      </c>
      <c r="J48" s="46">
        <v>5.4227999999999996</v>
      </c>
      <c r="K48" s="46">
        <v>0</v>
      </c>
      <c r="L48" s="46">
        <v>1.8602000000000001</v>
      </c>
      <c r="M48" s="46">
        <v>1.7972999999999999</v>
      </c>
      <c r="N48" s="46">
        <v>5</v>
      </c>
      <c r="O48" s="46">
        <v>0</v>
      </c>
      <c r="P48" s="46">
        <v>0</v>
      </c>
    </row>
    <row r="49" spans="1:16" hidden="1" outlineLevel="1">
      <c r="A49" s="9">
        <v>41699</v>
      </c>
      <c r="B49" s="46">
        <v>11.582000000000001</v>
      </c>
      <c r="C49" s="46">
        <v>11.0534</v>
      </c>
      <c r="D49" s="46">
        <v>18.004799999999999</v>
      </c>
      <c r="E49" s="46">
        <v>2.5232999999999999</v>
      </c>
      <c r="F49" s="46">
        <v>2.8</v>
      </c>
      <c r="G49" s="46">
        <v>11.7102</v>
      </c>
      <c r="H49" s="46">
        <v>11.126300000000001</v>
      </c>
      <c r="I49" s="46">
        <v>18.990300000000001</v>
      </c>
      <c r="J49" s="46">
        <v>2.5232999999999999</v>
      </c>
      <c r="K49" s="46">
        <v>2.8</v>
      </c>
      <c r="L49" s="46">
        <v>6.6196999999999999</v>
      </c>
      <c r="M49" s="46">
        <v>1</v>
      </c>
      <c r="N49" s="46">
        <v>7.8799000000000001</v>
      </c>
      <c r="O49" s="46">
        <v>0</v>
      </c>
      <c r="P49" s="46">
        <v>0</v>
      </c>
    </row>
    <row r="50" spans="1:16" hidden="1" outlineLevel="1">
      <c r="A50" s="9">
        <v>41730</v>
      </c>
      <c r="B50" s="46">
        <v>15.389900000000001</v>
      </c>
      <c r="C50" s="46">
        <v>11.819100000000001</v>
      </c>
      <c r="D50" s="46">
        <v>17.023499999999999</v>
      </c>
      <c r="E50" s="46">
        <v>8.8630999999999993</v>
      </c>
      <c r="F50" s="46">
        <v>13.5</v>
      </c>
      <c r="G50" s="46">
        <v>15.8034</v>
      </c>
      <c r="H50" s="46">
        <v>12.052</v>
      </c>
      <c r="I50" s="46">
        <v>17.577100000000002</v>
      </c>
      <c r="J50" s="46">
        <v>8.8632000000000009</v>
      </c>
      <c r="K50" s="46">
        <v>13.5</v>
      </c>
      <c r="L50" s="46">
        <v>5.5373000000000001</v>
      </c>
      <c r="M50" s="46">
        <v>3.9773000000000001</v>
      </c>
      <c r="N50" s="46">
        <v>5.8327</v>
      </c>
      <c r="O50" s="46">
        <v>0.5</v>
      </c>
      <c r="P50" s="46">
        <v>0</v>
      </c>
    </row>
    <row r="51" spans="1:16" hidden="1" outlineLevel="1">
      <c r="A51" s="9">
        <v>41760</v>
      </c>
      <c r="B51" s="46">
        <v>15.065799999999999</v>
      </c>
      <c r="C51" s="46">
        <v>12.152699999999999</v>
      </c>
      <c r="D51" s="46">
        <v>16.444299999999998</v>
      </c>
      <c r="E51" s="46">
        <v>7.3667999999999996</v>
      </c>
      <c r="F51" s="46">
        <v>0</v>
      </c>
      <c r="G51" s="46">
        <v>15.2121</v>
      </c>
      <c r="H51" s="46">
        <v>12.306100000000001</v>
      </c>
      <c r="I51" s="46">
        <v>16.614699999999999</v>
      </c>
      <c r="J51" s="46">
        <v>7.3667999999999996</v>
      </c>
      <c r="K51" s="46">
        <v>0</v>
      </c>
      <c r="L51" s="46">
        <v>8.9751999999999992</v>
      </c>
      <c r="M51" s="46">
        <v>3.3797000000000001</v>
      </c>
      <c r="N51" s="46">
        <v>10.239000000000001</v>
      </c>
      <c r="O51" s="46">
        <v>0.5</v>
      </c>
      <c r="P51" s="46">
        <v>0</v>
      </c>
    </row>
    <row r="52" spans="1:16" hidden="1" outlineLevel="1">
      <c r="A52" s="9">
        <v>41791</v>
      </c>
      <c r="B52" s="46">
        <v>13.6066</v>
      </c>
      <c r="C52" s="46">
        <v>10.6249</v>
      </c>
      <c r="D52" s="46">
        <v>15.352499999999999</v>
      </c>
      <c r="E52" s="46">
        <v>11.5318</v>
      </c>
      <c r="F52" s="46">
        <v>0</v>
      </c>
      <c r="G52" s="46">
        <v>14.0326</v>
      </c>
      <c r="H52" s="46">
        <v>10.939</v>
      </c>
      <c r="I52" s="46">
        <v>15.9801</v>
      </c>
      <c r="J52" s="46">
        <v>11.5318</v>
      </c>
      <c r="K52" s="46">
        <v>0</v>
      </c>
      <c r="L52" s="46">
        <v>6.6924999999999999</v>
      </c>
      <c r="M52" s="46">
        <v>1</v>
      </c>
      <c r="N52" s="46">
        <v>7.8872999999999998</v>
      </c>
      <c r="O52" s="46">
        <v>0</v>
      </c>
      <c r="P52" s="46">
        <v>0</v>
      </c>
    </row>
    <row r="53" spans="1:16" hidden="1" outlineLevel="1">
      <c r="A53" s="9">
        <v>41821</v>
      </c>
      <c r="B53" s="46">
        <v>12.4726</v>
      </c>
      <c r="C53" s="46">
        <v>12.720499999999999</v>
      </c>
      <c r="D53" s="46">
        <v>12.9038</v>
      </c>
      <c r="E53" s="46">
        <v>7.4108000000000001</v>
      </c>
      <c r="F53" s="46">
        <v>0</v>
      </c>
      <c r="G53" s="46">
        <v>12.757400000000001</v>
      </c>
      <c r="H53" s="46">
        <v>12.895200000000001</v>
      </c>
      <c r="I53" s="46">
        <v>13.392799999999999</v>
      </c>
      <c r="J53" s="46">
        <v>7.4789000000000003</v>
      </c>
      <c r="K53" s="46">
        <v>0</v>
      </c>
      <c r="L53" s="46">
        <v>9.5991</v>
      </c>
      <c r="M53" s="46">
        <v>1</v>
      </c>
      <c r="N53" s="46">
        <v>10.272</v>
      </c>
      <c r="O53" s="46">
        <v>0.15</v>
      </c>
      <c r="P53" s="46">
        <v>0</v>
      </c>
    </row>
    <row r="54" spans="1:16" hidden="1" outlineLevel="1" collapsed="1">
      <c r="A54" s="9">
        <v>41852</v>
      </c>
      <c r="B54" s="46">
        <v>11.047599999999999</v>
      </c>
      <c r="C54" s="46">
        <v>9.5319000000000003</v>
      </c>
      <c r="D54" s="46">
        <v>14.23</v>
      </c>
      <c r="E54" s="46">
        <v>6.8765999999999998</v>
      </c>
      <c r="F54" s="46">
        <v>0</v>
      </c>
      <c r="G54" s="46">
        <v>11.344099999999999</v>
      </c>
      <c r="H54" s="46">
        <v>9.9488000000000003</v>
      </c>
      <c r="I54" s="46">
        <v>14.4795</v>
      </c>
      <c r="J54" s="46">
        <v>6.8765999999999998</v>
      </c>
      <c r="K54" s="46">
        <v>0</v>
      </c>
      <c r="L54" s="46">
        <v>2.7039</v>
      </c>
      <c r="M54" s="46">
        <v>1</v>
      </c>
      <c r="N54" s="46">
        <v>6.0518999999999998</v>
      </c>
      <c r="O54" s="46">
        <v>0</v>
      </c>
      <c r="P54" s="46">
        <v>0</v>
      </c>
    </row>
    <row r="55" spans="1:16" hidden="1" outlineLevel="1" collapsed="1">
      <c r="A55" s="9">
        <v>41883</v>
      </c>
      <c r="B55" s="46">
        <v>12.205500000000001</v>
      </c>
      <c r="C55" s="46">
        <v>9.8366000000000007</v>
      </c>
      <c r="D55" s="46">
        <v>14.8332</v>
      </c>
      <c r="E55" s="46">
        <v>6.1626000000000003</v>
      </c>
      <c r="F55" s="46">
        <v>0</v>
      </c>
      <c r="G55" s="46">
        <v>12.263</v>
      </c>
      <c r="H55" s="46">
        <v>9.9074000000000009</v>
      </c>
      <c r="I55" s="46">
        <v>14.8912</v>
      </c>
      <c r="J55" s="46">
        <v>6.1626000000000003</v>
      </c>
      <c r="K55" s="46">
        <v>0</v>
      </c>
      <c r="L55" s="46">
        <v>4.1369999999999996</v>
      </c>
      <c r="M55" s="46">
        <v>1</v>
      </c>
      <c r="N55" s="46">
        <v>6.8796999999999997</v>
      </c>
      <c r="O55" s="46">
        <v>0</v>
      </c>
      <c r="P55" s="46">
        <v>0</v>
      </c>
    </row>
    <row r="56" spans="1:16" hidden="1" outlineLevel="1" collapsed="1">
      <c r="A56" s="9">
        <v>41913</v>
      </c>
      <c r="B56" s="46">
        <v>12.9968</v>
      </c>
      <c r="C56" s="46">
        <v>11.587300000000001</v>
      </c>
      <c r="D56" s="46">
        <v>15.4199</v>
      </c>
      <c r="E56" s="46">
        <v>7.7413999999999996</v>
      </c>
      <c r="F56" s="46">
        <v>0</v>
      </c>
      <c r="G56" s="46">
        <v>13.2477</v>
      </c>
      <c r="H56" s="46">
        <v>11.7469</v>
      </c>
      <c r="I56" s="46">
        <v>15.8741</v>
      </c>
      <c r="J56" s="46">
        <v>7.7415000000000003</v>
      </c>
      <c r="K56" s="46">
        <v>0</v>
      </c>
      <c r="L56" s="46">
        <v>1.7188000000000001</v>
      </c>
      <c r="M56" s="46">
        <v>1.2894000000000001</v>
      </c>
      <c r="N56" s="46">
        <v>1.9981</v>
      </c>
      <c r="O56" s="46">
        <v>0.15</v>
      </c>
      <c r="P56" s="46">
        <v>0</v>
      </c>
    </row>
    <row r="57" spans="1:16" hidden="1" outlineLevel="1" collapsed="1">
      <c r="A57" s="9">
        <v>41944</v>
      </c>
      <c r="B57" s="46">
        <v>13.7913</v>
      </c>
      <c r="C57" s="46">
        <v>11.8611</v>
      </c>
      <c r="D57" s="46">
        <v>16.5181</v>
      </c>
      <c r="E57" s="46">
        <v>6.9161999999999999</v>
      </c>
      <c r="F57" s="46">
        <v>0</v>
      </c>
      <c r="G57" s="46">
        <v>13.883800000000001</v>
      </c>
      <c r="H57" s="46">
        <v>11.879300000000001</v>
      </c>
      <c r="I57" s="46">
        <v>16.7637</v>
      </c>
      <c r="J57" s="46">
        <v>6.9161999999999999</v>
      </c>
      <c r="K57" s="46">
        <v>0</v>
      </c>
      <c r="L57" s="46">
        <v>5.2530999999999999</v>
      </c>
      <c r="M57" s="46">
        <v>1.2593000000000001</v>
      </c>
      <c r="N57" s="46">
        <v>5.6208999999999998</v>
      </c>
      <c r="O57" s="46">
        <v>0</v>
      </c>
      <c r="P57" s="46">
        <v>0</v>
      </c>
    </row>
    <row r="58" spans="1:16" hidden="1" outlineLevel="1" collapsed="1">
      <c r="A58" s="9">
        <v>41974</v>
      </c>
      <c r="B58" s="46">
        <v>13.580500000000001</v>
      </c>
      <c r="C58" s="46">
        <v>11.0648</v>
      </c>
      <c r="D58" s="46">
        <v>16.9178</v>
      </c>
      <c r="E58" s="46">
        <v>4.5629999999999997</v>
      </c>
      <c r="F58" s="46">
        <v>0</v>
      </c>
      <c r="G58" s="46">
        <v>14.271100000000001</v>
      </c>
      <c r="H58" s="46">
        <v>11.526999999999999</v>
      </c>
      <c r="I58" s="46">
        <v>17.6663</v>
      </c>
      <c r="J58" s="46">
        <v>6.1738999999999997</v>
      </c>
      <c r="K58" s="46">
        <v>0</v>
      </c>
      <c r="L58" s="46">
        <v>1.8270999999999999</v>
      </c>
      <c r="M58" s="46">
        <v>1</v>
      </c>
      <c r="N58" s="46">
        <v>2.8736000000000002</v>
      </c>
      <c r="O58" s="46">
        <v>1.2</v>
      </c>
      <c r="P58" s="46">
        <v>0</v>
      </c>
    </row>
    <row r="59" spans="1:16" hidden="1" outlineLevel="1" collapsed="1">
      <c r="A59" s="9">
        <v>42005</v>
      </c>
      <c r="B59" s="46">
        <v>14.3222</v>
      </c>
      <c r="C59" s="46">
        <v>11.922800000000001</v>
      </c>
      <c r="D59" s="46">
        <v>16.914100000000001</v>
      </c>
      <c r="E59" s="46">
        <v>5.3277000000000001</v>
      </c>
      <c r="F59" s="46">
        <v>0</v>
      </c>
      <c r="G59" s="46">
        <v>14.47</v>
      </c>
      <c r="H59" s="46">
        <v>11.9232</v>
      </c>
      <c r="I59" s="46">
        <v>17.2818</v>
      </c>
      <c r="J59" s="46">
        <v>5.3277000000000001</v>
      </c>
      <c r="K59" s="46">
        <v>0</v>
      </c>
      <c r="L59" s="46">
        <v>2.8193999999999999</v>
      </c>
      <c r="M59" s="46">
        <v>0.99070000000000003</v>
      </c>
      <c r="N59" s="46">
        <v>2.8218999999999999</v>
      </c>
      <c r="O59" s="46">
        <v>0</v>
      </c>
      <c r="P59" s="46">
        <v>0</v>
      </c>
    </row>
    <row r="60" spans="1:16" hidden="1" outlineLevel="1" collapsed="1">
      <c r="A60" s="9">
        <v>42036</v>
      </c>
      <c r="B60" s="46">
        <v>13.566700000000001</v>
      </c>
      <c r="C60" s="46">
        <v>11.5868</v>
      </c>
      <c r="D60" s="46">
        <v>17.6081</v>
      </c>
      <c r="E60" s="46">
        <v>4.6062000000000003</v>
      </c>
      <c r="F60" s="46">
        <v>0</v>
      </c>
      <c r="G60" s="46">
        <v>14.037599999999999</v>
      </c>
      <c r="H60" s="46">
        <v>11.7072</v>
      </c>
      <c r="I60" s="46">
        <v>18.867000000000001</v>
      </c>
      <c r="J60" s="46">
        <v>5.5888999999999998</v>
      </c>
      <c r="K60" s="46">
        <v>0</v>
      </c>
      <c r="L60" s="46">
        <v>2.7250000000000001</v>
      </c>
      <c r="M60" s="46">
        <v>0.50290000000000001</v>
      </c>
      <c r="N60" s="46">
        <v>3.4277000000000002</v>
      </c>
      <c r="O60" s="46">
        <v>1.7976000000000001</v>
      </c>
      <c r="P60" s="46">
        <v>0</v>
      </c>
    </row>
    <row r="61" spans="1:16" hidden="1" outlineLevel="1" collapsed="1">
      <c r="A61" s="9">
        <v>42064</v>
      </c>
      <c r="B61" s="46">
        <v>15.680899999999999</v>
      </c>
      <c r="C61" s="46">
        <v>12.578099999999999</v>
      </c>
      <c r="D61" s="46">
        <v>18.473099999999999</v>
      </c>
      <c r="E61" s="46">
        <v>6.8247</v>
      </c>
      <c r="F61" s="46">
        <v>0</v>
      </c>
      <c r="G61" s="46">
        <v>15.932600000000001</v>
      </c>
      <c r="H61" s="46">
        <v>12.622999999999999</v>
      </c>
      <c r="I61" s="46">
        <v>19.0016</v>
      </c>
      <c r="J61" s="46">
        <v>6.8247999999999998</v>
      </c>
      <c r="K61" s="46">
        <v>0</v>
      </c>
      <c r="L61" s="46">
        <v>4.3352000000000004</v>
      </c>
      <c r="M61" s="46">
        <v>1.3824000000000001</v>
      </c>
      <c r="N61" s="46">
        <v>4.5938999999999997</v>
      </c>
      <c r="O61" s="46">
        <v>0.15</v>
      </c>
      <c r="P61" s="46" t="s">
        <v>123</v>
      </c>
    </row>
    <row r="62" spans="1:16" hidden="1" outlineLevel="1" collapsed="1">
      <c r="A62" s="9">
        <v>42095</v>
      </c>
      <c r="B62" s="46">
        <v>15.8597</v>
      </c>
      <c r="C62" s="46">
        <v>13.056800000000001</v>
      </c>
      <c r="D62" s="46">
        <v>17.695799999999998</v>
      </c>
      <c r="E62" s="46">
        <v>6.5594999999999999</v>
      </c>
      <c r="F62" s="46">
        <v>0</v>
      </c>
      <c r="G62" s="46">
        <v>16.084199999999999</v>
      </c>
      <c r="H62" s="46">
        <v>13.1083</v>
      </c>
      <c r="I62" s="46">
        <v>18.001100000000001</v>
      </c>
      <c r="J62" s="46">
        <v>6.7352999999999996</v>
      </c>
      <c r="K62" s="46">
        <v>0</v>
      </c>
      <c r="L62" s="46">
        <v>4.2927</v>
      </c>
      <c r="M62" s="46">
        <v>0.99919999999999998</v>
      </c>
      <c r="N62" s="46">
        <v>4.8952999999999998</v>
      </c>
      <c r="O62" s="46">
        <v>1</v>
      </c>
      <c r="P62" s="46">
        <v>0</v>
      </c>
    </row>
    <row r="63" spans="1:16" hidden="1" outlineLevel="1" collapsed="1">
      <c r="A63" s="9">
        <v>42125</v>
      </c>
      <c r="B63" s="46">
        <v>17.312999999999999</v>
      </c>
      <c r="C63" s="46">
        <v>18.087</v>
      </c>
      <c r="D63" s="46">
        <v>18.0167</v>
      </c>
      <c r="E63" s="46">
        <v>12.6645</v>
      </c>
      <c r="F63" s="46">
        <v>0</v>
      </c>
      <c r="G63" s="46">
        <v>17.505500000000001</v>
      </c>
      <c r="H63" s="46">
        <v>18.087</v>
      </c>
      <c r="I63" s="46">
        <v>18.820399999999999</v>
      </c>
      <c r="J63" s="46">
        <v>12.6645</v>
      </c>
      <c r="K63" s="46">
        <v>0</v>
      </c>
      <c r="L63" s="46">
        <v>3.726</v>
      </c>
      <c r="M63" s="46">
        <v>0.7833</v>
      </c>
      <c r="N63" s="46">
        <v>3.7263000000000002</v>
      </c>
      <c r="O63" s="46">
        <v>0.15</v>
      </c>
      <c r="P63" s="46" t="s">
        <v>123</v>
      </c>
    </row>
    <row r="64" spans="1:16" hidden="1" outlineLevel="1" collapsed="1">
      <c r="A64" s="9">
        <v>42156</v>
      </c>
      <c r="B64" s="46">
        <v>16.47</v>
      </c>
      <c r="C64" s="46">
        <v>17.191199999999998</v>
      </c>
      <c r="D64" s="46">
        <v>17.3644</v>
      </c>
      <c r="E64" s="46">
        <v>12.376300000000001</v>
      </c>
      <c r="F64" s="46">
        <v>0</v>
      </c>
      <c r="G64" s="46">
        <v>16.928799999999999</v>
      </c>
      <c r="H64" s="46">
        <v>17.191700000000001</v>
      </c>
      <c r="I64" s="46">
        <v>18.731300000000001</v>
      </c>
      <c r="J64" s="46">
        <v>12.376300000000001</v>
      </c>
      <c r="K64" s="46">
        <v>0</v>
      </c>
      <c r="L64" s="46">
        <v>3.1863000000000001</v>
      </c>
      <c r="M64" s="46">
        <v>0.97809999999999997</v>
      </c>
      <c r="N64" s="46">
        <v>3.1871999999999998</v>
      </c>
      <c r="O64" s="46">
        <v>0</v>
      </c>
      <c r="P64" s="46">
        <v>0</v>
      </c>
    </row>
    <row r="65" spans="1:16" hidden="1" outlineLevel="1" collapsed="1">
      <c r="A65" s="9">
        <v>42186</v>
      </c>
      <c r="B65" s="46">
        <v>14.4262</v>
      </c>
      <c r="C65" s="46">
        <v>14.1556</v>
      </c>
      <c r="D65" s="46">
        <v>15.7163</v>
      </c>
      <c r="E65" s="46">
        <v>6.4189999999999996</v>
      </c>
      <c r="F65" s="46">
        <v>0</v>
      </c>
      <c r="G65" s="46">
        <v>15.5336</v>
      </c>
      <c r="H65" s="46">
        <v>15.0221</v>
      </c>
      <c r="I65" s="46">
        <v>17.346900000000002</v>
      </c>
      <c r="J65" s="46">
        <v>6.4189999999999996</v>
      </c>
      <c r="K65" s="46">
        <v>0</v>
      </c>
      <c r="L65" s="46">
        <v>1.7692000000000001</v>
      </c>
      <c r="M65" s="46">
        <v>1.0365</v>
      </c>
      <c r="N65" s="46">
        <v>2.1394000000000002</v>
      </c>
      <c r="O65" s="46">
        <v>0.15</v>
      </c>
      <c r="P65" s="46">
        <v>0</v>
      </c>
    </row>
    <row r="66" spans="1:16" hidden="1" outlineLevel="1" collapsed="1">
      <c r="A66" s="9">
        <v>42217</v>
      </c>
      <c r="B66" s="46">
        <v>13.1807</v>
      </c>
      <c r="C66" s="46">
        <v>12.304500000000001</v>
      </c>
      <c r="D66" s="46">
        <v>17.2166</v>
      </c>
      <c r="E66" s="46">
        <v>8.6683000000000003</v>
      </c>
      <c r="F66" s="46">
        <v>0</v>
      </c>
      <c r="G66" s="46">
        <v>13.656599999999999</v>
      </c>
      <c r="H66" s="46">
        <v>13.110300000000001</v>
      </c>
      <c r="I66" s="46">
        <v>17.415600000000001</v>
      </c>
      <c r="J66" s="46">
        <v>8.6683000000000003</v>
      </c>
      <c r="K66" s="46">
        <v>0</v>
      </c>
      <c r="L66" s="46">
        <v>1.4028</v>
      </c>
      <c r="M66" s="46">
        <v>1.0568</v>
      </c>
      <c r="N66" s="46">
        <v>3.9828999999999999</v>
      </c>
      <c r="O66" s="46">
        <v>0</v>
      </c>
      <c r="P66" s="46">
        <v>0</v>
      </c>
    </row>
    <row r="67" spans="1:16" hidden="1" outlineLevel="1" collapsed="1">
      <c r="A67" s="9">
        <v>42248</v>
      </c>
      <c r="B67" s="46">
        <v>15.5909</v>
      </c>
      <c r="C67" s="46">
        <v>15.7332</v>
      </c>
      <c r="D67" s="46">
        <v>16.357500000000002</v>
      </c>
      <c r="E67" s="46">
        <v>5.2584999999999997</v>
      </c>
      <c r="F67" s="46">
        <v>18.5</v>
      </c>
      <c r="G67" s="46">
        <v>15.7477</v>
      </c>
      <c r="H67" s="46">
        <v>15.856</v>
      </c>
      <c r="I67" s="46">
        <v>16.654699999999998</v>
      </c>
      <c r="J67" s="46">
        <v>5.2584999999999997</v>
      </c>
      <c r="K67" s="46">
        <v>18.5</v>
      </c>
      <c r="L67" s="46">
        <v>2.8841999999999999</v>
      </c>
      <c r="M67" s="46">
        <v>2.0533999999999999</v>
      </c>
      <c r="N67" s="46">
        <v>3.8138000000000001</v>
      </c>
      <c r="O67" s="46">
        <v>0</v>
      </c>
      <c r="P67" s="46">
        <v>0</v>
      </c>
    </row>
    <row r="68" spans="1:16" hidden="1" outlineLevel="1" collapsed="1">
      <c r="A68" s="9">
        <v>42278</v>
      </c>
      <c r="B68" s="46">
        <v>13.529299999999999</v>
      </c>
      <c r="C68" s="46">
        <v>12.383900000000001</v>
      </c>
      <c r="D68" s="46">
        <v>17.280100000000001</v>
      </c>
      <c r="E68" s="46">
        <v>7.1894999999999998</v>
      </c>
      <c r="F68" s="46">
        <v>0</v>
      </c>
      <c r="G68" s="46">
        <v>14.680400000000001</v>
      </c>
      <c r="H68" s="46">
        <v>14.1349</v>
      </c>
      <c r="I68" s="46">
        <v>17.450099999999999</v>
      </c>
      <c r="J68" s="46">
        <v>7.1894999999999998</v>
      </c>
      <c r="K68" s="46">
        <v>0</v>
      </c>
      <c r="L68" s="46">
        <v>1.5283</v>
      </c>
      <c r="M68" s="46">
        <v>1.2399</v>
      </c>
      <c r="N68" s="46">
        <v>6.4317000000000002</v>
      </c>
      <c r="O68" s="46">
        <v>0</v>
      </c>
      <c r="P68" s="46">
        <v>0</v>
      </c>
    </row>
    <row r="69" spans="1:16" hidden="1" outlineLevel="1" collapsed="1">
      <c r="A69" s="9">
        <v>42309</v>
      </c>
      <c r="B69" s="46">
        <v>13.024900000000001</v>
      </c>
      <c r="C69" s="46">
        <v>11.4305</v>
      </c>
      <c r="D69" s="46">
        <v>16.5227</v>
      </c>
      <c r="E69" s="46">
        <v>9.4903999999999993</v>
      </c>
      <c r="F69" s="46">
        <v>0</v>
      </c>
      <c r="G69" s="46">
        <v>13.7707</v>
      </c>
      <c r="H69" s="46">
        <v>12.629899999999999</v>
      </c>
      <c r="I69" s="46">
        <v>16.737400000000001</v>
      </c>
      <c r="J69" s="46">
        <v>9.4903999999999993</v>
      </c>
      <c r="K69" s="46">
        <v>0</v>
      </c>
      <c r="L69" s="46">
        <v>1.9797</v>
      </c>
      <c r="M69" s="46">
        <v>1.1166</v>
      </c>
      <c r="N69" s="46">
        <v>7.6112000000000002</v>
      </c>
      <c r="O69" s="46">
        <v>0</v>
      </c>
      <c r="P69" s="46" t="s">
        <v>123</v>
      </c>
    </row>
    <row r="70" spans="1:16" hidden="1" outlineLevel="1" collapsed="1">
      <c r="A70" s="9">
        <v>42339</v>
      </c>
      <c r="B70" s="46">
        <v>13.663</v>
      </c>
      <c r="C70" s="46">
        <v>13.2841</v>
      </c>
      <c r="D70" s="46">
        <v>15.3353</v>
      </c>
      <c r="E70" s="46">
        <v>9.4865999999999993</v>
      </c>
      <c r="F70" s="46">
        <v>1</v>
      </c>
      <c r="G70" s="46">
        <v>13.7281</v>
      </c>
      <c r="H70" s="46">
        <v>13.3535</v>
      </c>
      <c r="I70" s="46">
        <v>15.432499999999999</v>
      </c>
      <c r="J70" s="46">
        <v>9.4865999999999993</v>
      </c>
      <c r="K70" s="46">
        <v>1</v>
      </c>
      <c r="L70" s="46">
        <v>4.9766000000000004</v>
      </c>
      <c r="M70" s="46">
        <v>2.4521000000000002</v>
      </c>
      <c r="N70" s="46">
        <v>6.4554</v>
      </c>
      <c r="O70" s="46">
        <v>0</v>
      </c>
      <c r="P70" s="46">
        <v>0</v>
      </c>
    </row>
    <row r="71" spans="1:16" hidden="1" outlineLevel="1" collapsed="1">
      <c r="A71" s="9">
        <v>42370</v>
      </c>
      <c r="B71" s="46">
        <v>13.2583</v>
      </c>
      <c r="C71" s="46">
        <v>9.7291000000000007</v>
      </c>
      <c r="D71" s="46">
        <v>16.7698</v>
      </c>
      <c r="E71" s="46">
        <v>7.9885999999999999</v>
      </c>
      <c r="F71" s="46">
        <v>0</v>
      </c>
      <c r="G71" s="46">
        <v>15.285500000000001</v>
      </c>
      <c r="H71" s="46">
        <v>13.284800000000001</v>
      </c>
      <c r="I71" s="46">
        <v>17.209199999999999</v>
      </c>
      <c r="J71" s="46">
        <v>7.9885999999999999</v>
      </c>
      <c r="K71" s="46">
        <v>0</v>
      </c>
      <c r="L71" s="46">
        <v>1.681</v>
      </c>
      <c r="M71" s="46">
        <v>0.89980000000000004</v>
      </c>
      <c r="N71" s="46">
        <v>6.4638999999999998</v>
      </c>
      <c r="O71" s="46">
        <v>0</v>
      </c>
      <c r="P71" s="46">
        <v>0</v>
      </c>
    </row>
    <row r="72" spans="1:16" hidden="1" outlineLevel="1" collapsed="1">
      <c r="A72" s="9">
        <v>42401</v>
      </c>
      <c r="B72" s="46">
        <v>13.479799999999999</v>
      </c>
      <c r="C72" s="46">
        <v>12.719799999999999</v>
      </c>
      <c r="D72" s="46">
        <v>16.337900000000001</v>
      </c>
      <c r="E72" s="46">
        <v>8.3146000000000004</v>
      </c>
      <c r="F72" s="46">
        <v>0</v>
      </c>
      <c r="G72" s="46">
        <v>13.7066</v>
      </c>
      <c r="H72" s="46">
        <v>12.8454</v>
      </c>
      <c r="I72" s="46">
        <v>16.681699999999999</v>
      </c>
      <c r="J72" s="46">
        <v>8.5454000000000008</v>
      </c>
      <c r="K72" s="46">
        <v>0</v>
      </c>
      <c r="L72" s="46">
        <v>4.5484999999999998</v>
      </c>
      <c r="M72" s="46">
        <v>1.6214999999999999</v>
      </c>
      <c r="N72" s="46">
        <v>6.7618</v>
      </c>
      <c r="O72" s="46">
        <v>0.7</v>
      </c>
      <c r="P72" s="46">
        <v>0</v>
      </c>
    </row>
    <row r="73" spans="1:16" hidden="1" outlineLevel="1" collapsed="1">
      <c r="A73" s="9">
        <v>42430</v>
      </c>
      <c r="B73" s="46">
        <v>13.4575</v>
      </c>
      <c r="C73" s="46">
        <v>12.0998</v>
      </c>
      <c r="D73" s="46">
        <v>15.103999999999999</v>
      </c>
      <c r="E73" s="46">
        <v>7.9329999999999998</v>
      </c>
      <c r="F73" s="46">
        <v>0.6</v>
      </c>
      <c r="G73" s="46">
        <v>13.7446</v>
      </c>
      <c r="H73" s="46">
        <v>12.157299999999999</v>
      </c>
      <c r="I73" s="46">
        <v>15.616300000000001</v>
      </c>
      <c r="J73" s="46">
        <v>7.9329999999999998</v>
      </c>
      <c r="K73" s="46">
        <v>0</v>
      </c>
      <c r="L73" s="46">
        <v>3.9590999999999998</v>
      </c>
      <c r="M73" s="46">
        <v>0.87960000000000005</v>
      </c>
      <c r="N73" s="46">
        <v>4.2721</v>
      </c>
      <c r="O73" s="46">
        <v>0</v>
      </c>
      <c r="P73" s="46">
        <v>0.6</v>
      </c>
    </row>
    <row r="74" spans="1:16" hidden="1" outlineLevel="1" collapsed="1">
      <c r="A74" s="9">
        <v>42461</v>
      </c>
      <c r="B74" s="46">
        <v>12.5634</v>
      </c>
      <c r="C74" s="46">
        <v>10.1653</v>
      </c>
      <c r="D74" s="46">
        <v>14.651400000000001</v>
      </c>
      <c r="E74" s="46">
        <v>7.5147000000000004</v>
      </c>
      <c r="F74" s="46">
        <v>0</v>
      </c>
      <c r="G74" s="46">
        <v>13.0204</v>
      </c>
      <c r="H74" s="46">
        <v>10.3</v>
      </c>
      <c r="I74" s="46">
        <v>15.4984</v>
      </c>
      <c r="J74" s="46">
        <v>7.5147000000000004</v>
      </c>
      <c r="K74" s="46">
        <v>0</v>
      </c>
      <c r="L74" s="46">
        <v>3.3349000000000002</v>
      </c>
      <c r="M74" s="46">
        <v>1.2542</v>
      </c>
      <c r="N74" s="46">
        <v>3.5112999999999999</v>
      </c>
      <c r="O74" s="46">
        <v>0</v>
      </c>
      <c r="P74" s="46">
        <v>0</v>
      </c>
    </row>
    <row r="75" spans="1:16" hidden="1" outlineLevel="1" collapsed="1">
      <c r="A75" s="9">
        <v>42491</v>
      </c>
      <c r="B75" s="46">
        <v>12.2774</v>
      </c>
      <c r="C75" s="46">
        <v>10.737299999999999</v>
      </c>
      <c r="D75" s="46">
        <v>13.335699999999999</v>
      </c>
      <c r="E75" s="46">
        <v>5.7545000000000002</v>
      </c>
      <c r="F75" s="46">
        <v>0</v>
      </c>
      <c r="G75" s="46">
        <v>12.7971</v>
      </c>
      <c r="H75" s="46">
        <v>11.7067</v>
      </c>
      <c r="I75" s="46">
        <v>13.656499999999999</v>
      </c>
      <c r="J75" s="46">
        <v>5.8289999999999997</v>
      </c>
      <c r="K75" s="46">
        <v>0</v>
      </c>
      <c r="L75" s="46">
        <v>2.3742000000000001</v>
      </c>
      <c r="M75" s="46">
        <v>0.89759999999999995</v>
      </c>
      <c r="N75" s="46">
        <v>4.1889000000000003</v>
      </c>
      <c r="O75" s="46">
        <v>0.25</v>
      </c>
      <c r="P75" s="46">
        <v>0</v>
      </c>
    </row>
    <row r="76" spans="1:16" hidden="1" outlineLevel="1" collapsed="1">
      <c r="A76" s="9">
        <v>42522</v>
      </c>
      <c r="B76" s="46">
        <v>12.4918</v>
      </c>
      <c r="C76" s="46">
        <v>10.590299999999999</v>
      </c>
      <c r="D76" s="46">
        <v>13.0837</v>
      </c>
      <c r="E76" s="46">
        <v>7.9461000000000004</v>
      </c>
      <c r="F76" s="46">
        <v>0</v>
      </c>
      <c r="G76" s="46">
        <v>12.5512</v>
      </c>
      <c r="H76" s="46">
        <v>10.730399999999999</v>
      </c>
      <c r="I76" s="46">
        <v>13.129300000000001</v>
      </c>
      <c r="J76" s="46">
        <v>7.9461000000000004</v>
      </c>
      <c r="K76" s="46">
        <v>0</v>
      </c>
      <c r="L76" s="46">
        <v>4.1729000000000003</v>
      </c>
      <c r="M76" s="46">
        <v>1.2724</v>
      </c>
      <c r="N76" s="46">
        <v>5.5247000000000002</v>
      </c>
      <c r="O76" s="46">
        <v>0</v>
      </c>
      <c r="P76" s="46">
        <v>0</v>
      </c>
    </row>
    <row r="77" spans="1:16" hidden="1" outlineLevel="1" collapsed="1">
      <c r="A77" s="9">
        <v>42552</v>
      </c>
      <c r="B77" s="46">
        <v>11.6699</v>
      </c>
      <c r="C77" s="46">
        <v>9.9033999999999995</v>
      </c>
      <c r="D77" s="46">
        <v>12.1601</v>
      </c>
      <c r="E77" s="46">
        <v>6.4635999999999996</v>
      </c>
      <c r="F77" s="46">
        <v>0</v>
      </c>
      <c r="G77" s="46">
        <v>11.776999999999999</v>
      </c>
      <c r="H77" s="46">
        <v>10.186999999999999</v>
      </c>
      <c r="I77" s="46">
        <v>12.226599999999999</v>
      </c>
      <c r="J77" s="46">
        <v>6.4635999999999996</v>
      </c>
      <c r="K77" s="46">
        <v>0</v>
      </c>
      <c r="L77" s="46">
        <v>3.2347999999999999</v>
      </c>
      <c r="M77" s="46">
        <v>0.8861</v>
      </c>
      <c r="N77" s="46">
        <v>4.8879999999999999</v>
      </c>
      <c r="O77" s="46">
        <v>0</v>
      </c>
      <c r="P77" s="46">
        <v>0</v>
      </c>
    </row>
    <row r="78" spans="1:16" hidden="1" outlineLevel="1" collapsed="1">
      <c r="A78" s="9">
        <v>42583</v>
      </c>
      <c r="B78" s="46">
        <v>11.4641</v>
      </c>
      <c r="C78" s="46">
        <v>10.6555</v>
      </c>
      <c r="D78" s="46">
        <v>12.2575</v>
      </c>
      <c r="E78" s="46">
        <v>6.6642000000000001</v>
      </c>
      <c r="F78" s="46">
        <v>0</v>
      </c>
      <c r="G78" s="46">
        <v>11.600300000000001</v>
      </c>
      <c r="H78" s="46">
        <v>10.9589</v>
      </c>
      <c r="I78" s="46">
        <v>12.317399999999999</v>
      </c>
      <c r="J78" s="46">
        <v>6.6833999999999998</v>
      </c>
      <c r="K78" s="46">
        <v>0</v>
      </c>
      <c r="L78" s="46">
        <v>2.5537000000000001</v>
      </c>
      <c r="M78" s="46">
        <v>0.89019999999999999</v>
      </c>
      <c r="N78" s="46">
        <v>5.4402999999999997</v>
      </c>
      <c r="O78" s="46">
        <v>0.01</v>
      </c>
      <c r="P78" s="46">
        <v>0</v>
      </c>
    </row>
    <row r="79" spans="1:16" hidden="1" outlineLevel="1" collapsed="1">
      <c r="A79" s="9">
        <v>42614</v>
      </c>
      <c r="B79" s="46">
        <v>10.8118</v>
      </c>
      <c r="C79" s="46">
        <v>9.5523000000000007</v>
      </c>
      <c r="D79" s="46">
        <v>11.4259</v>
      </c>
      <c r="E79" s="46">
        <v>5.3323999999999998</v>
      </c>
      <c r="F79" s="46">
        <v>0</v>
      </c>
      <c r="G79" s="46">
        <v>10.990399999999999</v>
      </c>
      <c r="H79" s="46">
        <v>10.0222</v>
      </c>
      <c r="I79" s="46">
        <v>11.4641</v>
      </c>
      <c r="J79" s="46">
        <v>5.3323999999999998</v>
      </c>
      <c r="K79" s="46">
        <v>0</v>
      </c>
      <c r="L79" s="46">
        <v>2.3927</v>
      </c>
      <c r="M79" s="46">
        <v>0.89729999999999999</v>
      </c>
      <c r="N79" s="46">
        <v>6.6010999999999997</v>
      </c>
      <c r="O79" s="46">
        <v>0</v>
      </c>
      <c r="P79" s="46">
        <v>0</v>
      </c>
    </row>
    <row r="80" spans="1:16" hidden="1" outlineLevel="1" collapsed="1">
      <c r="A80" s="9">
        <v>42644</v>
      </c>
      <c r="B80" s="46">
        <v>11.643800000000001</v>
      </c>
      <c r="C80" s="46">
        <v>10.371499999999999</v>
      </c>
      <c r="D80" s="46">
        <v>12.21</v>
      </c>
      <c r="E80" s="46">
        <v>5.7704000000000004</v>
      </c>
      <c r="F80" s="46">
        <v>15</v>
      </c>
      <c r="G80" s="46">
        <v>11.735200000000001</v>
      </c>
      <c r="H80" s="46">
        <v>10.4274</v>
      </c>
      <c r="I80" s="46">
        <v>12.322100000000001</v>
      </c>
      <c r="J80" s="46">
        <v>5.7704000000000004</v>
      </c>
      <c r="K80" s="46">
        <v>15</v>
      </c>
      <c r="L80" s="46">
        <v>4.8266999999999998</v>
      </c>
      <c r="M80" s="46">
        <v>0.87619999999999998</v>
      </c>
      <c r="N80" s="46">
        <v>5.2759</v>
      </c>
      <c r="O80" s="46">
        <v>0</v>
      </c>
      <c r="P80" s="46">
        <v>0</v>
      </c>
    </row>
    <row r="81" spans="1:16" hidden="1" outlineLevel="1" collapsed="1">
      <c r="A81" s="9">
        <v>42675</v>
      </c>
      <c r="B81" s="46">
        <v>10.1342</v>
      </c>
      <c r="C81" s="46">
        <v>10.911300000000001</v>
      </c>
      <c r="D81" s="46">
        <v>10.0943</v>
      </c>
      <c r="E81" s="46">
        <v>5.9587000000000003</v>
      </c>
      <c r="F81" s="46">
        <v>0</v>
      </c>
      <c r="G81" s="46">
        <v>10.172700000000001</v>
      </c>
      <c r="H81" s="46">
        <v>11.012600000000001</v>
      </c>
      <c r="I81" s="46">
        <v>10.119300000000001</v>
      </c>
      <c r="J81" s="46">
        <v>5.9587000000000003</v>
      </c>
      <c r="K81" s="46">
        <v>0</v>
      </c>
      <c r="L81" s="46">
        <v>3.0773000000000001</v>
      </c>
      <c r="M81" s="46">
        <v>0.96540000000000004</v>
      </c>
      <c r="N81" s="46">
        <v>4.3990999999999998</v>
      </c>
      <c r="O81" s="46">
        <v>0</v>
      </c>
      <c r="P81" s="46">
        <v>0</v>
      </c>
    </row>
    <row r="82" spans="1:16" hidden="1" outlineLevel="1" collapsed="1">
      <c r="A82" s="9">
        <v>42705</v>
      </c>
      <c r="B82" s="46">
        <v>11.459899999999999</v>
      </c>
      <c r="C82" s="46">
        <v>7.4288999999999996</v>
      </c>
      <c r="D82" s="46">
        <v>13.723000000000001</v>
      </c>
      <c r="E82" s="46">
        <v>6.2972999999999999</v>
      </c>
      <c r="F82" s="46">
        <v>0</v>
      </c>
      <c r="G82" s="46">
        <v>11.7178</v>
      </c>
      <c r="H82" s="46">
        <v>7.8742000000000001</v>
      </c>
      <c r="I82" s="46">
        <v>13.8566</v>
      </c>
      <c r="J82" s="46">
        <v>6.2972999999999999</v>
      </c>
      <c r="K82" s="46">
        <v>0</v>
      </c>
      <c r="L82" s="46">
        <v>1.9777</v>
      </c>
      <c r="M82" s="46">
        <v>5.7799999999999997E-2</v>
      </c>
      <c r="N82" s="46">
        <v>5.1493000000000002</v>
      </c>
      <c r="O82" s="46">
        <v>0</v>
      </c>
      <c r="P82" s="46">
        <v>0</v>
      </c>
    </row>
    <row r="83" spans="1:16" hidden="1" outlineLevel="1" collapsed="1">
      <c r="A83" s="9">
        <v>42736</v>
      </c>
      <c r="B83" s="46">
        <v>11.3444</v>
      </c>
      <c r="C83" s="46">
        <v>9.2735000000000003</v>
      </c>
      <c r="D83" s="46">
        <v>12.9437</v>
      </c>
      <c r="E83" s="46">
        <v>5.8730000000000002</v>
      </c>
      <c r="F83" s="46">
        <v>0</v>
      </c>
      <c r="G83" s="46">
        <v>11.4693</v>
      </c>
      <c r="H83" s="46">
        <v>9.4181000000000008</v>
      </c>
      <c r="I83" s="46">
        <v>13.0848</v>
      </c>
      <c r="J83" s="46">
        <v>5.8730000000000002</v>
      </c>
      <c r="K83" s="46">
        <v>0</v>
      </c>
      <c r="L83" s="46">
        <v>4.5964</v>
      </c>
      <c r="M83" s="46">
        <v>0.99719999999999998</v>
      </c>
      <c r="N83" s="46">
        <v>6.1744000000000003</v>
      </c>
      <c r="O83" s="46">
        <v>0</v>
      </c>
      <c r="P83" s="46">
        <v>0</v>
      </c>
    </row>
    <row r="84" spans="1:16" hidden="1" outlineLevel="1" collapsed="1">
      <c r="A84" s="9">
        <v>42767</v>
      </c>
      <c r="B84" s="46">
        <v>11.5419</v>
      </c>
      <c r="C84" s="46">
        <v>9.5347000000000008</v>
      </c>
      <c r="D84" s="46">
        <v>13.4937</v>
      </c>
      <c r="E84" s="46">
        <v>6.6101000000000001</v>
      </c>
      <c r="F84" s="46">
        <v>0</v>
      </c>
      <c r="G84" s="46">
        <v>11.7515</v>
      </c>
      <c r="H84" s="46">
        <v>9.5816999999999997</v>
      </c>
      <c r="I84" s="46">
        <v>13.9072</v>
      </c>
      <c r="J84" s="46">
        <v>6.6101000000000001</v>
      </c>
      <c r="K84" s="46">
        <v>0</v>
      </c>
      <c r="L84" s="46">
        <v>1.9320999999999999</v>
      </c>
      <c r="M84" s="46">
        <v>0.01</v>
      </c>
      <c r="N84" s="46">
        <v>2.1158999999999999</v>
      </c>
      <c r="O84" s="46">
        <v>0</v>
      </c>
      <c r="P84" s="46" t="s">
        <v>123</v>
      </c>
    </row>
    <row r="85" spans="1:16" hidden="1" outlineLevel="1" collapsed="1">
      <c r="A85" s="9">
        <v>42795</v>
      </c>
      <c r="B85" s="46">
        <v>10.610200000000001</v>
      </c>
      <c r="C85" s="46">
        <v>8.9954000000000001</v>
      </c>
      <c r="D85" s="46">
        <v>12.7967</v>
      </c>
      <c r="E85" s="46">
        <v>6.0208000000000004</v>
      </c>
      <c r="F85" s="46">
        <v>0</v>
      </c>
      <c r="G85" s="46">
        <v>10.6648</v>
      </c>
      <c r="H85" s="46">
        <v>8.9977999999999998</v>
      </c>
      <c r="I85" s="46">
        <v>12.945</v>
      </c>
      <c r="J85" s="46">
        <v>6.0208000000000004</v>
      </c>
      <c r="K85" s="46">
        <v>0</v>
      </c>
      <c r="L85" s="46">
        <v>3.5971000000000002</v>
      </c>
      <c r="M85" s="46">
        <v>1.2479</v>
      </c>
      <c r="N85" s="46">
        <v>3.6400999999999999</v>
      </c>
      <c r="O85" s="46">
        <v>0</v>
      </c>
      <c r="P85" s="46">
        <v>0</v>
      </c>
    </row>
    <row r="86" spans="1:16" hidden="1" outlineLevel="1" collapsed="1">
      <c r="A86" s="9">
        <v>42826</v>
      </c>
      <c r="B86" s="46">
        <v>11.072800000000001</v>
      </c>
      <c r="C86" s="46">
        <v>8.27</v>
      </c>
      <c r="D86" s="46">
        <v>13.295400000000001</v>
      </c>
      <c r="E86" s="46">
        <v>4.3323</v>
      </c>
      <c r="F86" s="46">
        <v>0</v>
      </c>
      <c r="G86" s="46">
        <v>11.1724</v>
      </c>
      <c r="H86" s="46">
        <v>8.2799999999999994</v>
      </c>
      <c r="I86" s="46">
        <v>13.4924</v>
      </c>
      <c r="J86" s="46">
        <v>4.3922999999999996</v>
      </c>
      <c r="K86" s="46">
        <v>0</v>
      </c>
      <c r="L86" s="46">
        <v>3.2854000000000001</v>
      </c>
      <c r="M86" s="46">
        <v>0.01</v>
      </c>
      <c r="N86" s="46">
        <v>3.5348999999999999</v>
      </c>
      <c r="O86" s="46">
        <v>1</v>
      </c>
      <c r="P86" s="46">
        <v>0</v>
      </c>
    </row>
    <row r="87" spans="1:16" hidden="1" outlineLevel="1" collapsed="1">
      <c r="A87" s="9">
        <v>42856</v>
      </c>
      <c r="B87" s="46">
        <v>9.5237999999999996</v>
      </c>
      <c r="C87" s="46">
        <v>7.2594000000000003</v>
      </c>
      <c r="D87" s="46">
        <v>12.022500000000001</v>
      </c>
      <c r="E87" s="46">
        <v>5.8398000000000003</v>
      </c>
      <c r="F87" s="46">
        <v>7.3</v>
      </c>
      <c r="G87" s="46">
        <v>9.7881</v>
      </c>
      <c r="H87" s="46">
        <v>7.3052999999999999</v>
      </c>
      <c r="I87" s="46">
        <v>12.430199999999999</v>
      </c>
      <c r="J87" s="46">
        <v>6.7115999999999998</v>
      </c>
      <c r="K87" s="46">
        <v>7.3</v>
      </c>
      <c r="L87" s="46">
        <v>1.2932999999999999</v>
      </c>
      <c r="M87" s="46">
        <v>3.4988000000000001</v>
      </c>
      <c r="N87" s="46">
        <v>1.1233</v>
      </c>
      <c r="O87" s="46">
        <v>0.2</v>
      </c>
      <c r="P87" s="46">
        <v>0</v>
      </c>
    </row>
    <row r="88" spans="1:16" hidden="1" outlineLevel="1" collapsed="1">
      <c r="A88" s="9">
        <v>42887</v>
      </c>
      <c r="B88" s="46">
        <v>9.8796999999999997</v>
      </c>
      <c r="C88" s="46">
        <v>7.3182</v>
      </c>
      <c r="D88" s="46">
        <v>11.9924</v>
      </c>
      <c r="E88" s="46">
        <v>8.0271000000000008</v>
      </c>
      <c r="F88" s="46">
        <v>0</v>
      </c>
      <c r="G88" s="46">
        <v>10.003299999999999</v>
      </c>
      <c r="H88" s="46">
        <v>7.3266</v>
      </c>
      <c r="I88" s="46">
        <v>12.104699999999999</v>
      </c>
      <c r="J88" s="46">
        <v>8.5982000000000003</v>
      </c>
      <c r="K88" s="46">
        <v>0</v>
      </c>
      <c r="L88" s="46">
        <v>1.8012999999999999</v>
      </c>
      <c r="M88" s="46">
        <v>0.01</v>
      </c>
      <c r="N88" s="46">
        <v>3.7783000000000002</v>
      </c>
      <c r="O88" s="46">
        <v>0.01</v>
      </c>
      <c r="P88" s="46">
        <v>0</v>
      </c>
    </row>
    <row r="89" spans="1:16" hidden="1" outlineLevel="1" collapsed="1">
      <c r="A89" s="9">
        <v>42917</v>
      </c>
      <c r="B89" s="46">
        <v>8.1689000000000007</v>
      </c>
      <c r="C89" s="46">
        <v>6.3776000000000002</v>
      </c>
      <c r="D89" s="46">
        <v>8.9863999999999997</v>
      </c>
      <c r="E89" s="46">
        <v>4.9695</v>
      </c>
      <c r="F89" s="46">
        <v>1</v>
      </c>
      <c r="G89" s="46">
        <v>8.3632000000000009</v>
      </c>
      <c r="H89" s="46">
        <v>6.3826999999999998</v>
      </c>
      <c r="I89" s="46">
        <v>9.2340999999999998</v>
      </c>
      <c r="J89" s="46">
        <v>6.0510999999999999</v>
      </c>
      <c r="K89" s="46">
        <v>1</v>
      </c>
      <c r="L89" s="46">
        <v>2.4430000000000001</v>
      </c>
      <c r="M89" s="46">
        <v>0.01</v>
      </c>
      <c r="N89" s="46">
        <v>2.9125000000000001</v>
      </c>
      <c r="O89" s="46">
        <v>0.01</v>
      </c>
      <c r="P89" s="46">
        <v>0</v>
      </c>
    </row>
    <row r="90" spans="1:16" hidden="1" outlineLevel="1" collapsed="1">
      <c r="A90" s="9">
        <v>42948</v>
      </c>
      <c r="B90" s="46">
        <v>7.8018000000000001</v>
      </c>
      <c r="C90" s="46">
        <v>5.6776</v>
      </c>
      <c r="D90" s="46">
        <v>9.0841999999999992</v>
      </c>
      <c r="E90" s="46">
        <v>4.3198999999999996</v>
      </c>
      <c r="F90" s="46">
        <v>0</v>
      </c>
      <c r="G90" s="46">
        <v>7.9894999999999996</v>
      </c>
      <c r="H90" s="46">
        <v>5.8863000000000003</v>
      </c>
      <c r="I90" s="46">
        <v>9.1264000000000003</v>
      </c>
      <c r="J90" s="46">
        <v>5.8578000000000001</v>
      </c>
      <c r="K90" s="46">
        <v>0</v>
      </c>
      <c r="L90" s="46">
        <v>0.79090000000000005</v>
      </c>
      <c r="M90" s="46">
        <v>0.43690000000000001</v>
      </c>
      <c r="N90" s="46">
        <v>3.2722000000000002</v>
      </c>
      <c r="O90" s="46">
        <v>0.01</v>
      </c>
      <c r="P90" s="46">
        <v>0</v>
      </c>
    </row>
    <row r="91" spans="1:16" hidden="1" outlineLevel="1" collapsed="1">
      <c r="A91" s="9">
        <v>42979</v>
      </c>
      <c r="B91" s="46">
        <v>8.2996999999999996</v>
      </c>
      <c r="C91" s="46">
        <v>6.0065</v>
      </c>
      <c r="D91" s="46">
        <v>9.6631</v>
      </c>
      <c r="E91" s="46">
        <v>7.6025999999999998</v>
      </c>
      <c r="F91" s="46">
        <v>0</v>
      </c>
      <c r="G91" s="46">
        <v>8.3420000000000005</v>
      </c>
      <c r="H91" s="46">
        <v>6.0156000000000001</v>
      </c>
      <c r="I91" s="46">
        <v>9.7416</v>
      </c>
      <c r="J91" s="46">
        <v>7.6025999999999998</v>
      </c>
      <c r="K91" s="46">
        <v>0</v>
      </c>
      <c r="L91" s="46">
        <v>2.4653</v>
      </c>
      <c r="M91" s="46">
        <v>1.11E-2</v>
      </c>
      <c r="N91" s="46">
        <v>2.6547000000000001</v>
      </c>
      <c r="O91" s="46">
        <v>0</v>
      </c>
      <c r="P91" s="46">
        <v>0</v>
      </c>
    </row>
    <row r="92" spans="1:16" hidden="1" outlineLevel="1" collapsed="1">
      <c r="A92" s="9">
        <v>43009</v>
      </c>
      <c r="B92" s="46">
        <v>8.4952000000000005</v>
      </c>
      <c r="C92" s="46">
        <v>5.4665999999999997</v>
      </c>
      <c r="D92" s="46">
        <v>11.0144</v>
      </c>
      <c r="E92" s="46">
        <v>5.3795999999999999</v>
      </c>
      <c r="F92" s="46">
        <v>0</v>
      </c>
      <c r="G92" s="46">
        <v>8.5702999999999996</v>
      </c>
      <c r="H92" s="46">
        <v>5.4667000000000003</v>
      </c>
      <c r="I92" s="46">
        <v>11.2042</v>
      </c>
      <c r="J92" s="46">
        <v>5.4568000000000003</v>
      </c>
      <c r="K92" s="46">
        <v>0</v>
      </c>
      <c r="L92" s="46">
        <v>2.4470999999999998</v>
      </c>
      <c r="M92" s="46">
        <v>0.49919999999999998</v>
      </c>
      <c r="N92" s="46">
        <v>2.5152000000000001</v>
      </c>
      <c r="O92" s="46">
        <v>0.01</v>
      </c>
      <c r="P92" s="46">
        <v>0</v>
      </c>
    </row>
    <row r="93" spans="1:16" hidden="1" outlineLevel="1" collapsed="1">
      <c r="A93" s="9">
        <v>43040</v>
      </c>
      <c r="B93" s="46">
        <v>9.0907999999999998</v>
      </c>
      <c r="C93" s="46">
        <v>5.6067</v>
      </c>
      <c r="D93" s="46">
        <v>10.587400000000001</v>
      </c>
      <c r="E93" s="46">
        <v>7.0663</v>
      </c>
      <c r="F93" s="46">
        <v>0</v>
      </c>
      <c r="G93" s="46">
        <v>9.5465</v>
      </c>
      <c r="H93" s="46">
        <v>5.6115000000000004</v>
      </c>
      <c r="I93" s="46">
        <v>11.3681</v>
      </c>
      <c r="J93" s="46">
        <v>7.2869000000000002</v>
      </c>
      <c r="K93" s="46">
        <v>0</v>
      </c>
      <c r="L93" s="46">
        <v>2.0474999999999999</v>
      </c>
      <c r="M93" s="46">
        <v>0.01</v>
      </c>
      <c r="N93" s="46">
        <v>1.8597999999999999</v>
      </c>
      <c r="O93" s="46">
        <v>4.5</v>
      </c>
      <c r="P93" s="46">
        <v>0</v>
      </c>
    </row>
    <row r="94" spans="1:16" hidden="1" outlineLevel="1" collapsed="1">
      <c r="A94" s="9">
        <v>43070</v>
      </c>
      <c r="B94" s="46">
        <v>10.0449</v>
      </c>
      <c r="C94" s="46">
        <v>5.0976999999999997</v>
      </c>
      <c r="D94" s="46">
        <v>12.180099999999999</v>
      </c>
      <c r="E94" s="46">
        <v>7.3997999999999999</v>
      </c>
      <c r="F94" s="46">
        <v>0.1</v>
      </c>
      <c r="G94" s="46">
        <v>10.0966</v>
      </c>
      <c r="H94" s="46">
        <v>5.1170999999999998</v>
      </c>
      <c r="I94" s="46">
        <v>12.2606</v>
      </c>
      <c r="J94" s="46">
        <v>7.3997999999999999</v>
      </c>
      <c r="K94" s="46">
        <v>0.1</v>
      </c>
      <c r="L94" s="46">
        <v>2.4866000000000001</v>
      </c>
      <c r="M94" s="46">
        <v>0.01</v>
      </c>
      <c r="N94" s="46">
        <v>2.8980000000000001</v>
      </c>
      <c r="O94" s="46">
        <v>0</v>
      </c>
      <c r="P94" s="46">
        <v>0</v>
      </c>
    </row>
    <row r="95" spans="1:16" hidden="1" outlineLevel="1" collapsed="1">
      <c r="A95" s="9">
        <v>43101</v>
      </c>
      <c r="B95" s="46">
        <v>8.8150999999999993</v>
      </c>
      <c r="C95" s="46">
        <v>5.1634000000000002</v>
      </c>
      <c r="D95" s="46">
        <v>11.344799999999999</v>
      </c>
      <c r="E95" s="46">
        <v>6.3291000000000004</v>
      </c>
      <c r="F95" s="46">
        <v>0</v>
      </c>
      <c r="G95" s="46">
        <v>8.8986000000000001</v>
      </c>
      <c r="H95" s="46">
        <v>5.1638000000000002</v>
      </c>
      <c r="I95" s="46">
        <v>11.5463</v>
      </c>
      <c r="J95" s="46">
        <v>6.3291000000000004</v>
      </c>
      <c r="K95" s="46">
        <v>0</v>
      </c>
      <c r="L95" s="46">
        <v>2.0535999999999999</v>
      </c>
      <c r="M95" s="46">
        <v>0.01</v>
      </c>
      <c r="N95" s="46">
        <v>2.0585</v>
      </c>
      <c r="O95" s="46">
        <v>0</v>
      </c>
      <c r="P95" s="46">
        <v>0</v>
      </c>
    </row>
    <row r="96" spans="1:16" hidden="1" outlineLevel="1" collapsed="1">
      <c r="A96" s="9">
        <v>43132</v>
      </c>
      <c r="B96" s="46">
        <v>9.5716999999999999</v>
      </c>
      <c r="C96" s="46">
        <v>5.2248999999999999</v>
      </c>
      <c r="D96" s="46">
        <v>11.6656</v>
      </c>
      <c r="E96" s="46">
        <v>5.9862000000000002</v>
      </c>
      <c r="F96" s="46">
        <v>0</v>
      </c>
      <c r="G96" s="46">
        <v>9.7484000000000002</v>
      </c>
      <c r="H96" s="46">
        <v>5.2462999999999997</v>
      </c>
      <c r="I96" s="46">
        <v>11.988300000000001</v>
      </c>
      <c r="J96" s="46">
        <v>5.9862000000000002</v>
      </c>
      <c r="K96" s="46">
        <v>0</v>
      </c>
      <c r="L96" s="46">
        <v>1.6241000000000001</v>
      </c>
      <c r="M96" s="46">
        <v>1.6199999999999999E-2</v>
      </c>
      <c r="N96" s="46">
        <v>1.6984999999999999</v>
      </c>
      <c r="O96" s="46">
        <v>0</v>
      </c>
      <c r="P96" s="46">
        <v>0</v>
      </c>
    </row>
    <row r="97" spans="1:16" hidden="1" outlineLevel="1" collapsed="1">
      <c r="A97" s="9">
        <v>43160</v>
      </c>
      <c r="B97" s="46">
        <v>10.136799999999999</v>
      </c>
      <c r="C97" s="46">
        <v>5.2141000000000002</v>
      </c>
      <c r="D97" s="46">
        <v>12.565799999999999</v>
      </c>
      <c r="E97" s="46">
        <v>5.5132000000000003</v>
      </c>
      <c r="F97" s="46">
        <v>0</v>
      </c>
      <c r="G97" s="46">
        <v>10.273899999999999</v>
      </c>
      <c r="H97" s="46">
        <v>5.2283999999999997</v>
      </c>
      <c r="I97" s="46">
        <v>12.8201</v>
      </c>
      <c r="J97" s="46">
        <v>5.5132000000000003</v>
      </c>
      <c r="K97" s="46">
        <v>0</v>
      </c>
      <c r="L97" s="46">
        <v>1.8204</v>
      </c>
      <c r="M97" s="46">
        <v>0.01</v>
      </c>
      <c r="N97" s="46">
        <v>1.9009</v>
      </c>
      <c r="O97" s="46">
        <v>0</v>
      </c>
      <c r="P97" s="46">
        <v>0</v>
      </c>
    </row>
    <row r="98" spans="1:16" hidden="1" outlineLevel="1" collapsed="1">
      <c r="A98" s="9">
        <v>43191</v>
      </c>
      <c r="B98" s="46">
        <v>9.2745999999999995</v>
      </c>
      <c r="C98" s="46">
        <v>5.7079000000000004</v>
      </c>
      <c r="D98" s="46">
        <v>12.779299999999999</v>
      </c>
      <c r="E98" s="46">
        <v>5.0347</v>
      </c>
      <c r="F98" s="46">
        <v>0</v>
      </c>
      <c r="G98" s="46">
        <v>10.6591</v>
      </c>
      <c r="H98" s="46">
        <v>5.7191999999999998</v>
      </c>
      <c r="I98" s="46">
        <v>13.449</v>
      </c>
      <c r="J98" s="46">
        <v>14.091699999999999</v>
      </c>
      <c r="K98" s="46">
        <v>0</v>
      </c>
      <c r="L98" s="46">
        <v>4.8654000000000002</v>
      </c>
      <c r="M98" s="46">
        <v>0.01</v>
      </c>
      <c r="N98" s="46">
        <v>4.2248000000000001</v>
      </c>
      <c r="O98" s="46">
        <v>5</v>
      </c>
      <c r="P98" s="46">
        <v>0</v>
      </c>
    </row>
    <row r="99" spans="1:16" hidden="1" outlineLevel="1" collapsed="1">
      <c r="A99" s="9">
        <v>43221</v>
      </c>
      <c r="B99" s="46">
        <v>10.0724</v>
      </c>
      <c r="C99" s="46">
        <v>5.5671999999999997</v>
      </c>
      <c r="D99" s="46">
        <v>13.109500000000001</v>
      </c>
      <c r="E99" s="46">
        <v>5.0464000000000002</v>
      </c>
      <c r="F99" s="46">
        <v>0</v>
      </c>
      <c r="G99" s="46">
        <v>10.5136</v>
      </c>
      <c r="H99" s="46">
        <v>5.5674999999999999</v>
      </c>
      <c r="I99" s="46">
        <v>13.1699</v>
      </c>
      <c r="J99" s="46">
        <v>14.0802</v>
      </c>
      <c r="K99" s="46">
        <v>0</v>
      </c>
      <c r="L99" s="46">
        <v>4.8567</v>
      </c>
      <c r="M99" s="46">
        <v>0.01</v>
      </c>
      <c r="N99" s="46">
        <v>1.4231</v>
      </c>
      <c r="O99" s="46">
        <v>5</v>
      </c>
      <c r="P99" s="46">
        <v>0</v>
      </c>
    </row>
    <row r="100" spans="1:16" hidden="1" outlineLevel="1" collapsed="1">
      <c r="A100" s="9">
        <v>43252</v>
      </c>
      <c r="B100" s="46">
        <v>10.6995</v>
      </c>
      <c r="C100" s="46">
        <v>5.3757999999999999</v>
      </c>
      <c r="D100" s="46">
        <v>13.1418</v>
      </c>
      <c r="E100" s="46">
        <v>13.0909</v>
      </c>
      <c r="F100" s="46">
        <v>0</v>
      </c>
      <c r="G100" s="46">
        <v>10.902900000000001</v>
      </c>
      <c r="H100" s="46">
        <v>5.4360999999999997</v>
      </c>
      <c r="I100" s="46">
        <v>13.4551</v>
      </c>
      <c r="J100" s="46">
        <v>13.0909</v>
      </c>
      <c r="K100" s="46">
        <v>0</v>
      </c>
      <c r="L100" s="46">
        <v>2.3654000000000002</v>
      </c>
      <c r="M100" s="46">
        <v>0.46160000000000001</v>
      </c>
      <c r="N100" s="46">
        <v>2.7277999999999998</v>
      </c>
      <c r="O100" s="46">
        <v>0</v>
      </c>
      <c r="P100" s="46">
        <v>0</v>
      </c>
    </row>
    <row r="101" spans="1:16" hidden="1" outlineLevel="1" collapsed="1">
      <c r="A101" s="9">
        <v>43282</v>
      </c>
      <c r="B101" s="46">
        <v>10.2498</v>
      </c>
      <c r="C101" s="46">
        <v>5.9515000000000002</v>
      </c>
      <c r="D101" s="46">
        <v>12.4124</v>
      </c>
      <c r="E101" s="46">
        <v>14.3201</v>
      </c>
      <c r="F101" s="46">
        <v>0</v>
      </c>
      <c r="G101" s="46">
        <v>10.2768</v>
      </c>
      <c r="H101" s="46">
        <v>5.9537000000000004</v>
      </c>
      <c r="I101" s="46">
        <v>12.4666</v>
      </c>
      <c r="J101" s="46">
        <v>14.3201</v>
      </c>
      <c r="K101" s="46">
        <v>0</v>
      </c>
      <c r="L101" s="46">
        <v>4.7004999999999999</v>
      </c>
      <c r="M101" s="46">
        <v>1.8800000000000001E-2</v>
      </c>
      <c r="N101" s="46">
        <v>4.8254999999999999</v>
      </c>
      <c r="O101" s="46">
        <v>0</v>
      </c>
      <c r="P101" s="46">
        <v>0</v>
      </c>
    </row>
    <row r="102" spans="1:16" hidden="1" outlineLevel="1" collapsed="1">
      <c r="A102" s="9">
        <v>43313</v>
      </c>
      <c r="B102" s="46">
        <v>10.890499999999999</v>
      </c>
      <c r="C102" s="46">
        <v>5.5194999999999999</v>
      </c>
      <c r="D102" s="46">
        <v>13.838699999999999</v>
      </c>
      <c r="E102" s="46">
        <v>15.953099999999999</v>
      </c>
      <c r="F102" s="46">
        <v>0</v>
      </c>
      <c r="G102" s="46">
        <v>10.8942</v>
      </c>
      <c r="H102" s="46">
        <v>5.5194999999999999</v>
      </c>
      <c r="I102" s="46">
        <v>13.8466</v>
      </c>
      <c r="J102" s="46">
        <v>15.953099999999999</v>
      </c>
      <c r="K102" s="46">
        <v>0</v>
      </c>
      <c r="L102" s="46">
        <v>2.5804</v>
      </c>
      <c r="M102" s="46">
        <v>0.4965</v>
      </c>
      <c r="N102" s="46">
        <v>2.5863999999999998</v>
      </c>
      <c r="O102" s="46">
        <v>0</v>
      </c>
      <c r="P102" s="46">
        <v>0</v>
      </c>
    </row>
    <row r="103" spans="1:16" hidden="1" outlineLevel="1" collapsed="1">
      <c r="A103" s="9">
        <v>43344</v>
      </c>
      <c r="B103" s="46">
        <v>11.2958</v>
      </c>
      <c r="C103" s="46">
        <v>5.7439999999999998</v>
      </c>
      <c r="D103" s="46">
        <v>14.6534</v>
      </c>
      <c r="E103" s="46">
        <v>12.5366</v>
      </c>
      <c r="F103" s="46">
        <v>12.875</v>
      </c>
      <c r="G103" s="46">
        <v>11.434100000000001</v>
      </c>
      <c r="H103" s="46">
        <v>5.7464000000000004</v>
      </c>
      <c r="I103" s="46">
        <v>14.9628</v>
      </c>
      <c r="J103" s="46">
        <v>12.5366</v>
      </c>
      <c r="K103" s="46">
        <v>12.875</v>
      </c>
      <c r="L103" s="46">
        <v>2.7279</v>
      </c>
      <c r="M103" s="46">
        <v>0.01</v>
      </c>
      <c r="N103" s="46">
        <v>2.7557</v>
      </c>
      <c r="O103" s="46">
        <v>0</v>
      </c>
      <c r="P103" s="46">
        <v>0</v>
      </c>
    </row>
    <row r="104" spans="1:16" hidden="1" outlineLevel="1" collapsed="1">
      <c r="A104" s="9">
        <v>43374</v>
      </c>
      <c r="B104" s="46">
        <v>13.151999999999999</v>
      </c>
      <c r="C104" s="46">
        <v>5.5384000000000002</v>
      </c>
      <c r="D104" s="46">
        <v>16.2349</v>
      </c>
      <c r="E104" s="46">
        <v>10</v>
      </c>
      <c r="F104" s="46">
        <v>0</v>
      </c>
      <c r="G104" s="46">
        <v>13.1737</v>
      </c>
      <c r="H104" s="46">
        <v>5.5387000000000004</v>
      </c>
      <c r="I104" s="46">
        <v>16.274000000000001</v>
      </c>
      <c r="J104" s="46">
        <v>10</v>
      </c>
      <c r="K104" s="46">
        <v>0</v>
      </c>
      <c r="L104" s="46">
        <v>2.7202000000000002</v>
      </c>
      <c r="M104" s="46">
        <v>6.1800000000000001E-2</v>
      </c>
      <c r="N104" s="46">
        <v>2.7395</v>
      </c>
      <c r="O104" s="46">
        <v>0</v>
      </c>
      <c r="P104" s="46">
        <v>0</v>
      </c>
    </row>
    <row r="105" spans="1:16" hidden="1" outlineLevel="1" collapsed="1">
      <c r="A105" s="9">
        <v>43405</v>
      </c>
      <c r="B105" s="46">
        <v>12.8781</v>
      </c>
      <c r="C105" s="46">
        <v>6.2911999999999999</v>
      </c>
      <c r="D105" s="46">
        <v>16.8063</v>
      </c>
      <c r="E105" s="46">
        <v>14.5542</v>
      </c>
      <c r="F105" s="46">
        <v>0</v>
      </c>
      <c r="G105" s="46">
        <v>12.9053</v>
      </c>
      <c r="H105" s="46">
        <v>6.3269000000000002</v>
      </c>
      <c r="I105" s="46">
        <v>16.8063</v>
      </c>
      <c r="J105" s="46">
        <v>14.5542</v>
      </c>
      <c r="K105" s="46">
        <v>0</v>
      </c>
      <c r="L105" s="46">
        <v>0.01</v>
      </c>
      <c r="M105" s="46">
        <v>0.01</v>
      </c>
      <c r="N105" s="46">
        <v>0</v>
      </c>
      <c r="O105" s="46">
        <v>0</v>
      </c>
      <c r="P105" s="46">
        <v>0</v>
      </c>
    </row>
    <row r="106" spans="1:16" hidden="1" outlineLevel="1" collapsed="1">
      <c r="A106" s="9">
        <v>43435</v>
      </c>
      <c r="B106" s="46">
        <v>13.7544</v>
      </c>
      <c r="C106" s="46">
        <v>6.3962000000000003</v>
      </c>
      <c r="D106" s="46">
        <v>16.923100000000002</v>
      </c>
      <c r="E106" s="46">
        <v>12.3164</v>
      </c>
      <c r="F106" s="46">
        <v>10</v>
      </c>
      <c r="G106" s="46">
        <v>13.855</v>
      </c>
      <c r="H106" s="46">
        <v>6.4080000000000004</v>
      </c>
      <c r="I106" s="46">
        <v>17.094999999999999</v>
      </c>
      <c r="J106" s="46">
        <v>12.3164</v>
      </c>
      <c r="K106" s="46">
        <v>10</v>
      </c>
      <c r="L106" s="46">
        <v>2.5943999999999998</v>
      </c>
      <c r="M106" s="46">
        <v>0.01</v>
      </c>
      <c r="N106" s="46">
        <v>2.7654999999999998</v>
      </c>
      <c r="O106" s="46">
        <v>0</v>
      </c>
      <c r="P106" s="46">
        <v>0</v>
      </c>
    </row>
    <row r="107" spans="1:16" hidden="1" outlineLevel="1" collapsed="1">
      <c r="A107" s="9">
        <v>43466</v>
      </c>
      <c r="B107" s="46">
        <v>14.416</v>
      </c>
      <c r="C107" s="46">
        <v>6.6245000000000003</v>
      </c>
      <c r="D107" s="46">
        <v>16.756900000000002</v>
      </c>
      <c r="E107" s="46">
        <v>17.430399999999999</v>
      </c>
      <c r="F107" s="46">
        <v>0</v>
      </c>
      <c r="G107" s="46">
        <v>14.433</v>
      </c>
      <c r="H107" s="46">
        <v>6.6249000000000002</v>
      </c>
      <c r="I107" s="46">
        <v>16.783200000000001</v>
      </c>
      <c r="J107" s="46">
        <v>17.430399999999999</v>
      </c>
      <c r="K107" s="46">
        <v>0</v>
      </c>
      <c r="L107" s="46">
        <v>2.9689000000000001</v>
      </c>
      <c r="M107" s="46">
        <v>0.01</v>
      </c>
      <c r="N107" s="46">
        <v>3</v>
      </c>
      <c r="O107" s="46">
        <v>0</v>
      </c>
      <c r="P107" s="46">
        <v>0</v>
      </c>
    </row>
    <row r="108" spans="1:16" hidden="1" outlineLevel="1" collapsed="1">
      <c r="A108" s="9">
        <v>43497</v>
      </c>
      <c r="B108" s="46">
        <v>13.850199999999999</v>
      </c>
      <c r="C108" s="46">
        <v>6.4188000000000001</v>
      </c>
      <c r="D108" s="46">
        <v>16.544899999999998</v>
      </c>
      <c r="E108" s="46">
        <v>14.5221</v>
      </c>
      <c r="F108" s="46">
        <v>0</v>
      </c>
      <c r="G108" s="46">
        <v>13.8515</v>
      </c>
      <c r="H108" s="46">
        <v>6.4210000000000003</v>
      </c>
      <c r="I108" s="46">
        <v>16.544899999999998</v>
      </c>
      <c r="J108" s="46">
        <v>14.5221</v>
      </c>
      <c r="K108" s="46">
        <v>0</v>
      </c>
      <c r="L108" s="46">
        <v>0.01</v>
      </c>
      <c r="M108" s="46">
        <v>0.01</v>
      </c>
      <c r="N108" s="46">
        <v>0</v>
      </c>
      <c r="O108" s="46">
        <v>0</v>
      </c>
      <c r="P108" s="46">
        <v>0</v>
      </c>
    </row>
    <row r="109" spans="1:16" hidden="1" outlineLevel="1" collapsed="1">
      <c r="A109" s="9">
        <v>43525</v>
      </c>
      <c r="B109" s="46">
        <v>13.586499999999999</v>
      </c>
      <c r="C109" s="46">
        <v>5.1143999999999998</v>
      </c>
      <c r="D109" s="46">
        <v>15.918200000000001</v>
      </c>
      <c r="E109" s="46">
        <v>9.5891999999999999</v>
      </c>
      <c r="F109" s="46">
        <v>5</v>
      </c>
      <c r="G109" s="46">
        <v>13.6707</v>
      </c>
      <c r="H109" s="46">
        <v>5.1256000000000004</v>
      </c>
      <c r="I109" s="46">
        <v>16.056000000000001</v>
      </c>
      <c r="J109" s="46">
        <v>9.5891999999999999</v>
      </c>
      <c r="K109" s="46">
        <v>5</v>
      </c>
      <c r="L109" s="46">
        <v>3.6783000000000001</v>
      </c>
      <c r="M109" s="46">
        <v>0.01</v>
      </c>
      <c r="N109" s="46">
        <v>3.8060999999999998</v>
      </c>
      <c r="O109" s="46">
        <v>0</v>
      </c>
      <c r="P109" s="46">
        <v>0</v>
      </c>
    </row>
    <row r="110" spans="1:16" hidden="1" outlineLevel="1" collapsed="1">
      <c r="A110" s="9">
        <v>43556</v>
      </c>
      <c r="B110" s="46">
        <v>13.3978</v>
      </c>
      <c r="C110" s="46">
        <v>5.2122999999999999</v>
      </c>
      <c r="D110" s="46">
        <v>15.8245</v>
      </c>
      <c r="E110" s="46">
        <v>7.3391000000000002</v>
      </c>
      <c r="F110" s="46">
        <v>5</v>
      </c>
      <c r="G110" s="46">
        <v>13.5594</v>
      </c>
      <c r="H110" s="46">
        <v>5.2191000000000001</v>
      </c>
      <c r="I110" s="46">
        <v>16.082100000000001</v>
      </c>
      <c r="J110" s="46">
        <v>7.3391000000000002</v>
      </c>
      <c r="K110" s="46">
        <v>5</v>
      </c>
      <c r="L110" s="46">
        <v>1.9302999999999999</v>
      </c>
      <c r="M110" s="46">
        <v>1.0699999999999999E-2</v>
      </c>
      <c r="N110" s="46">
        <v>1.9578</v>
      </c>
      <c r="O110" s="46">
        <v>0</v>
      </c>
      <c r="P110" s="46">
        <v>0</v>
      </c>
    </row>
    <row r="111" spans="1:16" hidden="1" outlineLevel="1" collapsed="1">
      <c r="A111" s="9">
        <v>43586</v>
      </c>
      <c r="B111" s="46">
        <v>12.951000000000001</v>
      </c>
      <c r="C111" s="46">
        <v>4.8933</v>
      </c>
      <c r="D111" s="46">
        <v>15.5619</v>
      </c>
      <c r="E111" s="46">
        <v>8.3747000000000007</v>
      </c>
      <c r="F111" s="46">
        <v>0</v>
      </c>
      <c r="G111" s="46">
        <v>12.9886</v>
      </c>
      <c r="H111" s="46">
        <v>4.8933</v>
      </c>
      <c r="I111" s="46">
        <v>15.6304</v>
      </c>
      <c r="J111" s="46">
        <v>8.3747000000000007</v>
      </c>
      <c r="K111" s="46">
        <v>0</v>
      </c>
      <c r="L111" s="46">
        <v>3.7757999999999998</v>
      </c>
      <c r="M111" s="46">
        <v>0.01</v>
      </c>
      <c r="N111" s="46">
        <v>3.7757999999999998</v>
      </c>
      <c r="O111" s="46">
        <v>0</v>
      </c>
      <c r="P111" s="46">
        <v>0</v>
      </c>
    </row>
    <row r="112" spans="1:16" hidden="1" outlineLevel="1" collapsed="1">
      <c r="A112" s="9">
        <v>43617</v>
      </c>
      <c r="B112" s="46">
        <v>12.2644</v>
      </c>
      <c r="C112" s="46">
        <v>5.2824999999999998</v>
      </c>
      <c r="D112" s="46">
        <v>13.2928</v>
      </c>
      <c r="E112" s="46">
        <v>8.4108000000000001</v>
      </c>
      <c r="F112" s="46">
        <v>5</v>
      </c>
      <c r="G112" s="46">
        <v>13.8233</v>
      </c>
      <c r="H112" s="46">
        <v>5.2824999999999998</v>
      </c>
      <c r="I112" s="46">
        <v>15.472899999999999</v>
      </c>
      <c r="J112" s="46">
        <v>8.4108000000000001</v>
      </c>
      <c r="K112" s="46">
        <v>5</v>
      </c>
      <c r="L112" s="46">
        <v>4.8369</v>
      </c>
      <c r="M112" s="46">
        <v>0.01</v>
      </c>
      <c r="N112" s="46">
        <v>4.8369</v>
      </c>
      <c r="O112" s="46">
        <v>0</v>
      </c>
      <c r="P112" s="46">
        <v>0</v>
      </c>
    </row>
    <row r="113" spans="1:16" hidden="1" outlineLevel="1" collapsed="1">
      <c r="A113" s="9">
        <v>43647</v>
      </c>
      <c r="B113" s="46">
        <v>13.5823</v>
      </c>
      <c r="C113" s="46">
        <v>5.0788000000000002</v>
      </c>
      <c r="D113" s="46">
        <v>15.3392</v>
      </c>
      <c r="E113" s="46">
        <v>8.4123999999999999</v>
      </c>
      <c r="F113" s="46">
        <v>5</v>
      </c>
      <c r="G113" s="46">
        <v>13.734</v>
      </c>
      <c r="H113" s="46">
        <v>5.0891999999999999</v>
      </c>
      <c r="I113" s="46">
        <v>15.552300000000001</v>
      </c>
      <c r="J113" s="46">
        <v>8.4123999999999999</v>
      </c>
      <c r="K113" s="46">
        <v>5</v>
      </c>
      <c r="L113" s="46">
        <v>2.4106000000000001</v>
      </c>
      <c r="M113" s="46">
        <v>0.01</v>
      </c>
      <c r="N113" s="46">
        <v>2.4578000000000002</v>
      </c>
      <c r="O113" s="46">
        <v>0</v>
      </c>
      <c r="P113" s="46">
        <v>0</v>
      </c>
    </row>
    <row r="114" spans="1:16" hidden="1" outlineLevel="1" collapsed="1">
      <c r="A114" s="9">
        <v>43678</v>
      </c>
      <c r="B114" s="46">
        <v>13.616300000000001</v>
      </c>
      <c r="C114" s="46">
        <v>5.0439999999999996</v>
      </c>
      <c r="D114" s="46">
        <v>15.3414</v>
      </c>
      <c r="E114" s="46">
        <v>9.9951000000000008</v>
      </c>
      <c r="F114" s="46">
        <v>0</v>
      </c>
      <c r="G114" s="46">
        <v>13.661899999999999</v>
      </c>
      <c r="H114" s="46">
        <v>5.0449000000000002</v>
      </c>
      <c r="I114" s="46">
        <v>15.407999999999999</v>
      </c>
      <c r="J114" s="46">
        <v>9.9951000000000008</v>
      </c>
      <c r="K114" s="46">
        <v>0</v>
      </c>
      <c r="L114" s="46">
        <v>1.9871000000000001</v>
      </c>
      <c r="M114" s="46">
        <v>0.01</v>
      </c>
      <c r="N114" s="46">
        <v>1.9975000000000001</v>
      </c>
      <c r="O114" s="46">
        <v>0</v>
      </c>
      <c r="P114" s="46">
        <v>0</v>
      </c>
    </row>
    <row r="115" spans="1:16" hidden="1" outlineLevel="1" collapsed="1">
      <c r="A115" s="9">
        <v>43709</v>
      </c>
      <c r="B115" s="46">
        <v>13.7135</v>
      </c>
      <c r="C115" s="46">
        <v>5.0435999999999996</v>
      </c>
      <c r="D115" s="46">
        <v>15.077</v>
      </c>
      <c r="E115" s="46">
        <v>9.3277000000000001</v>
      </c>
      <c r="F115" s="46">
        <v>5</v>
      </c>
      <c r="G115" s="46">
        <v>13.761900000000001</v>
      </c>
      <c r="H115" s="46">
        <v>5.0526999999999997</v>
      </c>
      <c r="I115" s="46">
        <v>15.138999999999999</v>
      </c>
      <c r="J115" s="46">
        <v>9.3277000000000001</v>
      </c>
      <c r="K115" s="46">
        <v>5</v>
      </c>
      <c r="L115" s="46">
        <v>4.274</v>
      </c>
      <c r="M115" s="46">
        <v>0.5</v>
      </c>
      <c r="N115" s="46">
        <v>4.4397000000000002</v>
      </c>
      <c r="O115" s="46">
        <v>0</v>
      </c>
      <c r="P115" s="46">
        <v>0</v>
      </c>
    </row>
    <row r="116" spans="1:16" hidden="1" outlineLevel="1" collapsed="1">
      <c r="A116" s="9">
        <v>43739</v>
      </c>
      <c r="B116" s="46">
        <v>13.927199999999999</v>
      </c>
      <c r="C116" s="46">
        <v>5.4085999999999999</v>
      </c>
      <c r="D116" s="46">
        <v>14.951499999999999</v>
      </c>
      <c r="E116" s="46">
        <v>10.167</v>
      </c>
      <c r="F116" s="46">
        <v>0</v>
      </c>
      <c r="G116" s="46">
        <v>13.939500000000001</v>
      </c>
      <c r="H116" s="46">
        <v>5.4112999999999998</v>
      </c>
      <c r="I116" s="46">
        <v>14.9663</v>
      </c>
      <c r="J116" s="46">
        <v>10.167</v>
      </c>
      <c r="K116" s="46">
        <v>0</v>
      </c>
      <c r="L116" s="46">
        <v>2.8744999999999998</v>
      </c>
      <c r="M116" s="46">
        <v>0.5</v>
      </c>
      <c r="N116" s="46">
        <v>2.9710999999999999</v>
      </c>
      <c r="O116" s="46">
        <v>0</v>
      </c>
      <c r="P116" s="46">
        <v>0</v>
      </c>
    </row>
    <row r="117" spans="1:16" hidden="1" outlineLevel="1" collapsed="1">
      <c r="A117" s="9">
        <v>43770</v>
      </c>
      <c r="B117" s="46">
        <v>12.9048</v>
      </c>
      <c r="C117" s="46">
        <v>6.4065000000000003</v>
      </c>
      <c r="D117" s="46">
        <v>13.8788</v>
      </c>
      <c r="E117" s="46">
        <v>9.3630999999999993</v>
      </c>
      <c r="F117" s="46">
        <v>5</v>
      </c>
      <c r="G117" s="46">
        <v>13.0908</v>
      </c>
      <c r="H117" s="46">
        <v>6.4229000000000003</v>
      </c>
      <c r="I117" s="46">
        <v>14.113799999999999</v>
      </c>
      <c r="J117" s="46">
        <v>9.3630999999999993</v>
      </c>
      <c r="K117" s="46">
        <v>5</v>
      </c>
      <c r="L117" s="46">
        <v>2.5962000000000001</v>
      </c>
      <c r="M117" s="46">
        <v>0.46200000000000002</v>
      </c>
      <c r="N117" s="46">
        <v>2.6309999999999998</v>
      </c>
      <c r="O117" s="46">
        <v>0</v>
      </c>
      <c r="P117" s="46">
        <v>0</v>
      </c>
    </row>
    <row r="118" spans="1:16" hidden="1" outlineLevel="1" collapsed="1">
      <c r="A118" s="9">
        <v>43800</v>
      </c>
      <c r="B118" s="46">
        <v>12.1701</v>
      </c>
      <c r="C118" s="46">
        <v>5.6341999999999999</v>
      </c>
      <c r="D118" s="46">
        <v>13.112299999999999</v>
      </c>
      <c r="E118" s="46">
        <v>10.0268</v>
      </c>
      <c r="F118" s="46">
        <v>14.299799999999999</v>
      </c>
      <c r="G118" s="46">
        <v>12.202299999999999</v>
      </c>
      <c r="H118" s="46">
        <v>5.6379999999999999</v>
      </c>
      <c r="I118" s="46">
        <v>13.152799999999999</v>
      </c>
      <c r="J118" s="46">
        <v>10.0268</v>
      </c>
      <c r="K118" s="46">
        <v>14.299799999999999</v>
      </c>
      <c r="L118" s="46">
        <v>2.4792999999999998</v>
      </c>
      <c r="M118" s="46">
        <v>0.5</v>
      </c>
      <c r="N118" s="46">
        <v>2.5284</v>
      </c>
      <c r="O118" s="46">
        <v>0</v>
      </c>
      <c r="P118" s="46">
        <v>0</v>
      </c>
    </row>
    <row r="119" spans="1:16" hidden="1" outlineLevel="1" collapsed="1">
      <c r="A119" s="9">
        <v>43831</v>
      </c>
      <c r="B119" s="46">
        <v>10.4345</v>
      </c>
      <c r="C119" s="46">
        <v>4.9298000000000002</v>
      </c>
      <c r="D119" s="46">
        <v>11.272399999999999</v>
      </c>
      <c r="E119" s="46">
        <v>7.516</v>
      </c>
      <c r="F119" s="46">
        <v>0</v>
      </c>
      <c r="G119" s="46">
        <v>10.569800000000001</v>
      </c>
      <c r="H119" s="46">
        <v>4.9317000000000002</v>
      </c>
      <c r="I119" s="46">
        <v>11.3649</v>
      </c>
      <c r="J119" s="46">
        <v>8.4235000000000007</v>
      </c>
      <c r="K119" s="46">
        <v>0</v>
      </c>
      <c r="L119" s="46">
        <v>0.71360000000000001</v>
      </c>
      <c r="M119" s="46">
        <v>0.49990000000000001</v>
      </c>
      <c r="N119" s="46">
        <v>0.63919999999999999</v>
      </c>
      <c r="O119" s="46">
        <v>0.8</v>
      </c>
      <c r="P119" s="46">
        <v>0</v>
      </c>
    </row>
    <row r="120" spans="1:16" hidden="1" outlineLevel="1" collapsed="1">
      <c r="A120" s="9">
        <v>43862</v>
      </c>
      <c r="B120" s="46">
        <v>8.5947999999999993</v>
      </c>
      <c r="C120" s="46">
        <v>5.1759000000000004</v>
      </c>
      <c r="D120" s="46">
        <v>9.1560000000000006</v>
      </c>
      <c r="E120" s="46">
        <v>7.9751000000000003</v>
      </c>
      <c r="F120" s="46">
        <v>0</v>
      </c>
      <c r="G120" s="46">
        <v>8.6646000000000001</v>
      </c>
      <c r="H120" s="46">
        <v>5.1759000000000004</v>
      </c>
      <c r="I120" s="46">
        <v>9.1670999999999996</v>
      </c>
      <c r="J120" s="46">
        <v>8.7978000000000005</v>
      </c>
      <c r="K120" s="46">
        <v>0</v>
      </c>
      <c r="L120" s="46">
        <v>1.0939000000000001</v>
      </c>
      <c r="M120" s="46">
        <v>1.0500000000000001E-2</v>
      </c>
      <c r="N120" s="46">
        <v>2.7511000000000001</v>
      </c>
      <c r="O120" s="46">
        <v>0.8</v>
      </c>
      <c r="P120" s="46">
        <v>0</v>
      </c>
    </row>
    <row r="121" spans="1:16" hidden="1" outlineLevel="1" collapsed="1">
      <c r="A121" s="9">
        <v>43891</v>
      </c>
      <c r="B121" s="46">
        <v>8.8797999999999995</v>
      </c>
      <c r="C121" s="46">
        <v>5.0502000000000002</v>
      </c>
      <c r="D121" s="46">
        <v>9.673</v>
      </c>
      <c r="E121" s="46">
        <v>7.0449999999999999</v>
      </c>
      <c r="F121" s="46">
        <v>0</v>
      </c>
      <c r="G121" s="46">
        <v>8.8864000000000001</v>
      </c>
      <c r="H121" s="46">
        <v>5.0574000000000003</v>
      </c>
      <c r="I121" s="46">
        <v>9.6795000000000009</v>
      </c>
      <c r="J121" s="46">
        <v>7.0449999999999999</v>
      </c>
      <c r="K121" s="46">
        <v>0</v>
      </c>
      <c r="L121" s="46">
        <v>0.65</v>
      </c>
      <c r="M121" s="46">
        <v>0.5</v>
      </c>
      <c r="N121" s="46">
        <v>0.70740000000000003</v>
      </c>
      <c r="O121" s="46">
        <v>0</v>
      </c>
      <c r="P121" s="46">
        <v>0</v>
      </c>
    </row>
    <row r="122" spans="1:16" hidden="1" outlineLevel="1" collapsed="1">
      <c r="A122" s="9">
        <v>43922</v>
      </c>
      <c r="B122" s="46">
        <v>9.3743999999999996</v>
      </c>
      <c r="C122" s="46">
        <v>4.9114000000000004</v>
      </c>
      <c r="D122" s="46">
        <v>9.9887999999999995</v>
      </c>
      <c r="E122" s="46">
        <v>6.548</v>
      </c>
      <c r="F122" s="46">
        <v>0</v>
      </c>
      <c r="G122" s="46">
        <v>9.4360999999999997</v>
      </c>
      <c r="H122" s="46">
        <v>4.9114000000000004</v>
      </c>
      <c r="I122" s="46">
        <v>10.0395</v>
      </c>
      <c r="J122" s="46">
        <v>7.0007000000000001</v>
      </c>
      <c r="K122" s="46">
        <v>0</v>
      </c>
      <c r="L122" s="46">
        <v>1.2515000000000001</v>
      </c>
      <c r="M122" s="46">
        <v>9.7000000000000003E-3</v>
      </c>
      <c r="N122" s="46">
        <v>1.6830000000000001</v>
      </c>
      <c r="O122" s="46">
        <v>0.25</v>
      </c>
      <c r="P122" s="46">
        <v>0</v>
      </c>
    </row>
    <row r="123" spans="1:16" hidden="1" outlineLevel="1" collapsed="1">
      <c r="A123" s="9">
        <v>43952</v>
      </c>
      <c r="B123" s="46">
        <v>8.0637000000000008</v>
      </c>
      <c r="C123" s="46">
        <v>4.8677000000000001</v>
      </c>
      <c r="D123" s="46">
        <v>8.5090000000000003</v>
      </c>
      <c r="E123" s="46">
        <v>7.1847000000000003</v>
      </c>
      <c r="F123" s="46">
        <v>0</v>
      </c>
      <c r="G123" s="46">
        <v>8.1006</v>
      </c>
      <c r="H123" s="46">
        <v>4.8677000000000001</v>
      </c>
      <c r="I123" s="46">
        <v>8.5550999999999995</v>
      </c>
      <c r="J123" s="46">
        <v>7.1847000000000003</v>
      </c>
      <c r="K123" s="46">
        <v>0</v>
      </c>
      <c r="L123" s="46">
        <v>1.7298</v>
      </c>
      <c r="M123" s="46">
        <v>9.4999999999999998E-3</v>
      </c>
      <c r="N123" s="46">
        <v>1.7298</v>
      </c>
      <c r="O123" s="46">
        <v>0</v>
      </c>
      <c r="P123" s="46">
        <v>0</v>
      </c>
    </row>
    <row r="124" spans="1:16" hidden="1" outlineLevel="1" collapsed="1">
      <c r="A124" s="9">
        <v>43983</v>
      </c>
      <c r="B124" s="46">
        <v>7.4046000000000003</v>
      </c>
      <c r="C124" s="46">
        <v>4.7168000000000001</v>
      </c>
      <c r="D124" s="46">
        <v>7.7732999999999999</v>
      </c>
      <c r="E124" s="46">
        <v>7.3745000000000003</v>
      </c>
      <c r="F124" s="46">
        <v>0</v>
      </c>
      <c r="G124" s="46">
        <v>7.4484000000000004</v>
      </c>
      <c r="H124" s="46">
        <v>4.7168000000000001</v>
      </c>
      <c r="I124" s="46">
        <v>7.8296000000000001</v>
      </c>
      <c r="J124" s="46">
        <v>7.3745000000000003</v>
      </c>
      <c r="K124" s="46">
        <v>0</v>
      </c>
      <c r="L124" s="46">
        <v>1.1060000000000001</v>
      </c>
      <c r="M124" s="46">
        <v>9.7999999999999997E-3</v>
      </c>
      <c r="N124" s="46">
        <v>1.1060000000000001</v>
      </c>
      <c r="O124" s="46">
        <v>0</v>
      </c>
      <c r="P124" s="46">
        <v>0</v>
      </c>
    </row>
    <row r="125" spans="1:16" hidden="1" outlineLevel="1" collapsed="1">
      <c r="A125" s="9">
        <v>44013</v>
      </c>
      <c r="B125" s="46">
        <v>6.0483000000000002</v>
      </c>
      <c r="C125" s="46">
        <v>4.3079000000000001</v>
      </c>
      <c r="D125" s="46">
        <v>6.2651000000000003</v>
      </c>
      <c r="E125" s="46">
        <v>6.1891999999999996</v>
      </c>
      <c r="F125" s="46">
        <v>0</v>
      </c>
      <c r="G125" s="46">
        <v>6.5232000000000001</v>
      </c>
      <c r="H125" s="46">
        <v>4.3079000000000001</v>
      </c>
      <c r="I125" s="46">
        <v>6.8682999999999996</v>
      </c>
      <c r="J125" s="46">
        <v>6.1891999999999996</v>
      </c>
      <c r="K125" s="46">
        <v>0</v>
      </c>
      <c r="L125" s="46">
        <v>0.76670000000000005</v>
      </c>
      <c r="M125" s="46">
        <v>1.0200000000000001E-2</v>
      </c>
      <c r="N125" s="46">
        <v>0.76670000000000005</v>
      </c>
      <c r="O125" s="46">
        <v>0</v>
      </c>
      <c r="P125" s="46">
        <v>0</v>
      </c>
    </row>
    <row r="126" spans="1:16" hidden="1" outlineLevel="1" collapsed="1">
      <c r="A126" s="9">
        <v>44044</v>
      </c>
      <c r="B126" s="46">
        <v>5.6875</v>
      </c>
      <c r="C126" s="46">
        <v>3.7494999999999998</v>
      </c>
      <c r="D126" s="46">
        <v>6.1894999999999998</v>
      </c>
      <c r="E126" s="46">
        <v>5.5376000000000003</v>
      </c>
      <c r="F126" s="46">
        <v>3.0350000000000001</v>
      </c>
      <c r="G126" s="46">
        <v>5.7255000000000003</v>
      </c>
      <c r="H126" s="46">
        <v>3.7494999999999998</v>
      </c>
      <c r="I126" s="46">
        <v>6.2294999999999998</v>
      </c>
      <c r="J126" s="46">
        <v>5.7435</v>
      </c>
      <c r="K126" s="46">
        <v>3.0350000000000001</v>
      </c>
      <c r="L126" s="46">
        <v>1.0616000000000001</v>
      </c>
      <c r="M126" s="46">
        <v>9.4000000000000004E-3</v>
      </c>
      <c r="N126" s="46">
        <v>1.2969999999999999</v>
      </c>
      <c r="O126" s="46">
        <v>0.3493</v>
      </c>
      <c r="P126" s="46">
        <v>0</v>
      </c>
    </row>
    <row r="127" spans="1:16" hidden="1" outlineLevel="1" collapsed="1">
      <c r="A127" s="9">
        <v>44075</v>
      </c>
      <c r="B127" s="46">
        <v>4.8125999999999998</v>
      </c>
      <c r="C127" s="46">
        <v>3.4214000000000002</v>
      </c>
      <c r="D127" s="46">
        <v>5.7182000000000004</v>
      </c>
      <c r="E127" s="46">
        <v>4.2314999999999996</v>
      </c>
      <c r="F127" s="46">
        <v>0</v>
      </c>
      <c r="G127" s="46">
        <v>4.8385999999999996</v>
      </c>
      <c r="H127" s="46">
        <v>3.4214000000000002</v>
      </c>
      <c r="I127" s="46">
        <v>5.7743000000000002</v>
      </c>
      <c r="J127" s="46">
        <v>4.2314999999999996</v>
      </c>
      <c r="K127" s="46">
        <v>0</v>
      </c>
      <c r="L127" s="46">
        <v>1.0102</v>
      </c>
      <c r="M127" s="46">
        <v>9.2999999999999992E-3</v>
      </c>
      <c r="N127" s="46">
        <v>1.0102</v>
      </c>
      <c r="O127" s="46">
        <v>0</v>
      </c>
      <c r="P127" s="46">
        <v>0</v>
      </c>
    </row>
    <row r="128" spans="1:16" hidden="1" outlineLevel="1" collapsed="1">
      <c r="A128" s="9">
        <v>44105</v>
      </c>
      <c r="B128" s="46">
        <v>4.6044999999999998</v>
      </c>
      <c r="C128" s="46">
        <v>2.7014</v>
      </c>
      <c r="D128" s="46">
        <v>5.7907999999999999</v>
      </c>
      <c r="E128" s="46">
        <v>4.2832999999999997</v>
      </c>
      <c r="F128" s="46">
        <v>0</v>
      </c>
      <c r="G128" s="46">
        <v>4.6154000000000002</v>
      </c>
      <c r="H128" s="46">
        <v>2.7014</v>
      </c>
      <c r="I128" s="46">
        <v>5.8169000000000004</v>
      </c>
      <c r="J128" s="46">
        <v>4.2832999999999997</v>
      </c>
      <c r="K128" s="46">
        <v>0</v>
      </c>
      <c r="L128" s="46">
        <v>0.01</v>
      </c>
      <c r="M128" s="46">
        <v>1.0200000000000001E-2</v>
      </c>
      <c r="N128" s="46">
        <v>0.01</v>
      </c>
      <c r="O128" s="46">
        <v>0</v>
      </c>
      <c r="P128" s="46">
        <v>0</v>
      </c>
    </row>
    <row r="129" spans="1:16" hidden="1" outlineLevel="1" collapsed="1">
      <c r="A129" s="9">
        <v>44136</v>
      </c>
      <c r="B129" s="46">
        <v>4.1212999999999997</v>
      </c>
      <c r="C129" s="46">
        <v>1.1612</v>
      </c>
      <c r="D129" s="46">
        <v>5.4179000000000004</v>
      </c>
      <c r="E129" s="46">
        <v>4.3727</v>
      </c>
      <c r="F129" s="46">
        <v>0</v>
      </c>
      <c r="G129" s="46">
        <v>4.2111000000000001</v>
      </c>
      <c r="H129" s="46">
        <v>1.1612</v>
      </c>
      <c r="I129" s="46">
        <v>5.6813000000000002</v>
      </c>
      <c r="J129" s="46">
        <v>4.3727</v>
      </c>
      <c r="K129" s="46">
        <v>0</v>
      </c>
      <c r="L129" s="46">
        <v>2.1456</v>
      </c>
      <c r="M129" s="46">
        <v>1.04E-2</v>
      </c>
      <c r="N129" s="46">
        <v>2.1456</v>
      </c>
      <c r="O129" s="46">
        <v>0</v>
      </c>
      <c r="P129" s="46">
        <v>0</v>
      </c>
    </row>
    <row r="130" spans="1:16" hidden="1" outlineLevel="1" collapsed="1">
      <c r="A130" s="9">
        <v>44166</v>
      </c>
      <c r="B130" s="46">
        <v>3.3210999999999999</v>
      </c>
      <c r="C130" s="46">
        <v>0.94650000000000001</v>
      </c>
      <c r="D130" s="46">
        <v>5.1910999999999996</v>
      </c>
      <c r="E130" s="46">
        <v>3.7764000000000002</v>
      </c>
      <c r="F130" s="46">
        <v>7.8</v>
      </c>
      <c r="G130" s="46">
        <v>3.3365999999999998</v>
      </c>
      <c r="H130" s="46">
        <v>0.94650000000000001</v>
      </c>
      <c r="I130" s="46">
        <v>5.2481999999999998</v>
      </c>
      <c r="J130" s="46">
        <v>3.7764000000000002</v>
      </c>
      <c r="K130" s="46">
        <v>7.8</v>
      </c>
      <c r="L130" s="46">
        <v>0.86760000000000004</v>
      </c>
      <c r="M130" s="46">
        <v>1.0200000000000001E-2</v>
      </c>
      <c r="N130" s="46">
        <v>0.86760000000000004</v>
      </c>
      <c r="O130" s="46">
        <v>0</v>
      </c>
      <c r="P130" s="46">
        <v>0</v>
      </c>
    </row>
    <row r="131" spans="1:16" hidden="1" outlineLevel="1" collapsed="1">
      <c r="A131" s="9">
        <v>44197</v>
      </c>
      <c r="B131" s="46">
        <v>3.92</v>
      </c>
      <c r="C131" s="46">
        <v>2.0992000000000002</v>
      </c>
      <c r="D131" s="46">
        <v>4.9711999999999996</v>
      </c>
      <c r="E131" s="46">
        <v>3.9102999999999999</v>
      </c>
      <c r="F131" s="46">
        <v>0</v>
      </c>
      <c r="G131" s="46">
        <v>4.0000999999999998</v>
      </c>
      <c r="H131" s="46">
        <v>2.0992000000000002</v>
      </c>
      <c r="I131" s="46">
        <v>5.1965000000000003</v>
      </c>
      <c r="J131" s="46">
        <v>3.9102999999999999</v>
      </c>
      <c r="K131" s="46">
        <v>0</v>
      </c>
      <c r="L131" s="46">
        <v>1.9</v>
      </c>
      <c r="M131" s="46">
        <v>1.03E-2</v>
      </c>
      <c r="N131" s="46">
        <v>1.9</v>
      </c>
      <c r="O131" s="46">
        <v>0</v>
      </c>
      <c r="P131" s="46">
        <v>0</v>
      </c>
    </row>
    <row r="132" spans="1:16" hidden="1" outlineLevel="1" collapsed="1">
      <c r="A132" s="9">
        <v>44228</v>
      </c>
      <c r="B132" s="46">
        <v>3.9068000000000001</v>
      </c>
      <c r="C132" s="46">
        <v>1.0122</v>
      </c>
      <c r="D132" s="46">
        <v>5.0236999999999998</v>
      </c>
      <c r="E132" s="46">
        <v>4.4573999999999998</v>
      </c>
      <c r="F132" s="46">
        <v>0</v>
      </c>
      <c r="G132" s="46">
        <v>3.9174000000000002</v>
      </c>
      <c r="H132" s="46">
        <v>1.0122</v>
      </c>
      <c r="I132" s="46">
        <v>5.0500999999999996</v>
      </c>
      <c r="J132" s="46">
        <v>4.4573999999999998</v>
      </c>
      <c r="K132" s="46">
        <v>0</v>
      </c>
      <c r="L132" s="46">
        <v>1.4945999999999999</v>
      </c>
      <c r="M132" s="46">
        <v>1.0500000000000001E-2</v>
      </c>
      <c r="N132" s="46">
        <v>1.4945999999999999</v>
      </c>
      <c r="O132" s="46">
        <v>0</v>
      </c>
      <c r="P132" s="46" t="s">
        <v>123</v>
      </c>
    </row>
    <row r="133" spans="1:16" hidden="1" outlineLevel="1" collapsed="1">
      <c r="A133" s="9">
        <v>44256</v>
      </c>
      <c r="B133" s="46">
        <v>3.9325000000000001</v>
      </c>
      <c r="C133" s="46">
        <v>1.2573000000000001</v>
      </c>
      <c r="D133" s="46">
        <v>5.0362999999999998</v>
      </c>
      <c r="E133" s="46">
        <v>3.6423000000000001</v>
      </c>
      <c r="F133" s="46">
        <v>0</v>
      </c>
      <c r="G133" s="46">
        <v>3.9325000000000001</v>
      </c>
      <c r="H133" s="46">
        <v>1.2573000000000001</v>
      </c>
      <c r="I133" s="46">
        <v>5.0362999999999998</v>
      </c>
      <c r="J133" s="46">
        <v>3.6423000000000001</v>
      </c>
      <c r="K133" s="46">
        <v>0</v>
      </c>
      <c r="L133" s="46">
        <v>1.04E-2</v>
      </c>
      <c r="M133" s="46">
        <v>1.04E-2</v>
      </c>
      <c r="N133" s="46">
        <v>0</v>
      </c>
      <c r="O133" s="46">
        <v>0</v>
      </c>
      <c r="P133" s="46">
        <v>0</v>
      </c>
    </row>
    <row r="134" spans="1:16" hidden="1" outlineLevel="1" collapsed="1">
      <c r="A134" s="9">
        <v>44287</v>
      </c>
      <c r="B134" s="46">
        <v>3.9845000000000002</v>
      </c>
      <c r="C134" s="46">
        <v>0.51990000000000003</v>
      </c>
      <c r="D134" s="46">
        <v>5.0891999999999999</v>
      </c>
      <c r="E134" s="46">
        <v>3.6791</v>
      </c>
      <c r="F134" s="46">
        <v>0</v>
      </c>
      <c r="G134" s="46">
        <v>3.9876</v>
      </c>
      <c r="H134" s="46">
        <v>0.51990000000000003</v>
      </c>
      <c r="I134" s="46">
        <v>5.0952000000000002</v>
      </c>
      <c r="J134" s="46">
        <v>3.6791</v>
      </c>
      <c r="K134" s="46">
        <v>0</v>
      </c>
      <c r="L134" s="46">
        <v>0.1</v>
      </c>
      <c r="M134" s="46">
        <v>9.7000000000000003E-3</v>
      </c>
      <c r="N134" s="46">
        <v>0.1</v>
      </c>
      <c r="O134" s="46">
        <v>0</v>
      </c>
      <c r="P134" s="46">
        <v>0</v>
      </c>
    </row>
    <row r="135" spans="1:16" hidden="1" outlineLevel="1" collapsed="1">
      <c r="A135" s="9">
        <v>44317</v>
      </c>
      <c r="B135" s="46">
        <v>3.9321000000000002</v>
      </c>
      <c r="C135" s="46">
        <v>0.46260000000000001</v>
      </c>
      <c r="D135" s="46">
        <v>5.4245000000000001</v>
      </c>
      <c r="E135" s="46">
        <v>3.0585</v>
      </c>
      <c r="F135" s="46">
        <v>0</v>
      </c>
      <c r="G135" s="46">
        <v>3.9321000000000002</v>
      </c>
      <c r="H135" s="46">
        <v>0.46260000000000001</v>
      </c>
      <c r="I135" s="46">
        <v>5.4245000000000001</v>
      </c>
      <c r="J135" s="46">
        <v>3.0585</v>
      </c>
      <c r="K135" s="46">
        <v>0</v>
      </c>
      <c r="L135" s="46">
        <v>9.5999999999999992E-3</v>
      </c>
      <c r="M135" s="46">
        <v>9.5999999999999992E-3</v>
      </c>
      <c r="N135" s="46">
        <v>0</v>
      </c>
      <c r="O135" s="46">
        <v>0</v>
      </c>
      <c r="P135" s="46">
        <v>0</v>
      </c>
    </row>
    <row r="136" spans="1:16" hidden="1" outlineLevel="1" collapsed="1">
      <c r="A136" s="9">
        <v>44348</v>
      </c>
      <c r="B136" s="46">
        <v>3.6589999999999998</v>
      </c>
      <c r="C136" s="46">
        <v>0.4214</v>
      </c>
      <c r="D136" s="46">
        <v>4.8849</v>
      </c>
      <c r="E136" s="46">
        <v>3.7147999999999999</v>
      </c>
      <c r="F136" s="46">
        <v>0</v>
      </c>
      <c r="G136" s="46">
        <v>3.6667000000000001</v>
      </c>
      <c r="H136" s="46">
        <v>0.4214</v>
      </c>
      <c r="I136" s="46">
        <v>4.9055999999999997</v>
      </c>
      <c r="J136" s="46">
        <v>3.7147999999999999</v>
      </c>
      <c r="K136" s="46">
        <v>0</v>
      </c>
      <c r="L136" s="46">
        <v>1</v>
      </c>
      <c r="M136" s="46">
        <v>9.9000000000000008E-3</v>
      </c>
      <c r="N136" s="46">
        <v>1</v>
      </c>
      <c r="O136" s="46">
        <v>0</v>
      </c>
      <c r="P136" s="46" t="s">
        <v>123</v>
      </c>
    </row>
    <row r="137" spans="1:16" hidden="1" outlineLevel="1" collapsed="1">
      <c r="A137" s="9">
        <v>44378</v>
      </c>
      <c r="B137" s="46">
        <v>3.7562000000000002</v>
      </c>
      <c r="C137" s="46">
        <v>0.41970000000000002</v>
      </c>
      <c r="D137" s="46">
        <v>5.0903999999999998</v>
      </c>
      <c r="E137" s="46">
        <v>3.4626999999999999</v>
      </c>
      <c r="F137" s="46">
        <v>0</v>
      </c>
      <c r="G137" s="46">
        <v>3.7599</v>
      </c>
      <c r="H137" s="46">
        <v>0.41970000000000002</v>
      </c>
      <c r="I137" s="46">
        <v>5.0991999999999997</v>
      </c>
      <c r="J137" s="46">
        <v>3.4626999999999999</v>
      </c>
      <c r="K137" s="46">
        <v>0</v>
      </c>
      <c r="L137" s="46">
        <v>1</v>
      </c>
      <c r="M137" s="46">
        <v>9.7999999999999997E-3</v>
      </c>
      <c r="N137" s="46">
        <v>1</v>
      </c>
      <c r="O137" s="46">
        <v>0</v>
      </c>
      <c r="P137" s="46">
        <v>0</v>
      </c>
    </row>
    <row r="138" spans="1:16" hidden="1" outlineLevel="1" collapsed="1">
      <c r="A138" s="9">
        <v>44409</v>
      </c>
      <c r="B138" s="46">
        <v>4.0952000000000002</v>
      </c>
      <c r="C138" s="46">
        <v>0.74019999999999997</v>
      </c>
      <c r="D138" s="46">
        <v>5.6943999999999999</v>
      </c>
      <c r="E138" s="46">
        <v>2.9167999999999998</v>
      </c>
      <c r="F138" s="46">
        <v>0</v>
      </c>
      <c r="G138" s="46">
        <v>4.1146000000000003</v>
      </c>
      <c r="H138" s="46">
        <v>0.74019999999999997</v>
      </c>
      <c r="I138" s="46">
        <v>5.7441000000000004</v>
      </c>
      <c r="J138" s="46">
        <v>2.9167999999999998</v>
      </c>
      <c r="K138" s="46">
        <v>0</v>
      </c>
      <c r="L138" s="46">
        <v>1.1829000000000001</v>
      </c>
      <c r="M138" s="46">
        <v>9.7999999999999997E-3</v>
      </c>
      <c r="N138" s="46">
        <v>1.1829000000000001</v>
      </c>
      <c r="O138" s="46">
        <v>0</v>
      </c>
      <c r="P138" s="46">
        <v>0</v>
      </c>
    </row>
    <row r="139" spans="1:16" hidden="1" outlineLevel="1" collapsed="1">
      <c r="A139" s="9">
        <v>44440</v>
      </c>
      <c r="B139" s="46">
        <v>3.9276</v>
      </c>
      <c r="C139" s="46">
        <v>0.60550000000000004</v>
      </c>
      <c r="D139" s="46">
        <v>5.6539000000000001</v>
      </c>
      <c r="E139" s="46">
        <v>3.7553999999999998</v>
      </c>
      <c r="F139" s="46">
        <v>0</v>
      </c>
      <c r="G139" s="46">
        <v>3.9357000000000002</v>
      </c>
      <c r="H139" s="46">
        <v>0.60550000000000004</v>
      </c>
      <c r="I139" s="46">
        <v>5.6791</v>
      </c>
      <c r="J139" s="46">
        <v>3.7553999999999998</v>
      </c>
      <c r="K139" s="46">
        <v>0</v>
      </c>
      <c r="L139" s="46">
        <v>1</v>
      </c>
      <c r="M139" s="46">
        <v>1.0200000000000001E-2</v>
      </c>
      <c r="N139" s="46">
        <v>1</v>
      </c>
      <c r="O139" s="46">
        <v>0</v>
      </c>
      <c r="P139" s="46">
        <v>0</v>
      </c>
    </row>
    <row r="140" spans="1:16" hidden="1" outlineLevel="1" collapsed="1">
      <c r="A140" s="9">
        <v>44470</v>
      </c>
      <c r="B140" s="46">
        <v>3.7402000000000002</v>
      </c>
      <c r="C140" s="46">
        <v>0.85199999999999998</v>
      </c>
      <c r="D140" s="46">
        <v>5.5652999999999997</v>
      </c>
      <c r="E140" s="46">
        <v>3.4687999999999999</v>
      </c>
      <c r="F140" s="46">
        <v>0</v>
      </c>
      <c r="G140" s="46">
        <v>3.7605</v>
      </c>
      <c r="H140" s="46">
        <v>0.85199999999999998</v>
      </c>
      <c r="I140" s="46">
        <v>5.7211999999999996</v>
      </c>
      <c r="J140" s="46">
        <v>3.4687999999999999</v>
      </c>
      <c r="K140" s="46">
        <v>0</v>
      </c>
      <c r="L140" s="46">
        <v>3</v>
      </c>
      <c r="M140" s="46">
        <v>0.01</v>
      </c>
      <c r="N140" s="46">
        <v>3</v>
      </c>
      <c r="O140" s="46">
        <v>0</v>
      </c>
      <c r="P140" s="46">
        <v>0</v>
      </c>
    </row>
    <row r="141" spans="1:16" hidden="1" outlineLevel="1" collapsed="1">
      <c r="A141" s="9">
        <v>44501</v>
      </c>
      <c r="B141" s="46">
        <v>3.8635999999999999</v>
      </c>
      <c r="C141" s="46">
        <v>0.36259999999999998</v>
      </c>
      <c r="D141" s="46">
        <v>5.4931999999999999</v>
      </c>
      <c r="E141" s="46">
        <v>3.7751000000000001</v>
      </c>
      <c r="F141" s="46">
        <v>0</v>
      </c>
      <c r="G141" s="46">
        <v>3.8895</v>
      </c>
      <c r="H141" s="46">
        <v>0.36259999999999998</v>
      </c>
      <c r="I141" s="46">
        <v>5.6224999999999996</v>
      </c>
      <c r="J141" s="46">
        <v>3.7869000000000002</v>
      </c>
      <c r="K141" s="46">
        <v>0</v>
      </c>
      <c r="L141" s="46">
        <v>2.9163999999999999</v>
      </c>
      <c r="M141" s="46">
        <v>0.01</v>
      </c>
      <c r="N141" s="46">
        <v>3</v>
      </c>
      <c r="O141" s="46">
        <v>0.01</v>
      </c>
      <c r="P141" s="46">
        <v>0</v>
      </c>
    </row>
    <row r="142" spans="1:16" hidden="1" outlineLevel="1" collapsed="1">
      <c r="A142" s="9">
        <v>44531</v>
      </c>
      <c r="B142" s="46">
        <v>4.0103</v>
      </c>
      <c r="C142" s="46">
        <v>0.9264</v>
      </c>
      <c r="D142" s="46">
        <v>6.1006999999999998</v>
      </c>
      <c r="E142" s="46">
        <v>3.6897000000000002</v>
      </c>
      <c r="F142" s="46">
        <v>0</v>
      </c>
      <c r="G142" s="46">
        <v>4.0103</v>
      </c>
      <c r="H142" s="46">
        <v>0.9264</v>
      </c>
      <c r="I142" s="46">
        <v>6.1006999999999998</v>
      </c>
      <c r="J142" s="46">
        <v>3.6897000000000002</v>
      </c>
      <c r="K142" s="46">
        <v>0</v>
      </c>
      <c r="L142" s="46">
        <v>9.5999999999999992E-3</v>
      </c>
      <c r="M142" s="46">
        <v>9.5999999999999992E-3</v>
      </c>
      <c r="N142" s="46">
        <v>0</v>
      </c>
      <c r="O142" s="46">
        <v>0</v>
      </c>
      <c r="P142" s="46">
        <v>0</v>
      </c>
    </row>
    <row r="143" spans="1:16" hidden="1" outlineLevel="1" collapsed="1">
      <c r="A143" s="9">
        <v>44562</v>
      </c>
      <c r="B143" s="46">
        <v>4.6532999999999998</v>
      </c>
      <c r="C143" s="46">
        <v>1.2878000000000001</v>
      </c>
      <c r="D143" s="46">
        <v>5.7904999999999998</v>
      </c>
      <c r="E143" s="46">
        <v>5.2009999999999996</v>
      </c>
      <c r="F143" s="46">
        <v>0</v>
      </c>
      <c r="G143" s="46">
        <v>4.6532999999999998</v>
      </c>
      <c r="H143" s="46">
        <v>1.2878000000000001</v>
      </c>
      <c r="I143" s="46">
        <v>5.7904999999999998</v>
      </c>
      <c r="J143" s="46">
        <v>5.2009999999999996</v>
      </c>
      <c r="K143" s="46">
        <v>0</v>
      </c>
      <c r="L143" s="46">
        <v>1.01E-2</v>
      </c>
      <c r="M143" s="46">
        <v>1.01E-2</v>
      </c>
      <c r="N143" s="46">
        <v>0</v>
      </c>
      <c r="O143" s="46">
        <v>0</v>
      </c>
      <c r="P143" s="46">
        <v>0</v>
      </c>
    </row>
    <row r="144" spans="1:16" hidden="1" outlineLevel="1" collapsed="1">
      <c r="A144" s="9">
        <v>44593</v>
      </c>
      <c r="B144" s="46">
        <v>5.0109000000000004</v>
      </c>
      <c r="C144" s="46">
        <v>1.2027000000000001</v>
      </c>
      <c r="D144" s="46">
        <v>5.8224</v>
      </c>
      <c r="E144" s="46">
        <v>7.7736000000000001</v>
      </c>
      <c r="F144" s="46">
        <v>0</v>
      </c>
      <c r="G144" s="46">
        <v>5.0465</v>
      </c>
      <c r="H144" s="46">
        <v>1.2027000000000001</v>
      </c>
      <c r="I144" s="46">
        <v>5.9531000000000001</v>
      </c>
      <c r="J144" s="46">
        <v>7.7736000000000001</v>
      </c>
      <c r="K144" s="46">
        <v>0</v>
      </c>
      <c r="L144" s="46">
        <v>1.0457000000000001</v>
      </c>
      <c r="M144" s="46">
        <v>1.01E-2</v>
      </c>
      <c r="N144" s="46">
        <v>1.0457000000000001</v>
      </c>
      <c r="O144" s="46">
        <v>0</v>
      </c>
      <c r="P144" s="46">
        <v>0</v>
      </c>
    </row>
    <row r="145" spans="1:16" hidden="1" outlineLevel="1" collapsed="1">
      <c r="A145" s="9">
        <v>44621</v>
      </c>
      <c r="B145" s="46">
        <v>2.5528</v>
      </c>
      <c r="C145" s="46">
        <v>1.4154</v>
      </c>
      <c r="D145" s="46">
        <v>5.5251999999999999</v>
      </c>
      <c r="E145" s="46">
        <v>8.6</v>
      </c>
      <c r="F145" s="46">
        <v>0</v>
      </c>
      <c r="G145" s="46">
        <v>2.5528</v>
      </c>
      <c r="H145" s="46">
        <v>1.4154</v>
      </c>
      <c r="I145" s="46">
        <v>5.5251999999999999</v>
      </c>
      <c r="J145" s="46">
        <v>8.6</v>
      </c>
      <c r="K145" s="46">
        <v>0</v>
      </c>
      <c r="L145" s="46">
        <v>9.9000000000000008E-3</v>
      </c>
      <c r="M145" s="46">
        <v>9.9000000000000008E-3</v>
      </c>
      <c r="N145" s="46">
        <v>0</v>
      </c>
      <c r="O145" s="46">
        <v>0</v>
      </c>
      <c r="P145" s="46" t="s">
        <v>123</v>
      </c>
    </row>
    <row r="146" spans="1:16" hidden="1" outlineLevel="1" collapsed="1">
      <c r="A146" s="9">
        <v>44652</v>
      </c>
      <c r="B146" s="46">
        <v>4.1906999999999996</v>
      </c>
      <c r="C146" s="46">
        <v>2.2410000000000001</v>
      </c>
      <c r="D146" s="46">
        <v>6.5057999999999998</v>
      </c>
      <c r="E146" s="46">
        <v>8.4085999999999999</v>
      </c>
      <c r="F146" s="46">
        <v>0</v>
      </c>
      <c r="G146" s="46">
        <v>4.2274000000000003</v>
      </c>
      <c r="H146" s="46">
        <v>2.2694999999999999</v>
      </c>
      <c r="I146" s="46">
        <v>6.5152000000000001</v>
      </c>
      <c r="J146" s="46">
        <v>8.4085999999999999</v>
      </c>
      <c r="K146" s="46">
        <v>0</v>
      </c>
      <c r="L146" s="46">
        <v>0.52939999999999998</v>
      </c>
      <c r="M146" s="46">
        <v>0.5</v>
      </c>
      <c r="N146" s="46">
        <v>1</v>
      </c>
      <c r="O146" s="46">
        <v>0</v>
      </c>
      <c r="P146" s="46">
        <v>0</v>
      </c>
    </row>
    <row r="147" spans="1:16" hidden="1" outlineLevel="1" collapsed="1">
      <c r="A147" s="9">
        <v>44682</v>
      </c>
      <c r="B147" s="46">
        <v>4.0682999999999998</v>
      </c>
      <c r="C147" s="46">
        <v>2.1770999999999998</v>
      </c>
      <c r="D147" s="46">
        <v>5.5378999999999996</v>
      </c>
      <c r="E147" s="46">
        <v>5.7308000000000003</v>
      </c>
      <c r="F147" s="46">
        <v>0</v>
      </c>
      <c r="G147" s="46">
        <v>4.2497999999999996</v>
      </c>
      <c r="H147" s="46">
        <v>2.1770999999999998</v>
      </c>
      <c r="I147" s="46">
        <v>5.5378999999999996</v>
      </c>
      <c r="J147" s="46">
        <v>8.6</v>
      </c>
      <c r="K147" s="46">
        <v>0</v>
      </c>
      <c r="L147" s="46">
        <v>2</v>
      </c>
      <c r="M147" s="46">
        <v>9.9000000000000008E-3</v>
      </c>
      <c r="N147" s="46">
        <v>0</v>
      </c>
      <c r="O147" s="46">
        <v>2</v>
      </c>
      <c r="P147" s="46" t="s">
        <v>123</v>
      </c>
    </row>
    <row r="148" spans="1:16" hidden="1" outlineLevel="1" collapsed="1">
      <c r="A148" s="9">
        <v>44713</v>
      </c>
      <c r="B148" s="46">
        <v>6.4298999999999999</v>
      </c>
      <c r="C148" s="46">
        <v>1.4977</v>
      </c>
      <c r="D148" s="46">
        <v>8.7695000000000007</v>
      </c>
      <c r="E148" s="46">
        <v>8.6248000000000005</v>
      </c>
      <c r="F148" s="46">
        <v>11.5</v>
      </c>
      <c r="G148" s="46">
        <v>6.5125999999999999</v>
      </c>
      <c r="H148" s="46">
        <v>1.5063</v>
      </c>
      <c r="I148" s="46">
        <v>8.8667999999999996</v>
      </c>
      <c r="J148" s="46">
        <v>9.0177999999999994</v>
      </c>
      <c r="K148" s="46">
        <v>11.5</v>
      </c>
      <c r="L148" s="46">
        <v>0.3236</v>
      </c>
      <c r="M148" s="46">
        <v>0.5</v>
      </c>
      <c r="N148" s="46">
        <v>0.26229999999999998</v>
      </c>
      <c r="O148" s="46">
        <v>0.3</v>
      </c>
      <c r="P148" s="46">
        <v>0</v>
      </c>
    </row>
    <row r="149" spans="1:16" hidden="1" outlineLevel="1" collapsed="1">
      <c r="A149" s="9">
        <v>44743</v>
      </c>
      <c r="B149" s="46">
        <v>8.6493000000000002</v>
      </c>
      <c r="C149" s="46">
        <v>4.4680999999999997</v>
      </c>
      <c r="D149" s="46">
        <v>10.8912</v>
      </c>
      <c r="E149" s="46">
        <v>0.39190000000000003</v>
      </c>
      <c r="F149" s="46">
        <v>14</v>
      </c>
      <c r="G149" s="46">
        <v>9.0623000000000005</v>
      </c>
      <c r="H149" s="46">
        <v>4.4680999999999997</v>
      </c>
      <c r="I149" s="46">
        <v>10.9154</v>
      </c>
      <c r="J149" s="46">
        <v>7.2</v>
      </c>
      <c r="K149" s="46">
        <v>14</v>
      </c>
      <c r="L149" s="46">
        <v>0.2913</v>
      </c>
      <c r="M149" s="46">
        <v>1.01E-2</v>
      </c>
      <c r="N149" s="46">
        <v>0.01</v>
      </c>
      <c r="O149" s="46">
        <v>0.3</v>
      </c>
      <c r="P149" s="46">
        <v>0</v>
      </c>
    </row>
    <row r="150" spans="1:16" hidden="1" outlineLevel="1" collapsed="1">
      <c r="A150" s="9">
        <v>44774</v>
      </c>
      <c r="B150" s="46">
        <v>7.1077000000000004</v>
      </c>
      <c r="C150" s="46">
        <v>2.7673999999999999</v>
      </c>
      <c r="D150" s="46">
        <v>10.190099999999999</v>
      </c>
      <c r="E150" s="46">
        <v>9.1200000000000003E-2</v>
      </c>
      <c r="F150" s="46">
        <v>16.125</v>
      </c>
      <c r="G150" s="46">
        <v>7.1195000000000004</v>
      </c>
      <c r="H150" s="46">
        <v>2.7673999999999999</v>
      </c>
      <c r="I150" s="46">
        <v>10.190099999999999</v>
      </c>
      <c r="J150" s="46">
        <v>0</v>
      </c>
      <c r="K150" s="46">
        <v>16.125</v>
      </c>
      <c r="L150" s="46">
        <v>9.1200000000000003E-2</v>
      </c>
      <c r="M150" s="46">
        <v>1.01E-2</v>
      </c>
      <c r="N150" s="46">
        <v>0</v>
      </c>
      <c r="O150" s="46">
        <v>9.1200000000000003E-2</v>
      </c>
      <c r="P150" s="46">
        <v>0</v>
      </c>
    </row>
    <row r="151" spans="1:16" hidden="1" outlineLevel="1" collapsed="1">
      <c r="A151" s="9">
        <v>44805</v>
      </c>
      <c r="B151" s="46">
        <v>10.365399999999999</v>
      </c>
      <c r="C151" s="46">
        <v>2.2208999999999999</v>
      </c>
      <c r="D151" s="46">
        <v>14.089700000000001</v>
      </c>
      <c r="E151" s="46">
        <v>9.2941000000000003</v>
      </c>
      <c r="F151" s="46">
        <v>0</v>
      </c>
      <c r="G151" s="46">
        <v>10.383900000000001</v>
      </c>
      <c r="H151" s="46">
        <v>2.2208999999999999</v>
      </c>
      <c r="I151" s="46">
        <v>14.1264</v>
      </c>
      <c r="J151" s="46">
        <v>9.2941000000000003</v>
      </c>
      <c r="K151" s="46">
        <v>0</v>
      </c>
      <c r="L151" s="46">
        <v>0.01</v>
      </c>
      <c r="M151" s="46">
        <v>1.03E-2</v>
      </c>
      <c r="N151" s="46">
        <v>0.01</v>
      </c>
      <c r="O151" s="46">
        <v>0</v>
      </c>
      <c r="P151" s="46">
        <v>0</v>
      </c>
    </row>
    <row r="152" spans="1:16" hidden="1" outlineLevel="1" collapsed="1">
      <c r="A152" s="9">
        <v>44835</v>
      </c>
      <c r="B152" s="46">
        <v>7.7287999999999997</v>
      </c>
      <c r="C152" s="46">
        <v>2.1558999999999999</v>
      </c>
      <c r="D152" s="46">
        <v>14.3863</v>
      </c>
      <c r="E152" s="46">
        <v>1.1492</v>
      </c>
      <c r="F152" s="46">
        <v>0</v>
      </c>
      <c r="G152" s="46">
        <v>8.0292999999999992</v>
      </c>
      <c r="H152" s="46">
        <v>2.1558999999999999</v>
      </c>
      <c r="I152" s="46">
        <v>14.6745</v>
      </c>
      <c r="J152" s="46">
        <v>4.7507999999999999</v>
      </c>
      <c r="K152" s="46">
        <v>0</v>
      </c>
      <c r="L152" s="46">
        <v>0.83689999999999998</v>
      </c>
      <c r="M152" s="46">
        <v>1.01E-2</v>
      </c>
      <c r="N152" s="46">
        <v>2.3847</v>
      </c>
      <c r="O152" s="46">
        <v>0.3</v>
      </c>
      <c r="P152" s="46" t="s">
        <v>123</v>
      </c>
    </row>
    <row r="153" spans="1:16" hidden="1" outlineLevel="1" collapsed="1">
      <c r="A153" s="9">
        <v>44866</v>
      </c>
      <c r="B153" s="46">
        <v>7.8982999999999999</v>
      </c>
      <c r="C153" s="46">
        <v>1.9593</v>
      </c>
      <c r="D153" s="46">
        <v>14.4551</v>
      </c>
      <c r="E153" s="46">
        <v>0.90529999999999999</v>
      </c>
      <c r="F153" s="46">
        <v>0</v>
      </c>
      <c r="G153" s="46">
        <v>8.1584000000000003</v>
      </c>
      <c r="H153" s="46">
        <v>1.9593</v>
      </c>
      <c r="I153" s="46">
        <v>14.5002</v>
      </c>
      <c r="J153" s="46">
        <v>13.5</v>
      </c>
      <c r="K153" s="46">
        <v>0</v>
      </c>
      <c r="L153" s="46">
        <v>0.28699999999999998</v>
      </c>
      <c r="M153" s="46">
        <v>1.03E-2</v>
      </c>
      <c r="N153" s="46">
        <v>0.01</v>
      </c>
      <c r="O153" s="46">
        <v>0.3</v>
      </c>
      <c r="P153" s="46">
        <v>0</v>
      </c>
    </row>
    <row r="154" spans="1:16" hidden="1" outlineLevel="1" collapsed="1">
      <c r="A154" s="9">
        <v>44896</v>
      </c>
      <c r="B154" s="46">
        <v>8.2279999999999998</v>
      </c>
      <c r="C154" s="46">
        <v>2.5520999999999998</v>
      </c>
      <c r="D154" s="46">
        <v>14.754099999999999</v>
      </c>
      <c r="E154" s="46">
        <v>0.66659999999999997</v>
      </c>
      <c r="F154" s="46">
        <v>0</v>
      </c>
      <c r="G154" s="46">
        <v>8.4004999999999992</v>
      </c>
      <c r="H154" s="46">
        <v>2.5520999999999998</v>
      </c>
      <c r="I154" s="46">
        <v>14.754099999999999</v>
      </c>
      <c r="J154" s="46">
        <v>10</v>
      </c>
      <c r="K154" s="46">
        <v>0</v>
      </c>
      <c r="L154" s="46">
        <v>0.20080000000000001</v>
      </c>
      <c r="M154" s="46">
        <v>1.01E-2</v>
      </c>
      <c r="N154" s="46">
        <v>0</v>
      </c>
      <c r="O154" s="46">
        <v>0.20080000000000001</v>
      </c>
      <c r="P154" s="46" t="s">
        <v>123</v>
      </c>
    </row>
    <row r="155" spans="1:16" hidden="1" outlineLevel="1" collapsed="1">
      <c r="A155" s="9">
        <v>44927</v>
      </c>
      <c r="B155" s="46">
        <v>10.475300000000001</v>
      </c>
      <c r="C155" s="46">
        <v>2.9834000000000001</v>
      </c>
      <c r="D155" s="46">
        <v>14.332700000000001</v>
      </c>
      <c r="E155" s="46">
        <v>5.25</v>
      </c>
      <c r="F155" s="46">
        <v>0</v>
      </c>
      <c r="G155" s="46">
        <v>10.5075</v>
      </c>
      <c r="H155" s="46">
        <v>2.9834000000000001</v>
      </c>
      <c r="I155" s="46">
        <v>14.399699999999999</v>
      </c>
      <c r="J155" s="46">
        <v>5.25</v>
      </c>
      <c r="K155" s="46">
        <v>0</v>
      </c>
      <c r="L155" s="46">
        <v>0.1</v>
      </c>
      <c r="M155" s="46">
        <v>1.01E-2</v>
      </c>
      <c r="N155" s="46">
        <v>0.1</v>
      </c>
      <c r="O155" s="46">
        <v>0</v>
      </c>
      <c r="P155" s="46" t="s">
        <v>123</v>
      </c>
    </row>
    <row r="156" spans="1:16" hidden="1" outlineLevel="1" collapsed="1">
      <c r="A156" s="9">
        <v>44958</v>
      </c>
      <c r="B156" s="46">
        <v>9.2271000000000001</v>
      </c>
      <c r="C156" s="46">
        <v>2.4243999999999999</v>
      </c>
      <c r="D156" s="46">
        <v>12.782400000000001</v>
      </c>
      <c r="E156" s="46">
        <v>0</v>
      </c>
      <c r="F156" s="46">
        <v>0</v>
      </c>
      <c r="G156" s="46">
        <v>9.6173999999999999</v>
      </c>
      <c r="H156" s="46">
        <v>2.4243999999999999</v>
      </c>
      <c r="I156" s="46">
        <v>13.659700000000001</v>
      </c>
      <c r="J156" s="46">
        <v>0</v>
      </c>
      <c r="K156" s="46">
        <v>0</v>
      </c>
      <c r="L156" s="46">
        <v>1.1346000000000001</v>
      </c>
      <c r="M156" s="46">
        <v>9.7000000000000003E-3</v>
      </c>
      <c r="N156" s="46">
        <v>1.1346000000000001</v>
      </c>
      <c r="O156" s="46">
        <v>0</v>
      </c>
      <c r="P156" s="46" t="s">
        <v>123</v>
      </c>
    </row>
    <row r="157" spans="1:16" hidden="1" outlineLevel="1" collapsed="1">
      <c r="A157" s="9">
        <v>44986</v>
      </c>
      <c r="B157" s="46">
        <v>14.4062</v>
      </c>
      <c r="C157" s="46">
        <v>3.4380000000000002</v>
      </c>
      <c r="D157" s="46">
        <v>16.8672</v>
      </c>
      <c r="E157" s="46">
        <v>16</v>
      </c>
      <c r="F157" s="46">
        <v>0</v>
      </c>
      <c r="G157" s="46">
        <v>14.879799999999999</v>
      </c>
      <c r="H157" s="46">
        <v>3.4380000000000002</v>
      </c>
      <c r="I157" s="46">
        <v>17.555199999999999</v>
      </c>
      <c r="J157" s="46">
        <v>16</v>
      </c>
      <c r="K157" s="46">
        <v>0</v>
      </c>
      <c r="L157" s="46">
        <v>0.53380000000000005</v>
      </c>
      <c r="M157" s="46">
        <v>1.01E-2</v>
      </c>
      <c r="N157" s="46">
        <v>0.53380000000000005</v>
      </c>
      <c r="O157" s="46">
        <v>0</v>
      </c>
      <c r="P157" s="46">
        <v>0</v>
      </c>
    </row>
    <row r="158" spans="1:16" hidden="1" outlineLevel="1" collapsed="1">
      <c r="A158" s="9">
        <v>45017</v>
      </c>
      <c r="B158" s="46">
        <v>15.5212</v>
      </c>
      <c r="C158" s="46">
        <v>2.7357999999999998</v>
      </c>
      <c r="D158" s="46">
        <v>16.838000000000001</v>
      </c>
      <c r="E158" s="46">
        <v>14.071099999999999</v>
      </c>
      <c r="F158" s="46">
        <v>0</v>
      </c>
      <c r="G158" s="46">
        <v>15.7364</v>
      </c>
      <c r="H158" s="46">
        <v>2.7357999999999998</v>
      </c>
      <c r="I158" s="46">
        <v>17.096599999999999</v>
      </c>
      <c r="J158" s="46">
        <v>14.071099999999999</v>
      </c>
      <c r="K158" s="46">
        <v>0</v>
      </c>
      <c r="L158" s="46">
        <v>0.50660000000000005</v>
      </c>
      <c r="M158" s="46">
        <v>1.03E-2</v>
      </c>
      <c r="N158" s="46">
        <v>0.50660000000000005</v>
      </c>
      <c r="O158" s="46">
        <v>0</v>
      </c>
      <c r="P158" s="46">
        <v>0</v>
      </c>
    </row>
    <row r="159" spans="1:16" hidden="1" outlineLevel="1" collapsed="1">
      <c r="A159" s="9">
        <v>45047</v>
      </c>
      <c r="B159" s="46">
        <v>14.818199999999999</v>
      </c>
      <c r="C159" s="46">
        <v>3.0756999999999999</v>
      </c>
      <c r="D159" s="46">
        <v>16.132999999999999</v>
      </c>
      <c r="E159" s="46">
        <v>9</v>
      </c>
      <c r="F159" s="46">
        <v>0</v>
      </c>
      <c r="G159" s="46">
        <v>15.0298</v>
      </c>
      <c r="H159" s="46">
        <v>3.0756999999999999</v>
      </c>
      <c r="I159" s="46">
        <v>16.391300000000001</v>
      </c>
      <c r="J159" s="46">
        <v>9</v>
      </c>
      <c r="K159" s="46">
        <v>0</v>
      </c>
      <c r="L159" s="46">
        <v>0.96650000000000003</v>
      </c>
      <c r="M159" s="46">
        <v>1.01E-2</v>
      </c>
      <c r="N159" s="46">
        <v>0.96650000000000003</v>
      </c>
      <c r="O159" s="46">
        <v>0</v>
      </c>
      <c r="P159" s="46">
        <v>0</v>
      </c>
    </row>
    <row r="160" spans="1:16" hidden="1" outlineLevel="1" collapsed="1">
      <c r="A160" s="9">
        <v>45078</v>
      </c>
      <c r="B160" s="46">
        <v>14.1823</v>
      </c>
      <c r="C160" s="46">
        <v>1.9291</v>
      </c>
      <c r="D160" s="46">
        <v>15.274900000000001</v>
      </c>
      <c r="E160" s="46">
        <v>0</v>
      </c>
      <c r="F160" s="46">
        <v>0</v>
      </c>
      <c r="G160" s="46">
        <v>14.6433</v>
      </c>
      <c r="H160" s="46">
        <v>1.9291</v>
      </c>
      <c r="I160" s="46">
        <v>15.8185</v>
      </c>
      <c r="J160" s="46">
        <v>0</v>
      </c>
      <c r="K160" s="46">
        <v>0</v>
      </c>
      <c r="L160" s="46">
        <v>0.41370000000000001</v>
      </c>
      <c r="M160" s="46">
        <v>9.9000000000000008E-3</v>
      </c>
      <c r="N160" s="46">
        <v>0.41370000000000001</v>
      </c>
      <c r="O160" s="46">
        <v>0</v>
      </c>
      <c r="P160" s="46">
        <v>0</v>
      </c>
    </row>
    <row r="161" spans="1:16" hidden="1" outlineLevel="1" collapsed="1">
      <c r="A161" s="9">
        <v>45108</v>
      </c>
      <c r="B161" s="46">
        <v>14.087300000000001</v>
      </c>
      <c r="C161" s="46">
        <v>1.446</v>
      </c>
      <c r="D161" s="46">
        <v>14.9482</v>
      </c>
      <c r="E161" s="46">
        <v>6.4080000000000004</v>
      </c>
      <c r="F161" s="46">
        <v>3.2572000000000001</v>
      </c>
      <c r="G161" s="46">
        <v>15.2889</v>
      </c>
      <c r="H161" s="46">
        <v>1.446</v>
      </c>
      <c r="I161" s="46">
        <v>16.323699999999999</v>
      </c>
      <c r="J161" s="46">
        <v>6.4080000000000004</v>
      </c>
      <c r="K161" s="46">
        <v>3.2572000000000001</v>
      </c>
      <c r="L161" s="46">
        <v>0.35439999999999999</v>
      </c>
      <c r="M161" s="46">
        <v>1.0200000000000001E-2</v>
      </c>
      <c r="N161" s="46">
        <v>0.35439999999999999</v>
      </c>
      <c r="O161" s="46">
        <v>0</v>
      </c>
      <c r="P161" s="46">
        <v>0</v>
      </c>
    </row>
    <row r="162" spans="1:16" hidden="1" outlineLevel="1" collapsed="1">
      <c r="A162" s="9">
        <v>45139</v>
      </c>
      <c r="B162" s="46">
        <v>13.612500000000001</v>
      </c>
      <c r="C162" s="46">
        <v>2.2309000000000001</v>
      </c>
      <c r="D162" s="46">
        <v>14.36</v>
      </c>
      <c r="E162" s="46">
        <v>16</v>
      </c>
      <c r="F162" s="46">
        <v>0</v>
      </c>
      <c r="G162" s="46">
        <v>14.3322</v>
      </c>
      <c r="H162" s="46">
        <v>2.2309000000000001</v>
      </c>
      <c r="I162" s="46">
        <v>15.1736</v>
      </c>
      <c r="J162" s="46">
        <v>16</v>
      </c>
      <c r="K162" s="46">
        <v>0</v>
      </c>
      <c r="L162" s="46">
        <v>0.51</v>
      </c>
      <c r="M162" s="46">
        <v>1.0200000000000001E-2</v>
      </c>
      <c r="N162" s="46">
        <v>0.51</v>
      </c>
      <c r="O162" s="46">
        <v>0</v>
      </c>
      <c r="P162" s="46">
        <v>0</v>
      </c>
    </row>
    <row r="163" spans="1:16" hidden="1" outlineLevel="1" collapsed="1">
      <c r="A163" s="9">
        <v>45170</v>
      </c>
      <c r="B163" s="46">
        <v>12.533899999999999</v>
      </c>
      <c r="C163" s="46">
        <v>2.0156999999999998</v>
      </c>
      <c r="D163" s="46">
        <v>12.9886</v>
      </c>
      <c r="E163" s="46">
        <v>0</v>
      </c>
      <c r="F163" s="46">
        <v>0</v>
      </c>
      <c r="G163" s="46">
        <v>13.0008</v>
      </c>
      <c r="H163" s="46">
        <v>2.0156999999999998</v>
      </c>
      <c r="I163" s="46">
        <v>13.494999999999999</v>
      </c>
      <c r="J163" s="46">
        <v>0</v>
      </c>
      <c r="K163" s="46">
        <v>0</v>
      </c>
      <c r="L163" s="46">
        <v>0.50800000000000001</v>
      </c>
      <c r="M163" s="46">
        <v>9.7000000000000003E-3</v>
      </c>
      <c r="N163" s="46">
        <v>0.50800000000000001</v>
      </c>
      <c r="O163" s="46">
        <v>0</v>
      </c>
      <c r="P163" s="46">
        <v>0</v>
      </c>
    </row>
    <row r="164" spans="1:16" hidden="1" outlineLevel="1" collapsed="1">
      <c r="A164" s="9">
        <v>45200</v>
      </c>
      <c r="B164" s="46">
        <v>10.330299999999999</v>
      </c>
      <c r="C164" s="46">
        <v>3.0651999999999999</v>
      </c>
      <c r="D164" s="46">
        <v>10.729100000000001</v>
      </c>
      <c r="E164" s="46">
        <v>14.222200000000001</v>
      </c>
      <c r="F164" s="46">
        <v>0</v>
      </c>
      <c r="G164" s="46">
        <v>10.8109</v>
      </c>
      <c r="H164" s="46">
        <v>3.0651999999999999</v>
      </c>
      <c r="I164" s="46">
        <v>11.2576</v>
      </c>
      <c r="J164" s="46">
        <v>14.222200000000001</v>
      </c>
      <c r="K164" s="46">
        <v>0</v>
      </c>
      <c r="L164" s="46">
        <v>0.33760000000000001</v>
      </c>
      <c r="M164" s="46">
        <v>1.0200000000000001E-2</v>
      </c>
      <c r="N164" s="46">
        <v>0.33760000000000001</v>
      </c>
      <c r="O164" s="46">
        <v>0</v>
      </c>
      <c r="P164" s="46">
        <v>0</v>
      </c>
    </row>
    <row r="165" spans="1:16" hidden="1" outlineLevel="1" collapsed="1">
      <c r="A165" s="9">
        <v>45231</v>
      </c>
      <c r="B165" s="46">
        <v>7.9031000000000002</v>
      </c>
      <c r="C165" s="46">
        <v>3.0651999999999999</v>
      </c>
      <c r="D165" s="46">
        <v>10.729100000000001</v>
      </c>
      <c r="E165" s="46">
        <v>14.222200000000001</v>
      </c>
      <c r="F165" s="46">
        <v>0</v>
      </c>
      <c r="G165" s="46">
        <v>10.8109</v>
      </c>
      <c r="H165" s="46">
        <v>3.0651999999999999</v>
      </c>
      <c r="I165" s="46">
        <v>11.2576</v>
      </c>
      <c r="J165" s="46">
        <v>14.222200000000001</v>
      </c>
      <c r="K165" s="46">
        <v>0</v>
      </c>
      <c r="L165" s="46">
        <v>0.33760000000000001</v>
      </c>
      <c r="M165" s="46">
        <v>1.0200000000000001E-2</v>
      </c>
      <c r="N165" s="46">
        <v>0.33760000000000001</v>
      </c>
      <c r="O165" s="46">
        <v>0</v>
      </c>
      <c r="P165" s="46">
        <v>0</v>
      </c>
    </row>
    <row r="166" spans="1:16" hidden="1" outlineLevel="1" collapsed="1">
      <c r="A166" s="9">
        <v>45261</v>
      </c>
      <c r="B166" s="46">
        <v>8.7805</v>
      </c>
      <c r="C166" s="46">
        <v>4.0339999999999998</v>
      </c>
      <c r="D166" s="46">
        <v>9.1288999999999998</v>
      </c>
      <c r="E166" s="46">
        <v>12</v>
      </c>
      <c r="F166" s="46">
        <v>12.19</v>
      </c>
      <c r="G166" s="46">
        <v>9.1372999999999998</v>
      </c>
      <c r="H166" s="46">
        <v>4.0339999999999998</v>
      </c>
      <c r="I166" s="46">
        <v>9.5578000000000003</v>
      </c>
      <c r="J166" s="46">
        <v>12</v>
      </c>
      <c r="K166" s="46">
        <v>12.19</v>
      </c>
      <c r="L166" s="46">
        <v>0.36570000000000003</v>
      </c>
      <c r="M166" s="46">
        <v>9.7999999999999997E-3</v>
      </c>
      <c r="N166" s="46">
        <v>0.36570000000000003</v>
      </c>
      <c r="O166" s="46">
        <v>0</v>
      </c>
      <c r="P166" s="46">
        <v>0</v>
      </c>
    </row>
    <row r="167" spans="1:16" hidden="1" outlineLevel="1" collapsed="1">
      <c r="A167" s="9">
        <v>45292</v>
      </c>
      <c r="B167" s="46">
        <v>9.7415000000000003</v>
      </c>
      <c r="C167" s="46">
        <v>5.0236999999999998</v>
      </c>
      <c r="D167" s="46">
        <v>9.9383999999999997</v>
      </c>
      <c r="E167" s="46">
        <v>9</v>
      </c>
      <c r="F167" s="46">
        <v>12.13</v>
      </c>
      <c r="G167" s="46">
        <v>9.8914000000000009</v>
      </c>
      <c r="H167" s="46">
        <v>5.0236999999999998</v>
      </c>
      <c r="I167" s="46">
        <v>10.107799999999999</v>
      </c>
      <c r="J167" s="46">
        <v>9</v>
      </c>
      <c r="K167" s="46">
        <v>12.13</v>
      </c>
      <c r="L167" s="46">
        <v>0.4375</v>
      </c>
      <c r="M167" s="46">
        <v>9.7999999999999997E-3</v>
      </c>
      <c r="N167" s="46">
        <v>0.4375</v>
      </c>
      <c r="O167" s="46">
        <v>0</v>
      </c>
      <c r="P167" s="46">
        <v>0</v>
      </c>
    </row>
    <row r="168" spans="1:16" hidden="1" outlineLevel="1" collapsed="1">
      <c r="A168" s="9">
        <v>45323</v>
      </c>
      <c r="B168" s="46">
        <v>8.6801999999999992</v>
      </c>
      <c r="C168" s="46">
        <v>3.6930999999999998</v>
      </c>
      <c r="D168" s="46">
        <v>8.7969000000000008</v>
      </c>
      <c r="E168" s="46">
        <v>15.619</v>
      </c>
      <c r="F168" s="46">
        <v>11.5</v>
      </c>
      <c r="G168" s="46">
        <v>8.9397000000000002</v>
      </c>
      <c r="H168" s="46">
        <v>3.6930999999999998</v>
      </c>
      <c r="I168" s="46">
        <v>9.0950000000000006</v>
      </c>
      <c r="J168" s="46">
        <v>15.619</v>
      </c>
      <c r="K168" s="46">
        <v>11.5</v>
      </c>
      <c r="L168" s="46">
        <v>0.45419999999999999</v>
      </c>
      <c r="M168" s="46">
        <v>1.03E-2</v>
      </c>
      <c r="N168" s="46">
        <v>0.45419999999999999</v>
      </c>
      <c r="O168" s="46">
        <v>0</v>
      </c>
      <c r="P168" s="46">
        <v>0</v>
      </c>
    </row>
    <row r="169" spans="1:16" hidden="1" outlineLevel="1" collapsed="1">
      <c r="A169" s="9">
        <v>45352</v>
      </c>
      <c r="B169" s="46">
        <v>8.4779999999999998</v>
      </c>
      <c r="C169" s="46">
        <v>3.9268000000000001</v>
      </c>
      <c r="D169" s="46">
        <v>8.8063000000000002</v>
      </c>
      <c r="E169" s="46">
        <v>8</v>
      </c>
      <c r="F169" s="46">
        <v>5</v>
      </c>
      <c r="G169" s="46">
        <v>8.6141000000000005</v>
      </c>
      <c r="H169" s="46">
        <v>3.9268000000000001</v>
      </c>
      <c r="I169" s="46">
        <v>8.9585000000000008</v>
      </c>
      <c r="J169" s="46">
        <v>8</v>
      </c>
      <c r="K169" s="46">
        <v>5</v>
      </c>
      <c r="L169" s="46">
        <v>0.65490000000000004</v>
      </c>
      <c r="M169" s="46">
        <v>1.0200000000000001E-2</v>
      </c>
      <c r="N169" s="46">
        <v>0.65490000000000004</v>
      </c>
      <c r="O169" s="46">
        <v>0</v>
      </c>
      <c r="P169" s="46" t="s">
        <v>123</v>
      </c>
    </row>
    <row r="170" spans="1:16" hidden="1" outlineLevel="1" collapsed="1">
      <c r="A170" s="9">
        <v>45383</v>
      </c>
      <c r="B170" s="46">
        <v>7.7771999999999997</v>
      </c>
      <c r="C170" s="46">
        <v>4.2468000000000004</v>
      </c>
      <c r="D170" s="46">
        <v>8.2329000000000008</v>
      </c>
      <c r="E170" s="46">
        <v>0</v>
      </c>
      <c r="F170" s="46">
        <v>0</v>
      </c>
      <c r="G170" s="46">
        <v>7.9562999999999997</v>
      </c>
      <c r="H170" s="46">
        <v>4.2468000000000004</v>
      </c>
      <c r="I170" s="46">
        <v>8.4487000000000005</v>
      </c>
      <c r="J170" s="46">
        <v>0</v>
      </c>
      <c r="K170" s="46">
        <v>0</v>
      </c>
      <c r="L170" s="46">
        <v>0.64329999999999998</v>
      </c>
      <c r="M170" s="46">
        <v>9.5999999999999992E-3</v>
      </c>
      <c r="N170" s="46">
        <v>0.64329999999999998</v>
      </c>
      <c r="O170" s="46">
        <v>0</v>
      </c>
      <c r="P170" s="46" t="s">
        <v>123</v>
      </c>
    </row>
    <row r="171" spans="1:16" hidden="1" outlineLevel="1" collapsed="1">
      <c r="A171" s="9">
        <v>45413</v>
      </c>
      <c r="B171" s="46">
        <v>7.6814</v>
      </c>
      <c r="C171" s="46">
        <v>5.0117000000000003</v>
      </c>
      <c r="D171" s="46">
        <v>7.7861000000000002</v>
      </c>
      <c r="E171" s="46">
        <v>9</v>
      </c>
      <c r="F171" s="46">
        <v>11</v>
      </c>
      <c r="G171" s="46">
        <v>7.8800999999999997</v>
      </c>
      <c r="H171" s="46">
        <v>5.0117000000000003</v>
      </c>
      <c r="I171" s="46">
        <v>8.0195000000000007</v>
      </c>
      <c r="J171" s="46">
        <v>9</v>
      </c>
      <c r="K171" s="46">
        <v>11</v>
      </c>
      <c r="L171" s="46">
        <v>0.54600000000000004</v>
      </c>
      <c r="M171" s="46">
        <v>9.9000000000000008E-3</v>
      </c>
      <c r="N171" s="46">
        <v>0.54600000000000004</v>
      </c>
      <c r="O171" s="46">
        <v>0</v>
      </c>
      <c r="P171" s="46">
        <v>0</v>
      </c>
    </row>
    <row r="172" spans="1:16" hidden="1" outlineLevel="1" collapsed="1">
      <c r="A172" s="9">
        <v>45444</v>
      </c>
      <c r="B172" s="46">
        <v>7.6191000000000004</v>
      </c>
      <c r="C172" s="46">
        <v>6.1684999999999999</v>
      </c>
      <c r="D172" s="46">
        <v>7.8042999999999996</v>
      </c>
      <c r="E172" s="46">
        <v>9</v>
      </c>
      <c r="F172" s="46">
        <v>0</v>
      </c>
      <c r="G172" s="46">
        <v>7.8041</v>
      </c>
      <c r="H172" s="46">
        <v>6.1684999999999999</v>
      </c>
      <c r="I172" s="46">
        <v>8.0192999999999994</v>
      </c>
      <c r="J172" s="46">
        <v>9</v>
      </c>
      <c r="K172" s="46">
        <v>0</v>
      </c>
      <c r="L172" s="46">
        <v>0.70499999999999996</v>
      </c>
      <c r="M172" s="46">
        <v>1.0200000000000001E-2</v>
      </c>
      <c r="N172" s="46">
        <v>0.70499999999999996</v>
      </c>
      <c r="O172" s="46">
        <v>0</v>
      </c>
      <c r="P172" s="46">
        <v>0</v>
      </c>
    </row>
    <row r="173" spans="1:16" hidden="1" outlineLevel="1" collapsed="1">
      <c r="A173" s="9">
        <v>45474</v>
      </c>
      <c r="B173" s="46">
        <v>7.8090999999999999</v>
      </c>
      <c r="C173" s="46">
        <v>7.8223000000000003</v>
      </c>
      <c r="D173" s="46">
        <v>7.8060999999999998</v>
      </c>
      <c r="E173" s="46">
        <v>0</v>
      </c>
      <c r="F173" s="46">
        <v>0</v>
      </c>
      <c r="G173" s="46">
        <v>8.0001999999999995</v>
      </c>
      <c r="H173" s="46">
        <v>7.8223000000000003</v>
      </c>
      <c r="I173" s="46">
        <v>8.0427</v>
      </c>
      <c r="J173" s="46">
        <v>0</v>
      </c>
      <c r="K173" s="46">
        <v>0</v>
      </c>
      <c r="L173" s="46">
        <v>0.53410000000000002</v>
      </c>
      <c r="M173" s="46">
        <v>9.7000000000000003E-3</v>
      </c>
      <c r="N173" s="46">
        <v>0.53410000000000002</v>
      </c>
      <c r="O173" s="46">
        <v>0</v>
      </c>
      <c r="P173" s="46">
        <v>0</v>
      </c>
    </row>
    <row r="174" spans="1:16" hidden="1" outlineLevel="1" collapsed="1">
      <c r="A174" s="9">
        <v>45505</v>
      </c>
      <c r="B174" s="46">
        <v>6.7937000000000003</v>
      </c>
      <c r="C174" s="46">
        <v>5.3601000000000001</v>
      </c>
      <c r="D174" s="46">
        <v>6.9416000000000002</v>
      </c>
      <c r="E174" s="46">
        <v>0</v>
      </c>
      <c r="F174" s="46">
        <v>0</v>
      </c>
      <c r="G174" s="46">
        <v>7.0647000000000002</v>
      </c>
      <c r="H174" s="46">
        <v>5.3601000000000001</v>
      </c>
      <c r="I174" s="46">
        <v>7.2487000000000004</v>
      </c>
      <c r="J174" s="46">
        <v>0</v>
      </c>
      <c r="K174" s="46">
        <v>0</v>
      </c>
      <c r="L174" s="46">
        <v>0.30549999999999999</v>
      </c>
      <c r="M174" s="46">
        <v>9.7000000000000003E-3</v>
      </c>
      <c r="N174" s="46">
        <v>0.30549999999999999</v>
      </c>
      <c r="O174" s="46">
        <v>0</v>
      </c>
      <c r="P174" s="46">
        <v>0</v>
      </c>
    </row>
    <row r="175" spans="1:16" hidden="1" outlineLevel="1" collapsed="1">
      <c r="A175" s="9">
        <v>45536</v>
      </c>
      <c r="B175" s="46">
        <v>6.5686999999999998</v>
      </c>
      <c r="C175" s="46">
        <v>3.4838</v>
      </c>
      <c r="D175" s="46">
        <v>6.9828000000000001</v>
      </c>
      <c r="E175" s="46">
        <v>8</v>
      </c>
      <c r="F175" s="46">
        <v>0</v>
      </c>
      <c r="G175" s="46">
        <v>6.7693000000000003</v>
      </c>
      <c r="H175" s="46">
        <v>3.4838</v>
      </c>
      <c r="I175" s="46">
        <v>7.2267999999999999</v>
      </c>
      <c r="J175" s="46">
        <v>8</v>
      </c>
      <c r="K175" s="46">
        <v>0</v>
      </c>
      <c r="L175" s="46">
        <v>0.46479999999999999</v>
      </c>
      <c r="M175" s="46">
        <v>0.01</v>
      </c>
      <c r="N175" s="46">
        <v>0.46479999999999999</v>
      </c>
      <c r="O175" s="46">
        <v>0</v>
      </c>
      <c r="P175" s="46">
        <v>0</v>
      </c>
    </row>
    <row r="176" spans="1:16" hidden="1" outlineLevel="1" collapsed="1">
      <c r="A176" s="9">
        <v>45566</v>
      </c>
      <c r="B176" s="46">
        <v>6.7869000000000002</v>
      </c>
      <c r="C176" s="46">
        <v>4.2110000000000003</v>
      </c>
      <c r="D176" s="46">
        <v>7.3197999999999999</v>
      </c>
      <c r="E176" s="46">
        <v>0</v>
      </c>
      <c r="F176" s="46">
        <v>0</v>
      </c>
      <c r="G176" s="46">
        <v>6.9527000000000001</v>
      </c>
      <c r="H176" s="46">
        <v>4.2110000000000003</v>
      </c>
      <c r="I176" s="46">
        <v>7.5381</v>
      </c>
      <c r="J176" s="46">
        <v>0</v>
      </c>
      <c r="K176" s="46">
        <v>0</v>
      </c>
      <c r="L176" s="46">
        <v>0.51529999999999998</v>
      </c>
      <c r="M176" s="46">
        <v>9.7000000000000003E-3</v>
      </c>
      <c r="N176" s="46">
        <v>0.51529999999999998</v>
      </c>
      <c r="O176" s="46">
        <v>0</v>
      </c>
      <c r="P176" s="46" t="s">
        <v>123</v>
      </c>
    </row>
    <row r="177" spans="1:16" collapsed="1">
      <c r="A177" s="9">
        <v>45597</v>
      </c>
      <c r="B177" s="46">
        <v>6.9203000000000001</v>
      </c>
      <c r="C177" s="46">
        <v>6.6749999999999998</v>
      </c>
      <c r="D177" s="46">
        <v>6.9461000000000004</v>
      </c>
      <c r="E177" s="46">
        <v>7.4017999999999997</v>
      </c>
      <c r="F177" s="46">
        <v>0</v>
      </c>
      <c r="G177" s="46">
        <v>7.1761999999999997</v>
      </c>
      <c r="H177" s="46">
        <v>6.6749999999999998</v>
      </c>
      <c r="I177" s="46">
        <v>7.2408999999999999</v>
      </c>
      <c r="J177" s="46">
        <v>7.4017999999999997</v>
      </c>
      <c r="K177" s="46">
        <v>0</v>
      </c>
      <c r="L177" s="46">
        <v>1.5750999999999999</v>
      </c>
      <c r="M177" s="46">
        <v>9.9000000000000008E-3</v>
      </c>
      <c r="N177" s="46">
        <v>1.5750999999999999</v>
      </c>
      <c r="O177" s="46">
        <v>0</v>
      </c>
      <c r="P177" s="46">
        <v>0</v>
      </c>
    </row>
    <row r="178" spans="1:16">
      <c r="A178" s="9">
        <v>45627</v>
      </c>
      <c r="B178" s="46">
        <v>6.7034000000000002</v>
      </c>
      <c r="C178" s="46">
        <v>4.4751000000000003</v>
      </c>
      <c r="D178" s="46">
        <v>6.9687999999999999</v>
      </c>
      <c r="E178" s="46">
        <v>9.8179999999999996</v>
      </c>
      <c r="F178" s="46">
        <v>0</v>
      </c>
      <c r="G178" s="46">
        <v>7.2167000000000003</v>
      </c>
      <c r="H178" s="46">
        <v>4.4751000000000003</v>
      </c>
      <c r="I178" s="46">
        <v>7.5796000000000001</v>
      </c>
      <c r="J178" s="46">
        <v>9.8179999999999996</v>
      </c>
      <c r="K178" s="46">
        <v>0</v>
      </c>
      <c r="L178" s="46">
        <v>1.3605</v>
      </c>
      <c r="M178" s="46">
        <v>0</v>
      </c>
      <c r="N178" s="46">
        <v>1.3605</v>
      </c>
      <c r="O178" s="46">
        <v>0</v>
      </c>
      <c r="P178" s="46">
        <v>0</v>
      </c>
    </row>
    <row r="179" spans="1:16">
      <c r="A179" s="9">
        <v>45658</v>
      </c>
      <c r="B179" s="46">
        <v>7.5461</v>
      </c>
      <c r="C179" s="46">
        <v>7.2683999999999997</v>
      </c>
      <c r="D179" s="46">
        <v>7.6063000000000001</v>
      </c>
      <c r="E179" s="46">
        <v>7.9802999999999997</v>
      </c>
      <c r="F179" s="46">
        <v>0</v>
      </c>
      <c r="G179" s="46">
        <v>7.8851000000000004</v>
      </c>
      <c r="H179" s="46">
        <v>7.2683999999999997</v>
      </c>
      <c r="I179" s="46">
        <v>8.0269999999999992</v>
      </c>
      <c r="J179" s="46">
        <v>7.9802999999999997</v>
      </c>
      <c r="K179" s="46">
        <v>0</v>
      </c>
      <c r="L179" s="46">
        <v>0.76390000000000002</v>
      </c>
      <c r="M179" s="46">
        <v>0</v>
      </c>
      <c r="N179" s="46">
        <v>0.76390000000000002</v>
      </c>
      <c r="O179" s="46">
        <v>0</v>
      </c>
      <c r="P179" s="46">
        <v>0</v>
      </c>
    </row>
    <row r="180" spans="1:16">
      <c r="A180" s="9">
        <v>45689</v>
      </c>
      <c r="B180" s="46">
        <v>7.7717999999999998</v>
      </c>
      <c r="C180" s="46">
        <v>4.3193999999999999</v>
      </c>
      <c r="D180" s="46">
        <v>8.0867000000000004</v>
      </c>
      <c r="E180" s="46">
        <v>7.9230999999999998</v>
      </c>
      <c r="F180" s="46">
        <v>0</v>
      </c>
      <c r="G180" s="46">
        <v>8.0607000000000006</v>
      </c>
      <c r="H180" s="46">
        <v>4.3193999999999999</v>
      </c>
      <c r="I180" s="46">
        <v>8.4200999999999997</v>
      </c>
      <c r="J180" s="46">
        <v>7.9230999999999998</v>
      </c>
      <c r="K180" s="46">
        <v>0</v>
      </c>
      <c r="L180" s="46">
        <v>1.0793999999999999</v>
      </c>
      <c r="M180" s="46">
        <v>0</v>
      </c>
      <c r="N180" s="46">
        <v>1.0793999999999999</v>
      </c>
      <c r="O180" s="46">
        <v>0</v>
      </c>
      <c r="P180" s="46">
        <v>0</v>
      </c>
    </row>
    <row r="181" spans="1:16">
      <c r="A181" s="9">
        <v>45717</v>
      </c>
      <c r="B181" s="46">
        <v>7.2435</v>
      </c>
      <c r="C181" s="46">
        <v>7.0925000000000002</v>
      </c>
      <c r="D181" s="46">
        <v>7.2655000000000003</v>
      </c>
      <c r="E181" s="46">
        <v>0</v>
      </c>
      <c r="F181" s="46">
        <v>0</v>
      </c>
      <c r="G181" s="46">
        <v>8.2205999999999992</v>
      </c>
      <c r="H181" s="46">
        <v>7.0925000000000002</v>
      </c>
      <c r="I181" s="46">
        <v>8.4166000000000007</v>
      </c>
      <c r="J181" s="46">
        <v>0</v>
      </c>
      <c r="K181" s="46">
        <v>0</v>
      </c>
      <c r="L181" s="46">
        <v>1.3838999999999999</v>
      </c>
      <c r="M181" s="46">
        <v>0</v>
      </c>
      <c r="N181" s="46">
        <v>1.3838999999999999</v>
      </c>
      <c r="O181" s="46">
        <v>0</v>
      </c>
      <c r="P181" s="46">
        <v>0</v>
      </c>
    </row>
    <row r="182" spans="1:16">
      <c r="A182" s="9">
        <v>45748</v>
      </c>
      <c r="B182" s="46">
        <v>8.3088999999999995</v>
      </c>
      <c r="C182" s="46">
        <v>4.8257000000000003</v>
      </c>
      <c r="D182" s="46">
        <v>8.6888000000000005</v>
      </c>
      <c r="E182" s="46">
        <v>0</v>
      </c>
      <c r="F182" s="46">
        <v>10</v>
      </c>
      <c r="G182" s="46">
        <v>8.5640000000000001</v>
      </c>
      <c r="H182" s="46">
        <v>4.8257000000000003</v>
      </c>
      <c r="I182" s="46">
        <v>8.9886999999999997</v>
      </c>
      <c r="J182" s="46">
        <v>0</v>
      </c>
      <c r="K182" s="46">
        <v>10</v>
      </c>
      <c r="L182" s="46">
        <v>0.74109999999999998</v>
      </c>
      <c r="M182" s="46">
        <v>0</v>
      </c>
      <c r="N182" s="46">
        <v>0.74109999999999998</v>
      </c>
      <c r="O182" s="46">
        <v>0</v>
      </c>
      <c r="P182" s="46">
        <v>0</v>
      </c>
    </row>
    <row r="183" spans="1:16">
      <c r="A183" s="9">
        <v>45778</v>
      </c>
      <c r="B183" s="46">
        <v>7.9782999999999999</v>
      </c>
      <c r="C183" s="46">
        <v>4.2073999999999998</v>
      </c>
      <c r="D183" s="46">
        <v>8.3978999999999999</v>
      </c>
      <c r="E183" s="46">
        <v>8.3666999999999998</v>
      </c>
      <c r="F183" s="46">
        <v>0</v>
      </c>
      <c r="G183" s="46">
        <v>8.3793000000000006</v>
      </c>
      <c r="H183" s="46">
        <v>4.2073999999999998</v>
      </c>
      <c r="I183" s="46">
        <v>8.8728999999999996</v>
      </c>
      <c r="J183" s="46">
        <v>8.3666999999999998</v>
      </c>
      <c r="K183" s="46">
        <v>0</v>
      </c>
      <c r="L183" s="46">
        <v>0.87909999999999999</v>
      </c>
      <c r="M183" s="46">
        <v>0</v>
      </c>
      <c r="N183" s="46">
        <v>0.87909999999999999</v>
      </c>
      <c r="O183" s="46">
        <v>0</v>
      </c>
      <c r="P183" s="46">
        <v>0</v>
      </c>
    </row>
    <row r="184" spans="1:16">
      <c r="A184" s="9">
        <v>45809</v>
      </c>
      <c r="B184" s="46">
        <v>8.3948999999999998</v>
      </c>
      <c r="C184" s="46">
        <v>4.9397000000000002</v>
      </c>
      <c r="D184" s="46">
        <v>8.8343000000000007</v>
      </c>
      <c r="E184" s="46">
        <v>0</v>
      </c>
      <c r="F184" s="46">
        <v>0</v>
      </c>
      <c r="G184" s="46">
        <v>8.6442999999999994</v>
      </c>
      <c r="H184" s="46">
        <v>4.9397000000000002</v>
      </c>
      <c r="I184" s="46">
        <v>9.1319999999999997</v>
      </c>
      <c r="J184" s="46">
        <v>0</v>
      </c>
      <c r="K184" s="46">
        <v>0</v>
      </c>
      <c r="L184" s="46">
        <v>0.37880000000000003</v>
      </c>
      <c r="M184" s="46">
        <v>0</v>
      </c>
      <c r="N184" s="46">
        <v>0.37880000000000003</v>
      </c>
      <c r="O184" s="46">
        <v>0</v>
      </c>
      <c r="P184" s="46">
        <v>0</v>
      </c>
    </row>
    <row r="185" spans="1:16">
      <c r="A185" s="9">
        <v>45839</v>
      </c>
      <c r="B185" s="46">
        <v>8.8377999999999997</v>
      </c>
      <c r="C185" s="46">
        <v>4.7904999999999998</v>
      </c>
      <c r="D185" s="46">
        <v>9.3263999999999996</v>
      </c>
      <c r="E185" s="46">
        <v>10.461600000000001</v>
      </c>
      <c r="F185" s="46">
        <v>0</v>
      </c>
      <c r="G185" s="46">
        <v>9.5351999999999997</v>
      </c>
      <c r="H185" s="46">
        <v>4.7904999999999998</v>
      </c>
      <c r="I185" s="46">
        <v>10.166600000000001</v>
      </c>
      <c r="J185" s="46">
        <v>10.461600000000001</v>
      </c>
      <c r="K185" s="46">
        <v>0</v>
      </c>
      <c r="L185" s="46">
        <v>0.99680000000000002</v>
      </c>
      <c r="M185" s="46">
        <v>0</v>
      </c>
      <c r="N185" s="46">
        <v>0.99680000000000002</v>
      </c>
      <c r="O185" s="46">
        <v>0</v>
      </c>
      <c r="P185" s="46">
        <v>0</v>
      </c>
    </row>
    <row r="186" spans="1:16">
      <c r="A186" s="9">
        <v>45870</v>
      </c>
      <c r="B186" s="46">
        <v>8.8201000000000001</v>
      </c>
      <c r="C186" s="46">
        <v>4.2481999999999998</v>
      </c>
      <c r="D186" s="46">
        <v>9.1087000000000007</v>
      </c>
      <c r="E186" s="46">
        <v>13.5732</v>
      </c>
      <c r="F186" s="46">
        <v>0.1399</v>
      </c>
      <c r="G186" s="46">
        <v>9.8147000000000002</v>
      </c>
      <c r="H186" s="46">
        <v>4.2481999999999998</v>
      </c>
      <c r="I186" s="46">
        <v>10.2172</v>
      </c>
      <c r="J186" s="46">
        <v>13.5732</v>
      </c>
      <c r="K186" s="46">
        <v>0.1399</v>
      </c>
      <c r="L186" s="46">
        <v>1.2416</v>
      </c>
      <c r="M186" s="46">
        <v>0</v>
      </c>
      <c r="N186" s="46">
        <v>1.2416</v>
      </c>
      <c r="O186" s="46">
        <v>0</v>
      </c>
      <c r="P186" s="46">
        <v>0</v>
      </c>
    </row>
    <row r="187" spans="1:16">
      <c r="A187" s="9">
        <v>45901</v>
      </c>
      <c r="B187" s="46">
        <v>10.2197</v>
      </c>
      <c r="C187" s="46">
        <v>5.4344999999999999</v>
      </c>
      <c r="D187" s="46">
        <v>11.127800000000001</v>
      </c>
      <c r="E187" s="46">
        <v>0.10349999999999999</v>
      </c>
      <c r="F187" s="46">
        <v>0.1169</v>
      </c>
      <c r="G187" s="46">
        <v>10.41</v>
      </c>
      <c r="H187" s="46">
        <v>5.4344999999999999</v>
      </c>
      <c r="I187" s="46">
        <v>11.364100000000001</v>
      </c>
      <c r="J187" s="46">
        <v>0.10349999999999999</v>
      </c>
      <c r="K187" s="46">
        <v>0.1169</v>
      </c>
      <c r="L187" s="46">
        <v>0.443</v>
      </c>
      <c r="M187" s="46">
        <v>0</v>
      </c>
      <c r="N187" s="46">
        <v>0.443</v>
      </c>
      <c r="O187" s="46">
        <v>0</v>
      </c>
      <c r="P187" s="46">
        <v>0</v>
      </c>
    </row>
    <row r="188" spans="1:16">
      <c r="A188" s="9">
        <v>45931</v>
      </c>
      <c r="B188" s="46">
        <v>8.8473000000000006</v>
      </c>
      <c r="C188" s="46">
        <v>5.9889999999999999</v>
      </c>
      <c r="D188" s="46">
        <v>9.8279999999999994</v>
      </c>
      <c r="E188" s="46">
        <v>0.1091</v>
      </c>
      <c r="F188" s="46">
        <v>0.11459999999999999</v>
      </c>
      <c r="G188" s="46">
        <v>8.9664000000000001</v>
      </c>
      <c r="H188" s="46">
        <v>5.9889999999999999</v>
      </c>
      <c r="I188" s="46">
        <v>9.9899000000000004</v>
      </c>
      <c r="J188" s="46">
        <v>0.1091</v>
      </c>
      <c r="K188" s="46">
        <v>0.11459999999999999</v>
      </c>
      <c r="L188" s="46">
        <v>0.63519999999999999</v>
      </c>
      <c r="M188" s="46">
        <v>0</v>
      </c>
      <c r="N188" s="46">
        <v>0.63519999999999999</v>
      </c>
      <c r="O188" s="46">
        <v>0</v>
      </c>
      <c r="P188" s="46">
        <v>0</v>
      </c>
    </row>
    <row r="189" spans="1:16">
      <c r="A189" s="9">
        <v>45962</v>
      </c>
      <c r="B189" s="46">
        <v>8.4239999999999995</v>
      </c>
      <c r="C189" s="46">
        <v>4.9802999999999997</v>
      </c>
      <c r="D189" s="46">
        <v>9.7254000000000005</v>
      </c>
      <c r="E189" s="46">
        <v>2.5337000000000001</v>
      </c>
      <c r="F189" s="46">
        <v>0.11650000000000001</v>
      </c>
      <c r="G189" s="46">
        <v>8.5079999999999991</v>
      </c>
      <c r="H189" s="46">
        <v>4.9802999999999997</v>
      </c>
      <c r="I189" s="46">
        <v>9.85</v>
      </c>
      <c r="J189" s="46">
        <v>2.5337000000000001</v>
      </c>
      <c r="K189" s="46">
        <v>0.11650000000000001</v>
      </c>
      <c r="L189" s="46">
        <v>0.67889999999999995</v>
      </c>
      <c r="M189" s="46">
        <v>0</v>
      </c>
      <c r="N189" s="46">
        <v>0.67889999999999995</v>
      </c>
      <c r="O189" s="46">
        <v>0</v>
      </c>
      <c r="P189" s="46" t="s">
        <v>123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5" customWidth="1"/>
    <col min="2" max="2" width="9.88671875" style="21" customWidth="1"/>
    <col min="3" max="16" width="7.88671875" style="21" customWidth="1"/>
    <col min="17" max="16384" width="9.109375" style="21"/>
  </cols>
  <sheetData>
    <row r="1" spans="1:16">
      <c r="A1" s="18" t="s">
        <v>129</v>
      </c>
    </row>
    <row r="2" spans="1:16" ht="5.25" customHeight="1">
      <c r="A2" s="161"/>
    </row>
    <row r="3" spans="1:16" ht="27" customHeight="1">
      <c r="A3" s="231" t="s">
        <v>109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</row>
    <row r="4" spans="1:16" ht="12.75" customHeight="1">
      <c r="A4" s="14" t="s">
        <v>128</v>
      </c>
    </row>
    <row r="5" spans="1:16" ht="12.75" customHeight="1">
      <c r="A5" s="15" t="s">
        <v>50</v>
      </c>
    </row>
    <row r="6" spans="1:16" s="20" customFormat="1" ht="15" customHeight="1">
      <c r="A6" s="201" t="s">
        <v>0</v>
      </c>
      <c r="B6" s="236" t="s">
        <v>16</v>
      </c>
      <c r="C6" s="209" t="s">
        <v>2</v>
      </c>
      <c r="D6" s="210"/>
      <c r="E6" s="210"/>
      <c r="F6" s="211"/>
      <c r="G6" s="206" t="s">
        <v>3</v>
      </c>
      <c r="H6" s="207"/>
      <c r="I6" s="207"/>
      <c r="J6" s="207"/>
      <c r="K6" s="207"/>
      <c r="L6" s="207"/>
      <c r="M6" s="207"/>
      <c r="N6" s="207"/>
      <c r="O6" s="207"/>
      <c r="P6" s="208"/>
    </row>
    <row r="7" spans="1:16" s="20" customFormat="1" ht="15" customHeight="1">
      <c r="A7" s="202"/>
      <c r="B7" s="237"/>
      <c r="C7" s="212"/>
      <c r="D7" s="213"/>
      <c r="E7" s="213"/>
      <c r="F7" s="214"/>
      <c r="G7" s="206" t="s">
        <v>8</v>
      </c>
      <c r="H7" s="207"/>
      <c r="I7" s="207"/>
      <c r="J7" s="207"/>
      <c r="K7" s="208"/>
      <c r="L7" s="206" t="s">
        <v>9</v>
      </c>
      <c r="M7" s="207"/>
      <c r="N7" s="207"/>
      <c r="O7" s="207"/>
      <c r="P7" s="208"/>
    </row>
    <row r="8" spans="1:16" s="20" customFormat="1" ht="64.5" customHeight="1">
      <c r="A8" s="203"/>
      <c r="B8" s="238"/>
      <c r="C8" s="48" t="s">
        <v>18</v>
      </c>
      <c r="D8" s="48" t="s">
        <v>10</v>
      </c>
      <c r="E8" s="48" t="s">
        <v>20</v>
      </c>
      <c r="F8" s="48" t="s">
        <v>21</v>
      </c>
      <c r="G8" s="48" t="s">
        <v>13</v>
      </c>
      <c r="H8" s="48" t="s">
        <v>18</v>
      </c>
      <c r="I8" s="48" t="s">
        <v>10</v>
      </c>
      <c r="J8" s="48" t="s">
        <v>20</v>
      </c>
      <c r="K8" s="48" t="s">
        <v>21</v>
      </c>
      <c r="L8" s="48" t="s">
        <v>13</v>
      </c>
      <c r="M8" s="48" t="s">
        <v>18</v>
      </c>
      <c r="N8" s="48" t="s">
        <v>10</v>
      </c>
      <c r="O8" s="48" t="s">
        <v>20</v>
      </c>
      <c r="P8" s="48" t="s">
        <v>21</v>
      </c>
    </row>
    <row r="9" spans="1:16" s="20" customFormat="1" hidden="1">
      <c r="A9" s="114"/>
      <c r="B9" s="122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</row>
    <row r="10" spans="1:16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  <c r="N10" s="17">
        <v>14</v>
      </c>
      <c r="O10" s="19">
        <v>15</v>
      </c>
      <c r="P10" s="17">
        <v>16</v>
      </c>
    </row>
    <row r="11" spans="1:16" ht="12.75" hidden="1" customHeight="1" outlineLevel="1">
      <c r="A11" s="9">
        <v>40544</v>
      </c>
      <c r="B11" s="46">
        <v>11.2889</v>
      </c>
      <c r="C11" s="46">
        <v>6.8193999999999999</v>
      </c>
      <c r="D11" s="46">
        <v>10.4946</v>
      </c>
      <c r="E11" s="46">
        <v>14.511100000000001</v>
      </c>
      <c r="F11" s="46">
        <v>12.757899999999999</v>
      </c>
      <c r="G11" s="46">
        <v>14.2248</v>
      </c>
      <c r="H11" s="46">
        <v>8.0350999999999999</v>
      </c>
      <c r="I11" s="46">
        <v>13.8819</v>
      </c>
      <c r="J11" s="46">
        <v>16.551400000000001</v>
      </c>
      <c r="K11" s="46">
        <v>13.605</v>
      </c>
      <c r="L11" s="46">
        <v>6.9805999999999999</v>
      </c>
      <c r="M11" s="46">
        <v>4.5269000000000004</v>
      </c>
      <c r="N11" s="46">
        <v>7.0010000000000003</v>
      </c>
      <c r="O11" s="46">
        <v>8.0810999999999993</v>
      </c>
      <c r="P11" s="46">
        <v>7.2417999999999996</v>
      </c>
    </row>
    <row r="12" spans="1:16" ht="12.75" hidden="1" customHeight="1" outlineLevel="1">
      <c r="A12" s="9">
        <v>40575</v>
      </c>
      <c r="B12" s="46">
        <v>10.4878</v>
      </c>
      <c r="C12" s="46">
        <v>5.5744999999999996</v>
      </c>
      <c r="D12" s="46">
        <v>9.7703000000000007</v>
      </c>
      <c r="E12" s="46">
        <v>14.0345</v>
      </c>
      <c r="F12" s="46">
        <v>15.4276</v>
      </c>
      <c r="G12" s="46">
        <v>13.446099999999999</v>
      </c>
      <c r="H12" s="46">
        <v>6.0739000000000001</v>
      </c>
      <c r="I12" s="46">
        <v>13.336</v>
      </c>
      <c r="J12" s="46">
        <v>16.323499999999999</v>
      </c>
      <c r="K12" s="46">
        <v>15.7463</v>
      </c>
      <c r="L12" s="46">
        <v>6.7309999999999999</v>
      </c>
      <c r="M12" s="46">
        <v>4.6585999999999999</v>
      </c>
      <c r="N12" s="46">
        <v>6.5754000000000001</v>
      </c>
      <c r="O12" s="46">
        <v>8.4030000000000005</v>
      </c>
      <c r="P12" s="46">
        <v>7.8897000000000004</v>
      </c>
    </row>
    <row r="13" spans="1:16" ht="12.75" hidden="1" customHeight="1" outlineLevel="1">
      <c r="A13" s="9">
        <v>40603</v>
      </c>
      <c r="B13" s="46">
        <v>10.242699999999999</v>
      </c>
      <c r="C13" s="46">
        <v>7.181</v>
      </c>
      <c r="D13" s="46">
        <v>9.4536999999999995</v>
      </c>
      <c r="E13" s="46">
        <v>13.228999999999999</v>
      </c>
      <c r="F13" s="46">
        <v>8.5784000000000002</v>
      </c>
      <c r="G13" s="46">
        <v>13.031499999999999</v>
      </c>
      <c r="H13" s="46">
        <v>8.5298999999999996</v>
      </c>
      <c r="I13" s="46">
        <v>12.482699999999999</v>
      </c>
      <c r="J13" s="46">
        <v>15.7316</v>
      </c>
      <c r="K13" s="46">
        <v>11.7326</v>
      </c>
      <c r="L13" s="46">
        <v>6.2968999999999999</v>
      </c>
      <c r="M13" s="46">
        <v>4.1128999999999998</v>
      </c>
      <c r="N13" s="46">
        <v>6.3174999999999999</v>
      </c>
      <c r="O13" s="46">
        <v>7.1483999999999996</v>
      </c>
      <c r="P13" s="46">
        <v>6.6200999999999999</v>
      </c>
    </row>
    <row r="14" spans="1:16" ht="12.75" hidden="1" customHeight="1" outlineLevel="1">
      <c r="A14" s="9">
        <v>40634</v>
      </c>
      <c r="B14" s="46">
        <v>10.2849</v>
      </c>
      <c r="C14" s="46">
        <v>7.8411</v>
      </c>
      <c r="D14" s="46">
        <v>9.0943000000000005</v>
      </c>
      <c r="E14" s="46">
        <v>13.545299999999999</v>
      </c>
      <c r="F14" s="46">
        <v>14.5631</v>
      </c>
      <c r="G14" s="46">
        <v>12.9533</v>
      </c>
      <c r="H14" s="46">
        <v>9.1016999999999992</v>
      </c>
      <c r="I14" s="46">
        <v>12.217700000000001</v>
      </c>
      <c r="J14" s="46">
        <v>15.404299999999999</v>
      </c>
      <c r="K14" s="46">
        <v>17.900600000000001</v>
      </c>
      <c r="L14" s="46">
        <v>6.2919</v>
      </c>
      <c r="M14" s="46">
        <v>3.6354000000000002</v>
      </c>
      <c r="N14" s="46">
        <v>6.2721</v>
      </c>
      <c r="O14" s="46">
        <v>7.5129000000000001</v>
      </c>
      <c r="P14" s="46">
        <v>6.4793000000000003</v>
      </c>
    </row>
    <row r="15" spans="1:16" ht="12.75" hidden="1" customHeight="1" outlineLevel="1">
      <c r="A15" s="9">
        <v>40664</v>
      </c>
      <c r="B15" s="46">
        <v>10.444599999999999</v>
      </c>
      <c r="C15" s="46">
        <v>7.9104999999999999</v>
      </c>
      <c r="D15" s="46">
        <v>9.0703999999999994</v>
      </c>
      <c r="E15" s="46">
        <v>13.1363</v>
      </c>
      <c r="F15" s="46">
        <v>12.7235</v>
      </c>
      <c r="G15" s="46">
        <v>13.133100000000001</v>
      </c>
      <c r="H15" s="46">
        <v>9.3289000000000009</v>
      </c>
      <c r="I15" s="46">
        <v>12.541399999999999</v>
      </c>
      <c r="J15" s="46">
        <v>15.2721</v>
      </c>
      <c r="K15" s="46">
        <v>17.2271</v>
      </c>
      <c r="L15" s="46">
        <v>6.2043999999999997</v>
      </c>
      <c r="M15" s="46">
        <v>2.8601999999999999</v>
      </c>
      <c r="N15" s="46">
        <v>5.8423999999999996</v>
      </c>
      <c r="O15" s="46">
        <v>7.9993999999999996</v>
      </c>
      <c r="P15" s="46">
        <v>6.7220000000000004</v>
      </c>
    </row>
    <row r="16" spans="1:16" ht="12.75" hidden="1" customHeight="1" outlineLevel="1">
      <c r="A16" s="9">
        <v>40695</v>
      </c>
      <c r="B16" s="46">
        <v>9.9527000000000001</v>
      </c>
      <c r="C16" s="46">
        <v>7.2544000000000004</v>
      </c>
      <c r="D16" s="46">
        <v>8.4636999999999993</v>
      </c>
      <c r="E16" s="46">
        <v>13.2234</v>
      </c>
      <c r="F16" s="46">
        <v>10.6168</v>
      </c>
      <c r="G16" s="46">
        <v>12.7334</v>
      </c>
      <c r="H16" s="46">
        <v>8.7171000000000003</v>
      </c>
      <c r="I16" s="46">
        <v>11.7157</v>
      </c>
      <c r="J16" s="46">
        <v>15.5463</v>
      </c>
      <c r="K16" s="46">
        <v>14.0379</v>
      </c>
      <c r="L16" s="46">
        <v>6.1468999999999996</v>
      </c>
      <c r="M16" s="46">
        <v>3.4681999999999999</v>
      </c>
      <c r="N16" s="46">
        <v>5.9221000000000004</v>
      </c>
      <c r="O16" s="46">
        <v>7.8803999999999998</v>
      </c>
      <c r="P16" s="46">
        <v>6.2331000000000003</v>
      </c>
    </row>
    <row r="17" spans="1:16" ht="12.75" hidden="1" customHeight="1" outlineLevel="1">
      <c r="A17" s="9">
        <v>40725</v>
      </c>
      <c r="B17" s="46">
        <v>9.3155000000000001</v>
      </c>
      <c r="C17" s="46">
        <v>6.8719000000000001</v>
      </c>
      <c r="D17" s="46">
        <v>8.2822999999999993</v>
      </c>
      <c r="E17" s="46">
        <v>12.8491</v>
      </c>
      <c r="F17" s="46">
        <v>12.971299999999999</v>
      </c>
      <c r="G17" s="46">
        <v>11.907400000000001</v>
      </c>
      <c r="H17" s="46">
        <v>8.0861000000000001</v>
      </c>
      <c r="I17" s="46">
        <v>11.7341</v>
      </c>
      <c r="J17" s="46">
        <v>15.529299999999999</v>
      </c>
      <c r="K17" s="46">
        <v>14.011900000000001</v>
      </c>
      <c r="L17" s="46">
        <v>5.6852</v>
      </c>
      <c r="M17" s="46">
        <v>2.8776999999999999</v>
      </c>
      <c r="N17" s="46">
        <v>5.6092000000000004</v>
      </c>
      <c r="O17" s="46">
        <v>7.4771000000000001</v>
      </c>
      <c r="P17" s="46">
        <v>6.1311999999999998</v>
      </c>
    </row>
    <row r="18" spans="1:16" ht="12.75" hidden="1" customHeight="1" outlineLevel="1">
      <c r="A18" s="9">
        <v>40756</v>
      </c>
      <c r="B18" s="46">
        <v>9.6020000000000003</v>
      </c>
      <c r="C18" s="46">
        <v>6.7260999999999997</v>
      </c>
      <c r="D18" s="46">
        <v>8.3295999999999992</v>
      </c>
      <c r="E18" s="46">
        <v>13.1716</v>
      </c>
      <c r="F18" s="46">
        <v>21.116900000000001</v>
      </c>
      <c r="G18" s="46">
        <v>12.5518</v>
      </c>
      <c r="H18" s="46">
        <v>8.2392000000000003</v>
      </c>
      <c r="I18" s="46">
        <v>11.9107</v>
      </c>
      <c r="J18" s="46">
        <v>15.4704</v>
      </c>
      <c r="K18" s="46">
        <v>22.3079</v>
      </c>
      <c r="L18" s="46">
        <v>5.5289999999999999</v>
      </c>
      <c r="M18" s="46">
        <v>3.1459999999999999</v>
      </c>
      <c r="N18" s="46">
        <v>5.5350999999999999</v>
      </c>
      <c r="O18" s="46">
        <v>7.0381999999999998</v>
      </c>
      <c r="P18" s="46">
        <v>6.6317000000000004</v>
      </c>
    </row>
    <row r="19" spans="1:16" ht="12.75" hidden="1" customHeight="1" outlineLevel="1">
      <c r="A19" s="9">
        <v>40787</v>
      </c>
      <c r="B19" s="46">
        <v>9.6367999999999991</v>
      </c>
      <c r="C19" s="46">
        <v>6.8616000000000001</v>
      </c>
      <c r="D19" s="46">
        <v>8.7119999999999997</v>
      </c>
      <c r="E19" s="46">
        <v>12.8249</v>
      </c>
      <c r="F19" s="46">
        <v>16.7746</v>
      </c>
      <c r="G19" s="46">
        <v>12.109500000000001</v>
      </c>
      <c r="H19" s="46">
        <v>8.1059999999999999</v>
      </c>
      <c r="I19" s="46">
        <v>12.0679</v>
      </c>
      <c r="J19" s="46">
        <v>14.8674</v>
      </c>
      <c r="K19" s="46">
        <v>18.971599999999999</v>
      </c>
      <c r="L19" s="46">
        <v>6.3342000000000001</v>
      </c>
      <c r="M19" s="46">
        <v>3.3815</v>
      </c>
      <c r="N19" s="46">
        <v>5.9276999999999997</v>
      </c>
      <c r="O19" s="46">
        <v>8.8895</v>
      </c>
      <c r="P19" s="46">
        <v>8.4573999999999998</v>
      </c>
    </row>
    <row r="20" spans="1:16" ht="12.75" hidden="1" customHeight="1" outlineLevel="1">
      <c r="A20" s="9">
        <v>40817</v>
      </c>
      <c r="B20" s="46">
        <v>9.1425000000000001</v>
      </c>
      <c r="C20" s="46">
        <v>5.4032999999999998</v>
      </c>
      <c r="D20" s="46">
        <v>9.2608999999999995</v>
      </c>
      <c r="E20" s="46">
        <v>13.0456</v>
      </c>
      <c r="F20" s="46">
        <v>20.823799999999999</v>
      </c>
      <c r="G20" s="46">
        <v>12.0154</v>
      </c>
      <c r="H20" s="46">
        <v>7.4524999999999997</v>
      </c>
      <c r="I20" s="46">
        <v>12.8299</v>
      </c>
      <c r="J20" s="46">
        <v>15.253500000000001</v>
      </c>
      <c r="K20" s="46">
        <v>21.1175</v>
      </c>
      <c r="L20" s="46">
        <v>6.0940000000000003</v>
      </c>
      <c r="M20" s="46">
        <v>3.1389</v>
      </c>
      <c r="N20" s="46">
        <v>6.4522000000000004</v>
      </c>
      <c r="O20" s="46">
        <v>9.4552999999999994</v>
      </c>
      <c r="P20" s="46">
        <v>7.3106999999999998</v>
      </c>
    </row>
    <row r="21" spans="1:16" ht="12.75" hidden="1" customHeight="1" outlineLevel="1">
      <c r="A21" s="9">
        <v>40848</v>
      </c>
      <c r="B21" s="46">
        <v>11.017300000000001</v>
      </c>
      <c r="C21" s="46">
        <v>8.5970999999999993</v>
      </c>
      <c r="D21" s="46">
        <v>10.568099999999999</v>
      </c>
      <c r="E21" s="46">
        <v>13.485900000000001</v>
      </c>
      <c r="F21" s="46">
        <v>7.9218000000000002</v>
      </c>
      <c r="G21" s="46">
        <v>14.5601</v>
      </c>
      <c r="H21" s="46">
        <v>10.911099999999999</v>
      </c>
      <c r="I21" s="46">
        <v>15.031599999999999</v>
      </c>
      <c r="J21" s="46">
        <v>16.0626</v>
      </c>
      <c r="K21" s="46">
        <v>19.7698</v>
      </c>
      <c r="L21" s="46">
        <v>6.4381000000000004</v>
      </c>
      <c r="M21" s="46">
        <v>3.1516000000000002</v>
      </c>
      <c r="N21" s="46">
        <v>6.2605000000000004</v>
      </c>
      <c r="O21" s="46">
        <v>8.6920000000000002</v>
      </c>
      <c r="P21" s="46">
        <v>5.5804</v>
      </c>
    </row>
    <row r="22" spans="1:16" ht="12.75" hidden="1" customHeight="1" outlineLevel="1">
      <c r="A22" s="9">
        <v>40878</v>
      </c>
      <c r="B22" s="46">
        <v>13.0078</v>
      </c>
      <c r="C22" s="46">
        <v>7.9798</v>
      </c>
      <c r="D22" s="46">
        <v>13.6053</v>
      </c>
      <c r="E22" s="46">
        <v>13.711</v>
      </c>
      <c r="F22" s="46">
        <v>15.2491</v>
      </c>
      <c r="G22" s="46">
        <v>16.639299999999999</v>
      </c>
      <c r="H22" s="46">
        <v>9.2943999999999996</v>
      </c>
      <c r="I22" s="46">
        <v>18.146599999999999</v>
      </c>
      <c r="J22" s="46">
        <v>16.749099999999999</v>
      </c>
      <c r="K22" s="46">
        <v>19.496400000000001</v>
      </c>
      <c r="L22" s="46">
        <v>6.9579000000000004</v>
      </c>
      <c r="M22" s="46">
        <v>3.0642999999999998</v>
      </c>
      <c r="N22" s="46">
        <v>7.1001000000000003</v>
      </c>
      <c r="O22" s="46">
        <v>7.7370999999999999</v>
      </c>
      <c r="P22" s="46">
        <v>6.1927000000000003</v>
      </c>
    </row>
    <row r="23" spans="1:16" ht="12.75" hidden="1" customHeight="1" outlineLevel="1">
      <c r="A23" s="9">
        <v>40909</v>
      </c>
      <c r="B23" s="46">
        <v>13.222799999999999</v>
      </c>
      <c r="C23" s="46">
        <v>8.7392000000000003</v>
      </c>
      <c r="D23" s="46">
        <v>13.8133</v>
      </c>
      <c r="E23" s="46">
        <v>13.6365</v>
      </c>
      <c r="F23" s="46">
        <v>16.0182</v>
      </c>
      <c r="G23" s="46">
        <v>16.5702</v>
      </c>
      <c r="H23" s="46">
        <v>10.0214</v>
      </c>
      <c r="I23" s="46">
        <v>17.852900000000002</v>
      </c>
      <c r="J23" s="46">
        <v>16.7789</v>
      </c>
      <c r="K23" s="46">
        <v>16.924399999999999</v>
      </c>
      <c r="L23" s="46">
        <v>6.9077000000000002</v>
      </c>
      <c r="M23" s="46">
        <v>3.3614999999999999</v>
      </c>
      <c r="N23" s="46">
        <v>7.0270999999999999</v>
      </c>
      <c r="O23" s="46">
        <v>7.5351999999999997</v>
      </c>
      <c r="P23" s="46">
        <v>8.7996999999999996</v>
      </c>
    </row>
    <row r="24" spans="1:16" ht="12.75" hidden="1" customHeight="1" outlineLevel="1">
      <c r="A24" s="9">
        <v>40940</v>
      </c>
      <c r="B24" s="46">
        <v>12.7569</v>
      </c>
      <c r="C24" s="46">
        <v>10.1051</v>
      </c>
      <c r="D24" s="46">
        <v>12.7264</v>
      </c>
      <c r="E24" s="46">
        <v>14.3818</v>
      </c>
      <c r="F24" s="46">
        <v>17.2041</v>
      </c>
      <c r="G24" s="46">
        <v>15.752599999999999</v>
      </c>
      <c r="H24" s="46">
        <v>11.5268</v>
      </c>
      <c r="I24" s="46">
        <v>16.473500000000001</v>
      </c>
      <c r="J24" s="46">
        <v>17.312799999999999</v>
      </c>
      <c r="K24" s="46">
        <v>17.8384</v>
      </c>
      <c r="L24" s="46">
        <v>6.7565</v>
      </c>
      <c r="M24" s="46">
        <v>3.8065000000000002</v>
      </c>
      <c r="N24" s="46">
        <v>6.8185000000000002</v>
      </c>
      <c r="O24" s="46">
        <v>7.7083000000000004</v>
      </c>
      <c r="P24" s="46">
        <v>7.5690999999999997</v>
      </c>
    </row>
    <row r="25" spans="1:16" ht="12.75" hidden="1" customHeight="1" outlineLevel="1">
      <c r="A25" s="9">
        <v>40969</v>
      </c>
      <c r="B25" s="46">
        <v>12.507199999999999</v>
      </c>
      <c r="C25" s="46">
        <v>9.2398000000000007</v>
      </c>
      <c r="D25" s="46">
        <v>12.5525</v>
      </c>
      <c r="E25" s="46">
        <v>14.392799999999999</v>
      </c>
      <c r="F25" s="46">
        <v>14.1286</v>
      </c>
      <c r="G25" s="46">
        <v>15.8094</v>
      </c>
      <c r="H25" s="46">
        <v>10.689399999999999</v>
      </c>
      <c r="I25" s="46">
        <v>16.671199999999999</v>
      </c>
      <c r="J25" s="46">
        <v>17.2697</v>
      </c>
      <c r="K25" s="46">
        <v>16.997199999999999</v>
      </c>
      <c r="L25" s="46">
        <v>6.5499000000000001</v>
      </c>
      <c r="M25" s="46">
        <v>3.4058999999999999</v>
      </c>
      <c r="N25" s="46">
        <v>6.5259</v>
      </c>
      <c r="O25" s="46">
        <v>7.9116999999999997</v>
      </c>
      <c r="P25" s="46">
        <v>5.8667999999999996</v>
      </c>
    </row>
    <row r="26" spans="1:16" ht="12.75" hidden="1" customHeight="1" outlineLevel="1">
      <c r="A26" s="9">
        <v>41000</v>
      </c>
      <c r="B26" s="46">
        <v>12.595499999999999</v>
      </c>
      <c r="C26" s="46">
        <v>8.6798000000000002</v>
      </c>
      <c r="D26" s="46">
        <v>12.4552</v>
      </c>
      <c r="E26" s="46">
        <v>14.549300000000001</v>
      </c>
      <c r="F26" s="46">
        <v>17.802700000000002</v>
      </c>
      <c r="G26" s="46">
        <v>16.013400000000001</v>
      </c>
      <c r="H26" s="46">
        <v>11.1487</v>
      </c>
      <c r="I26" s="46">
        <v>16.221</v>
      </c>
      <c r="J26" s="46">
        <v>17.8627</v>
      </c>
      <c r="K26" s="46">
        <v>17.828700000000001</v>
      </c>
      <c r="L26" s="46">
        <v>6.4728000000000003</v>
      </c>
      <c r="M26" s="46">
        <v>3.0154999999999998</v>
      </c>
      <c r="N26" s="46">
        <v>6.7114000000000003</v>
      </c>
      <c r="O26" s="46">
        <v>7.3997000000000002</v>
      </c>
      <c r="P26" s="46">
        <v>9.5</v>
      </c>
    </row>
    <row r="27" spans="1:16" ht="12.75" hidden="1" customHeight="1" outlineLevel="1">
      <c r="A27" s="9">
        <v>41030</v>
      </c>
      <c r="B27" s="46">
        <v>12.2163</v>
      </c>
      <c r="C27" s="46">
        <v>8.9129000000000005</v>
      </c>
      <c r="D27" s="46">
        <v>11.876099999999999</v>
      </c>
      <c r="E27" s="46">
        <v>14.552300000000001</v>
      </c>
      <c r="F27" s="46">
        <v>11.3988</v>
      </c>
      <c r="G27" s="46">
        <v>15.8657</v>
      </c>
      <c r="H27" s="46">
        <v>10.9519</v>
      </c>
      <c r="I27" s="46">
        <v>16.1691</v>
      </c>
      <c r="J27" s="46">
        <v>18.044499999999999</v>
      </c>
      <c r="K27" s="46">
        <v>16.604099999999999</v>
      </c>
      <c r="L27" s="46">
        <v>6.6553000000000004</v>
      </c>
      <c r="M27" s="46">
        <v>3.2873999999999999</v>
      </c>
      <c r="N27" s="46">
        <v>6.6688999999999998</v>
      </c>
      <c r="O27" s="46">
        <v>7.8865999999999996</v>
      </c>
      <c r="P27" s="46">
        <v>9.1999999999999993</v>
      </c>
    </row>
    <row r="28" spans="1:16" ht="12.75" hidden="1" customHeight="1" outlineLevel="1">
      <c r="A28" s="9">
        <v>41061</v>
      </c>
      <c r="B28" s="46">
        <v>12.1195</v>
      </c>
      <c r="C28" s="46">
        <v>8.0931999999999995</v>
      </c>
      <c r="D28" s="46">
        <v>11.7555</v>
      </c>
      <c r="E28" s="46">
        <v>14.405200000000001</v>
      </c>
      <c r="F28" s="46">
        <v>13.5183</v>
      </c>
      <c r="G28" s="46">
        <v>16.329799999999999</v>
      </c>
      <c r="H28" s="46">
        <v>10.742100000000001</v>
      </c>
      <c r="I28" s="46">
        <v>16.6523</v>
      </c>
      <c r="J28" s="46">
        <v>18.009599999999999</v>
      </c>
      <c r="K28" s="46">
        <v>17.870699999999999</v>
      </c>
      <c r="L28" s="46">
        <v>6.6345000000000001</v>
      </c>
      <c r="M28" s="46">
        <v>3.3986999999999998</v>
      </c>
      <c r="N28" s="46">
        <v>6.7226999999999997</v>
      </c>
      <c r="O28" s="46">
        <v>7.7103000000000002</v>
      </c>
      <c r="P28" s="46">
        <v>6.9667000000000003</v>
      </c>
    </row>
    <row r="29" spans="1:16" ht="12.75" hidden="1" customHeight="1" outlineLevel="1">
      <c r="A29" s="9">
        <v>41091</v>
      </c>
      <c r="B29" s="46">
        <v>12.27</v>
      </c>
      <c r="C29" s="46">
        <v>8.5572999999999997</v>
      </c>
      <c r="D29" s="46">
        <v>12.3393</v>
      </c>
      <c r="E29" s="46">
        <v>13.983499999999999</v>
      </c>
      <c r="F29" s="46">
        <v>19.7242</v>
      </c>
      <c r="G29" s="46">
        <v>16.360600000000002</v>
      </c>
      <c r="H29" s="46">
        <v>10.9178</v>
      </c>
      <c r="I29" s="46">
        <v>17.098199999999999</v>
      </c>
      <c r="J29" s="46">
        <v>18.445399999999999</v>
      </c>
      <c r="K29" s="46">
        <v>19.861000000000001</v>
      </c>
      <c r="L29" s="46">
        <v>6.7737999999999996</v>
      </c>
      <c r="M29" s="46">
        <v>3.0546000000000002</v>
      </c>
      <c r="N29" s="46">
        <v>6.7502000000000004</v>
      </c>
      <c r="O29" s="46">
        <v>8.1037999999999997</v>
      </c>
      <c r="P29" s="46">
        <v>7</v>
      </c>
    </row>
    <row r="30" spans="1:16" ht="12.75" hidden="1" customHeight="1" outlineLevel="1">
      <c r="A30" s="9">
        <v>41122</v>
      </c>
      <c r="B30" s="46">
        <v>13.105499999999999</v>
      </c>
      <c r="C30" s="46">
        <v>8.6864000000000008</v>
      </c>
      <c r="D30" s="46">
        <v>13.9496</v>
      </c>
      <c r="E30" s="46">
        <v>13.664400000000001</v>
      </c>
      <c r="F30" s="46">
        <v>9.7173999999999996</v>
      </c>
      <c r="G30" s="46">
        <v>17.235099999999999</v>
      </c>
      <c r="H30" s="46">
        <v>10.99</v>
      </c>
      <c r="I30" s="46">
        <v>18.621700000000001</v>
      </c>
      <c r="J30" s="46">
        <v>18.229600000000001</v>
      </c>
      <c r="K30" s="46">
        <v>17.616700000000002</v>
      </c>
      <c r="L30" s="46">
        <v>6.9260000000000002</v>
      </c>
      <c r="M30" s="46">
        <v>3.1644999999999999</v>
      </c>
      <c r="N30" s="46">
        <v>6.9764999999999997</v>
      </c>
      <c r="O30" s="46">
        <v>8.2269000000000005</v>
      </c>
      <c r="P30" s="46">
        <v>5.9779</v>
      </c>
    </row>
    <row r="31" spans="1:16" ht="12.75" hidden="1" customHeight="1" outlineLevel="1">
      <c r="A31" s="9">
        <v>41153</v>
      </c>
      <c r="B31" s="46">
        <v>13.0928</v>
      </c>
      <c r="C31" s="46">
        <v>7.8838999999999997</v>
      </c>
      <c r="D31" s="46">
        <v>13.969200000000001</v>
      </c>
      <c r="E31" s="46">
        <v>13.5936</v>
      </c>
      <c r="F31" s="46">
        <v>13.8969</v>
      </c>
      <c r="G31" s="46">
        <v>18.443999999999999</v>
      </c>
      <c r="H31" s="46">
        <v>11.411099999999999</v>
      </c>
      <c r="I31" s="46">
        <v>19.554099999999998</v>
      </c>
      <c r="J31" s="46">
        <v>19.582999999999998</v>
      </c>
      <c r="K31" s="46">
        <v>16.723199999999999</v>
      </c>
      <c r="L31" s="46">
        <v>7.2819000000000003</v>
      </c>
      <c r="M31" s="46">
        <v>3.4336000000000002</v>
      </c>
      <c r="N31" s="46">
        <v>7.6074999999999999</v>
      </c>
      <c r="O31" s="46">
        <v>8.1867000000000001</v>
      </c>
      <c r="P31" s="46">
        <v>7.4637000000000002</v>
      </c>
    </row>
    <row r="32" spans="1:16" ht="12.75" hidden="1" customHeight="1" outlineLevel="1">
      <c r="A32" s="9">
        <v>41183</v>
      </c>
      <c r="B32" s="46">
        <v>13.5184</v>
      </c>
      <c r="C32" s="46">
        <v>8.1936</v>
      </c>
      <c r="D32" s="46">
        <v>14.430999999999999</v>
      </c>
      <c r="E32" s="46">
        <v>14.2212</v>
      </c>
      <c r="F32" s="46">
        <v>17.7072</v>
      </c>
      <c r="G32" s="46">
        <v>19.3843</v>
      </c>
      <c r="H32" s="46">
        <v>12.095499999999999</v>
      </c>
      <c r="I32" s="46">
        <v>20.8979</v>
      </c>
      <c r="J32" s="46">
        <v>20.1096</v>
      </c>
      <c r="K32" s="46">
        <v>18.459700000000002</v>
      </c>
      <c r="L32" s="46">
        <v>7.2737999999999996</v>
      </c>
      <c r="M32" s="46">
        <v>3.3993000000000002</v>
      </c>
      <c r="N32" s="46">
        <v>7.5624000000000002</v>
      </c>
      <c r="O32" s="46">
        <v>8.3933999999999997</v>
      </c>
      <c r="P32" s="46">
        <v>7.5669000000000004</v>
      </c>
    </row>
    <row r="33" spans="1:16" ht="12.75" hidden="1" customHeight="1" outlineLevel="1">
      <c r="A33" s="9">
        <v>41214</v>
      </c>
      <c r="B33" s="46">
        <v>14.668100000000001</v>
      </c>
      <c r="C33" s="46">
        <v>8.6020000000000003</v>
      </c>
      <c r="D33" s="46">
        <v>15.966799999999999</v>
      </c>
      <c r="E33" s="46">
        <v>14.555899999999999</v>
      </c>
      <c r="F33" s="46">
        <v>9.6488999999999994</v>
      </c>
      <c r="G33" s="46">
        <v>20.287199999999999</v>
      </c>
      <c r="H33" s="46">
        <v>12.2685</v>
      </c>
      <c r="I33" s="46">
        <v>22.038699999999999</v>
      </c>
      <c r="J33" s="46">
        <v>20.1921</v>
      </c>
      <c r="K33" s="46">
        <v>16.464400000000001</v>
      </c>
      <c r="L33" s="46">
        <v>7.56</v>
      </c>
      <c r="M33" s="46">
        <v>3.3298999999999999</v>
      </c>
      <c r="N33" s="46">
        <v>8.0166000000000004</v>
      </c>
      <c r="O33" s="46">
        <v>8.3368000000000002</v>
      </c>
      <c r="P33" s="46">
        <v>6.5160999999999998</v>
      </c>
    </row>
    <row r="34" spans="1:16" ht="12.75" hidden="1" customHeight="1" outlineLevel="1">
      <c r="A34" s="9">
        <v>41244</v>
      </c>
      <c r="B34" s="46">
        <v>15.5595</v>
      </c>
      <c r="C34" s="46">
        <v>8.8622999999999994</v>
      </c>
      <c r="D34" s="46">
        <v>16.187100000000001</v>
      </c>
      <c r="E34" s="46">
        <v>15.9696</v>
      </c>
      <c r="F34" s="46">
        <v>15.770300000000001</v>
      </c>
      <c r="G34" s="46">
        <v>20.9497</v>
      </c>
      <c r="H34" s="46">
        <v>12.359400000000001</v>
      </c>
      <c r="I34" s="46">
        <v>22.0745</v>
      </c>
      <c r="J34" s="46">
        <v>20.792100000000001</v>
      </c>
      <c r="K34" s="46">
        <v>16.1614</v>
      </c>
      <c r="L34" s="46">
        <v>7.4819000000000004</v>
      </c>
      <c r="M34" s="46">
        <v>3.3129</v>
      </c>
      <c r="N34" s="46">
        <v>7.5328999999999997</v>
      </c>
      <c r="O34" s="46">
        <v>8.5317000000000007</v>
      </c>
      <c r="P34" s="46">
        <v>6.8604000000000003</v>
      </c>
    </row>
    <row r="35" spans="1:16" ht="12.75" hidden="1" customHeight="1" outlineLevel="1">
      <c r="A35" s="9">
        <v>41275</v>
      </c>
      <c r="B35" s="46">
        <v>15.8775</v>
      </c>
      <c r="C35" s="46">
        <v>8.8132000000000001</v>
      </c>
      <c r="D35" s="46">
        <v>16.7651</v>
      </c>
      <c r="E35" s="46">
        <v>16.034099999999999</v>
      </c>
      <c r="F35" s="46">
        <v>18.161000000000001</v>
      </c>
      <c r="G35" s="46">
        <v>20.545300000000001</v>
      </c>
      <c r="H35" s="46">
        <v>12.6881</v>
      </c>
      <c r="I35" s="46">
        <v>21.499199999999998</v>
      </c>
      <c r="J35" s="46">
        <v>20.6113</v>
      </c>
      <c r="K35" s="46">
        <v>18.3872</v>
      </c>
      <c r="L35" s="46">
        <v>7.4222999999999999</v>
      </c>
      <c r="M35" s="46">
        <v>2.9922</v>
      </c>
      <c r="N35" s="46">
        <v>7.4663000000000004</v>
      </c>
      <c r="O35" s="46">
        <v>8.7132000000000005</v>
      </c>
      <c r="P35" s="46">
        <v>8.4014000000000006</v>
      </c>
    </row>
    <row r="36" spans="1:16" ht="12.75" hidden="1" customHeight="1" outlineLevel="1">
      <c r="A36" s="9">
        <v>41306</v>
      </c>
      <c r="B36" s="46">
        <v>14.622999999999999</v>
      </c>
      <c r="C36" s="46">
        <v>9.1294000000000004</v>
      </c>
      <c r="D36" s="46">
        <v>15.3682</v>
      </c>
      <c r="E36" s="46">
        <v>15.0779</v>
      </c>
      <c r="F36" s="46">
        <v>10.400600000000001</v>
      </c>
      <c r="G36" s="46">
        <v>18.994299999999999</v>
      </c>
      <c r="H36" s="46">
        <v>12.694100000000001</v>
      </c>
      <c r="I36" s="46">
        <v>19.557200000000002</v>
      </c>
      <c r="J36" s="46">
        <v>19.9528</v>
      </c>
      <c r="K36" s="46">
        <v>19.7684</v>
      </c>
      <c r="L36" s="46">
        <v>7.2354000000000003</v>
      </c>
      <c r="M36" s="46">
        <v>3.4723999999999999</v>
      </c>
      <c r="N36" s="46">
        <v>7.1616999999999997</v>
      </c>
      <c r="O36" s="46">
        <v>8.4206000000000003</v>
      </c>
      <c r="P36" s="46">
        <v>8.9720999999999993</v>
      </c>
    </row>
    <row r="37" spans="1:16" ht="12.75" hidden="1" customHeight="1" outlineLevel="1">
      <c r="A37" s="9">
        <v>41334</v>
      </c>
      <c r="B37" s="46">
        <v>14.7179</v>
      </c>
      <c r="C37" s="46">
        <v>9.3545999999999996</v>
      </c>
      <c r="D37" s="46">
        <v>14.944800000000001</v>
      </c>
      <c r="E37" s="46">
        <v>15.9895</v>
      </c>
      <c r="F37" s="46">
        <v>15.701700000000001</v>
      </c>
      <c r="G37" s="46">
        <v>18.440200000000001</v>
      </c>
      <c r="H37" s="46">
        <v>12.186199999999999</v>
      </c>
      <c r="I37" s="46">
        <v>18.817799999999998</v>
      </c>
      <c r="J37" s="46">
        <v>19.651900000000001</v>
      </c>
      <c r="K37" s="46">
        <v>18.34</v>
      </c>
      <c r="L37" s="46">
        <v>6.6372</v>
      </c>
      <c r="M37" s="46">
        <v>3.7764000000000002</v>
      </c>
      <c r="N37" s="46">
        <v>6.4202000000000004</v>
      </c>
      <c r="O37" s="46">
        <v>7.9969000000000001</v>
      </c>
      <c r="P37" s="46">
        <v>7.2457000000000003</v>
      </c>
    </row>
    <row r="38" spans="1:16" ht="12.75" hidden="1" customHeight="1" outlineLevel="1">
      <c r="A38" s="9">
        <v>41365</v>
      </c>
      <c r="B38" s="46">
        <v>14.0951</v>
      </c>
      <c r="C38" s="46">
        <v>10.022399999999999</v>
      </c>
      <c r="D38" s="46">
        <v>14.194900000000001</v>
      </c>
      <c r="E38" s="46">
        <v>15.435700000000001</v>
      </c>
      <c r="F38" s="46">
        <v>18.476800000000001</v>
      </c>
      <c r="G38" s="46">
        <v>17.703800000000001</v>
      </c>
      <c r="H38" s="46">
        <v>11.7257</v>
      </c>
      <c r="I38" s="46">
        <v>18.191099999999999</v>
      </c>
      <c r="J38" s="46">
        <v>19.685700000000001</v>
      </c>
      <c r="K38" s="46">
        <v>18.599900000000002</v>
      </c>
      <c r="L38" s="46">
        <v>6.8047000000000004</v>
      </c>
      <c r="M38" s="46">
        <v>3.3978999999999999</v>
      </c>
      <c r="N38" s="46">
        <v>6.2065000000000001</v>
      </c>
      <c r="O38" s="46">
        <v>8.3602000000000007</v>
      </c>
      <c r="P38" s="46">
        <v>5.3007</v>
      </c>
    </row>
    <row r="39" spans="1:16" ht="12.75" hidden="1" customHeight="1" outlineLevel="1">
      <c r="A39" s="9">
        <v>41395</v>
      </c>
      <c r="B39" s="46">
        <v>13.549099999999999</v>
      </c>
      <c r="C39" s="46">
        <v>8.8587000000000007</v>
      </c>
      <c r="D39" s="46">
        <v>13.380100000000001</v>
      </c>
      <c r="E39" s="46">
        <v>15.6524</v>
      </c>
      <c r="F39" s="46">
        <v>12.385</v>
      </c>
      <c r="G39" s="46">
        <v>17.3201</v>
      </c>
      <c r="H39" s="46">
        <v>11.136100000000001</v>
      </c>
      <c r="I39" s="46">
        <v>17.537600000000001</v>
      </c>
      <c r="J39" s="46">
        <v>19.4284</v>
      </c>
      <c r="K39" s="46">
        <v>17.307500000000001</v>
      </c>
      <c r="L39" s="46">
        <v>6.4428000000000001</v>
      </c>
      <c r="M39" s="46">
        <v>3.8607</v>
      </c>
      <c r="N39" s="46">
        <v>6.1136999999999997</v>
      </c>
      <c r="O39" s="46">
        <v>7.9828000000000001</v>
      </c>
      <c r="P39" s="46">
        <v>7.5754000000000001</v>
      </c>
    </row>
    <row r="40" spans="1:16" ht="12.75" hidden="1" customHeight="1" outlineLevel="1">
      <c r="A40" s="9">
        <v>41426</v>
      </c>
      <c r="B40" s="46">
        <v>13.274800000000001</v>
      </c>
      <c r="C40" s="46">
        <v>8.2750000000000004</v>
      </c>
      <c r="D40" s="46">
        <v>13.574999999999999</v>
      </c>
      <c r="E40" s="46">
        <v>14.5543</v>
      </c>
      <c r="F40" s="46">
        <v>11.581</v>
      </c>
      <c r="G40" s="46">
        <v>16.498899999999999</v>
      </c>
      <c r="H40" s="46">
        <v>9.8026</v>
      </c>
      <c r="I40" s="46">
        <v>16.748899999999999</v>
      </c>
      <c r="J40" s="46">
        <v>18.933599999999998</v>
      </c>
      <c r="K40" s="46">
        <v>17.689699999999998</v>
      </c>
      <c r="L40" s="46">
        <v>6.8141999999999996</v>
      </c>
      <c r="M40" s="46">
        <v>3.1877</v>
      </c>
      <c r="N40" s="46">
        <v>6.4813000000000001</v>
      </c>
      <c r="O40" s="46">
        <v>7.8544</v>
      </c>
      <c r="P40" s="46">
        <v>8.3470999999999993</v>
      </c>
    </row>
    <row r="41" spans="1:16" ht="12.75" hidden="1" customHeight="1" outlineLevel="1">
      <c r="A41" s="9">
        <v>41456</v>
      </c>
      <c r="B41" s="46">
        <v>12.8866</v>
      </c>
      <c r="C41" s="46">
        <v>7.9588000000000001</v>
      </c>
      <c r="D41" s="46">
        <v>13.064500000000001</v>
      </c>
      <c r="E41" s="46">
        <v>13.896699999999999</v>
      </c>
      <c r="F41" s="46">
        <v>12.462300000000001</v>
      </c>
      <c r="G41" s="46">
        <v>16.755600000000001</v>
      </c>
      <c r="H41" s="46">
        <v>11.5365</v>
      </c>
      <c r="I41" s="46">
        <v>16.572700000000001</v>
      </c>
      <c r="J41" s="46">
        <v>18.3629</v>
      </c>
      <c r="K41" s="46">
        <v>17.3855</v>
      </c>
      <c r="L41" s="46">
        <v>6.4973999999999998</v>
      </c>
      <c r="M41" s="46">
        <v>3.1179999999999999</v>
      </c>
      <c r="N41" s="46">
        <v>5.7729999999999997</v>
      </c>
      <c r="O41" s="46">
        <v>8.0045000000000002</v>
      </c>
      <c r="P41" s="46">
        <v>8.4402000000000008</v>
      </c>
    </row>
    <row r="42" spans="1:16" ht="12.75" hidden="1" customHeight="1" outlineLevel="1">
      <c r="A42" s="9">
        <v>41487</v>
      </c>
      <c r="B42" s="46">
        <v>12.8451</v>
      </c>
      <c r="C42" s="46">
        <v>9.2803000000000004</v>
      </c>
      <c r="D42" s="46">
        <v>13.325699999999999</v>
      </c>
      <c r="E42" s="46">
        <v>13.5268</v>
      </c>
      <c r="F42" s="46">
        <v>11.321</v>
      </c>
      <c r="G42" s="46">
        <v>16.010999999999999</v>
      </c>
      <c r="H42" s="46">
        <v>11.347799999999999</v>
      </c>
      <c r="I42" s="46">
        <v>16.1751</v>
      </c>
      <c r="J42" s="46">
        <v>17.922000000000001</v>
      </c>
      <c r="K42" s="46">
        <v>17.3781</v>
      </c>
      <c r="L42" s="46">
        <v>6.4931999999999999</v>
      </c>
      <c r="M42" s="46">
        <v>3.6284000000000001</v>
      </c>
      <c r="N42" s="46">
        <v>5.9374000000000002</v>
      </c>
      <c r="O42" s="46">
        <v>7.6279000000000003</v>
      </c>
      <c r="P42" s="46">
        <v>8.0523000000000007</v>
      </c>
    </row>
    <row r="43" spans="1:16" ht="12.75" hidden="1" customHeight="1" outlineLevel="1">
      <c r="A43" s="9">
        <v>41518</v>
      </c>
      <c r="B43" s="46">
        <v>12.9008</v>
      </c>
      <c r="C43" s="46">
        <v>8.8513000000000002</v>
      </c>
      <c r="D43" s="46">
        <v>13.646699999999999</v>
      </c>
      <c r="E43" s="46">
        <v>13.3538</v>
      </c>
      <c r="F43" s="46">
        <v>11.374599999999999</v>
      </c>
      <c r="G43" s="46">
        <v>16.0318</v>
      </c>
      <c r="H43" s="46">
        <v>10.8178</v>
      </c>
      <c r="I43" s="46">
        <v>16.4038</v>
      </c>
      <c r="J43" s="46">
        <v>17.929300000000001</v>
      </c>
      <c r="K43" s="46">
        <v>17.595300000000002</v>
      </c>
      <c r="L43" s="46">
        <v>6.3794000000000004</v>
      </c>
      <c r="M43" s="46">
        <v>3.1255000000000002</v>
      </c>
      <c r="N43" s="46">
        <v>5.9812000000000003</v>
      </c>
      <c r="O43" s="46">
        <v>7.4528999999999996</v>
      </c>
      <c r="P43" s="46">
        <v>7.5753000000000004</v>
      </c>
    </row>
    <row r="44" spans="1:16" ht="12.75" hidden="1" customHeight="1" outlineLevel="1">
      <c r="A44" s="9">
        <v>41548</v>
      </c>
      <c r="B44" s="46">
        <v>13.780900000000001</v>
      </c>
      <c r="C44" s="46">
        <v>8.8445999999999998</v>
      </c>
      <c r="D44" s="46">
        <v>14.2089</v>
      </c>
      <c r="E44" s="46">
        <v>14.436299999999999</v>
      </c>
      <c r="F44" s="46">
        <v>10.2491</v>
      </c>
      <c r="G44" s="46">
        <v>16.829899999999999</v>
      </c>
      <c r="H44" s="46">
        <v>10.203200000000001</v>
      </c>
      <c r="I44" s="46">
        <v>16.914400000000001</v>
      </c>
      <c r="J44" s="46">
        <v>18.844200000000001</v>
      </c>
      <c r="K44" s="46">
        <v>17.734300000000001</v>
      </c>
      <c r="L44" s="46">
        <v>6.8446999999999996</v>
      </c>
      <c r="M44" s="46">
        <v>2.9060000000000001</v>
      </c>
      <c r="N44" s="46">
        <v>6.2027999999999999</v>
      </c>
      <c r="O44" s="46">
        <v>7.8175999999999997</v>
      </c>
      <c r="P44" s="46">
        <v>7.6978</v>
      </c>
    </row>
    <row r="45" spans="1:16" ht="12.75" hidden="1" customHeight="1" outlineLevel="1">
      <c r="A45" s="9">
        <v>41579</v>
      </c>
      <c r="B45" s="46">
        <v>13.3714</v>
      </c>
      <c r="C45" s="46">
        <v>6.6040999999999999</v>
      </c>
      <c r="D45" s="46">
        <v>14.4315</v>
      </c>
      <c r="E45" s="46">
        <v>14.180899999999999</v>
      </c>
      <c r="F45" s="46">
        <v>10.3978</v>
      </c>
      <c r="G45" s="46">
        <v>16.6981</v>
      </c>
      <c r="H45" s="46">
        <v>8.4131</v>
      </c>
      <c r="I45" s="46">
        <v>17.3474</v>
      </c>
      <c r="J45" s="46">
        <v>18.595300000000002</v>
      </c>
      <c r="K45" s="46">
        <v>17.403500000000001</v>
      </c>
      <c r="L45" s="46">
        <v>6.4897</v>
      </c>
      <c r="M45" s="46">
        <v>2.6097000000000001</v>
      </c>
      <c r="N45" s="46">
        <v>6.1449999999999996</v>
      </c>
      <c r="O45" s="46">
        <v>7.6284000000000001</v>
      </c>
      <c r="P45" s="46">
        <v>7.5247999999999999</v>
      </c>
    </row>
    <row r="46" spans="1:16" ht="12.75" hidden="1" customHeight="1" outlineLevel="1">
      <c r="A46" s="9">
        <v>41609</v>
      </c>
      <c r="B46" s="46">
        <v>13.790800000000001</v>
      </c>
      <c r="C46" s="46">
        <v>3.9074</v>
      </c>
      <c r="D46" s="46">
        <v>15.409700000000001</v>
      </c>
      <c r="E46" s="46">
        <v>15.2799</v>
      </c>
      <c r="F46" s="46">
        <v>14.8163</v>
      </c>
      <c r="G46" s="46">
        <v>17.176100000000002</v>
      </c>
      <c r="H46" s="46">
        <v>4.5709</v>
      </c>
      <c r="I46" s="46">
        <v>18.8156</v>
      </c>
      <c r="J46" s="46">
        <v>20.079599999999999</v>
      </c>
      <c r="K46" s="46">
        <v>18.3584</v>
      </c>
      <c r="L46" s="46">
        <v>6.915</v>
      </c>
      <c r="M46" s="46">
        <v>2.2075</v>
      </c>
      <c r="N46" s="46">
        <v>6.0922999999999998</v>
      </c>
      <c r="O46" s="46">
        <v>8.5875000000000004</v>
      </c>
      <c r="P46" s="46">
        <v>6.2522000000000002</v>
      </c>
    </row>
    <row r="47" spans="1:16" ht="12.75" hidden="1" customHeight="1" outlineLevel="1">
      <c r="A47" s="9">
        <v>41640</v>
      </c>
      <c r="B47" s="46">
        <v>14.061</v>
      </c>
      <c r="C47" s="46">
        <v>3.6282000000000001</v>
      </c>
      <c r="D47" s="46">
        <v>15.734999999999999</v>
      </c>
      <c r="E47" s="46">
        <v>15.7311</v>
      </c>
      <c r="F47" s="46">
        <v>16.232099999999999</v>
      </c>
      <c r="G47" s="46">
        <v>17.2226</v>
      </c>
      <c r="H47" s="46">
        <v>4.4530000000000003</v>
      </c>
      <c r="I47" s="46">
        <v>18.889800000000001</v>
      </c>
      <c r="J47" s="46">
        <v>19.8096</v>
      </c>
      <c r="K47" s="46">
        <v>19.6431</v>
      </c>
      <c r="L47" s="46">
        <v>6.9603000000000002</v>
      </c>
      <c r="M47" s="46">
        <v>1.7118</v>
      </c>
      <c r="N47" s="46">
        <v>6.8566000000000003</v>
      </c>
      <c r="O47" s="46">
        <v>8.5147999999999993</v>
      </c>
      <c r="P47" s="46">
        <v>8.2813999999999997</v>
      </c>
    </row>
    <row r="48" spans="1:16" ht="12.75" hidden="1" customHeight="1" outlineLevel="1">
      <c r="A48" s="9">
        <v>41671</v>
      </c>
      <c r="B48" s="46">
        <v>13.080299999999999</v>
      </c>
      <c r="C48" s="46">
        <v>4.3418999999999999</v>
      </c>
      <c r="D48" s="46">
        <v>14.555999999999999</v>
      </c>
      <c r="E48" s="46">
        <v>14.842499999999999</v>
      </c>
      <c r="F48" s="46">
        <v>17.747599999999998</v>
      </c>
      <c r="G48" s="46">
        <v>16.680700000000002</v>
      </c>
      <c r="H48" s="46">
        <v>5.5441000000000003</v>
      </c>
      <c r="I48" s="46">
        <v>18.843399999999999</v>
      </c>
      <c r="J48" s="46">
        <v>18.867899999999999</v>
      </c>
      <c r="K48" s="46">
        <v>20.485399999999998</v>
      </c>
      <c r="L48" s="46">
        <v>6.8898000000000001</v>
      </c>
      <c r="M48" s="46">
        <v>1.9007000000000001</v>
      </c>
      <c r="N48" s="46">
        <v>7.0777000000000001</v>
      </c>
      <c r="O48" s="46">
        <v>8.5980000000000008</v>
      </c>
      <c r="P48" s="46">
        <v>8.6692</v>
      </c>
    </row>
    <row r="49" spans="1:16" ht="12.75" hidden="1" customHeight="1" outlineLevel="1">
      <c r="A49" s="9">
        <v>41699</v>
      </c>
      <c r="B49" s="46">
        <v>15.0558</v>
      </c>
      <c r="C49" s="46">
        <v>4.3806000000000003</v>
      </c>
      <c r="D49" s="46">
        <v>17.406300000000002</v>
      </c>
      <c r="E49" s="46">
        <v>16.4664</v>
      </c>
      <c r="F49" s="46">
        <v>21.078199999999999</v>
      </c>
      <c r="G49" s="46">
        <v>18.177299999999999</v>
      </c>
      <c r="H49" s="46">
        <v>5.1195000000000004</v>
      </c>
      <c r="I49" s="46">
        <v>20.725999999999999</v>
      </c>
      <c r="J49" s="46">
        <v>20.487400000000001</v>
      </c>
      <c r="K49" s="46">
        <v>21.929099999999998</v>
      </c>
      <c r="L49" s="46">
        <v>7.3281000000000001</v>
      </c>
      <c r="M49" s="46">
        <v>2.6707999999999998</v>
      </c>
      <c r="N49" s="46">
        <v>7.6346999999999996</v>
      </c>
      <c r="O49" s="46">
        <v>9.3969000000000005</v>
      </c>
      <c r="P49" s="46">
        <v>8.1940000000000008</v>
      </c>
    </row>
    <row r="50" spans="1:16" ht="12.75" hidden="1" customHeight="1" outlineLevel="1">
      <c r="A50" s="9">
        <v>41730</v>
      </c>
      <c r="B50" s="46">
        <v>14.2562</v>
      </c>
      <c r="C50" s="46">
        <v>3.8517000000000001</v>
      </c>
      <c r="D50" s="46">
        <v>17.0855</v>
      </c>
      <c r="E50" s="46">
        <v>14.647600000000001</v>
      </c>
      <c r="F50" s="46">
        <v>14.7532</v>
      </c>
      <c r="G50" s="46">
        <v>17.841999999999999</v>
      </c>
      <c r="H50" s="46">
        <v>5.0309999999999997</v>
      </c>
      <c r="I50" s="46">
        <v>21.099699999999999</v>
      </c>
      <c r="J50" s="46">
        <v>19.392399999999999</v>
      </c>
      <c r="K50" s="46">
        <v>21.0288</v>
      </c>
      <c r="L50" s="46">
        <v>7.2729999999999997</v>
      </c>
      <c r="M50" s="46">
        <v>1.1860999999999999</v>
      </c>
      <c r="N50" s="46">
        <v>7.8685</v>
      </c>
      <c r="O50" s="46">
        <v>9.6280000000000001</v>
      </c>
      <c r="P50" s="46">
        <v>7.1368</v>
      </c>
    </row>
    <row r="51" spans="1:16" ht="12.75" hidden="1" customHeight="1" outlineLevel="1">
      <c r="A51" s="9">
        <v>41760</v>
      </c>
      <c r="B51" s="46">
        <v>15.2003</v>
      </c>
      <c r="C51" s="46">
        <v>3.3111000000000002</v>
      </c>
      <c r="D51" s="46">
        <v>18.428799999999999</v>
      </c>
      <c r="E51" s="46">
        <v>14.3177</v>
      </c>
      <c r="F51" s="46">
        <v>19.7925</v>
      </c>
      <c r="G51" s="46">
        <v>18.485600000000002</v>
      </c>
      <c r="H51" s="46">
        <v>4.1592000000000002</v>
      </c>
      <c r="I51" s="46">
        <v>21.8492</v>
      </c>
      <c r="J51" s="46">
        <v>19.338000000000001</v>
      </c>
      <c r="K51" s="46">
        <v>23.6188</v>
      </c>
      <c r="L51" s="46">
        <v>8.0143000000000004</v>
      </c>
      <c r="M51" s="46">
        <v>1.0747</v>
      </c>
      <c r="N51" s="46">
        <v>9.0145</v>
      </c>
      <c r="O51" s="46">
        <v>9.4184999999999999</v>
      </c>
      <c r="P51" s="46">
        <v>9.0068999999999999</v>
      </c>
    </row>
    <row r="52" spans="1:16" ht="12.75" hidden="1" customHeight="1" outlineLevel="1">
      <c r="A52" s="9">
        <v>41791</v>
      </c>
      <c r="B52" s="46">
        <v>14.8276</v>
      </c>
      <c r="C52" s="46">
        <v>3.5733999999999999</v>
      </c>
      <c r="D52" s="46">
        <v>17.094999999999999</v>
      </c>
      <c r="E52" s="46">
        <v>14.9976</v>
      </c>
      <c r="F52" s="46">
        <v>21.411100000000001</v>
      </c>
      <c r="G52" s="46">
        <v>17.9876</v>
      </c>
      <c r="H52" s="46">
        <v>4.2934000000000001</v>
      </c>
      <c r="I52" s="46">
        <v>20.9222</v>
      </c>
      <c r="J52" s="46">
        <v>19.522600000000001</v>
      </c>
      <c r="K52" s="46">
        <v>22.659400000000002</v>
      </c>
      <c r="L52" s="46">
        <v>8.8998000000000008</v>
      </c>
      <c r="M52" s="46">
        <v>1.1556999999999999</v>
      </c>
      <c r="N52" s="46">
        <v>9.6216000000000008</v>
      </c>
      <c r="O52" s="46">
        <v>9.8245000000000005</v>
      </c>
      <c r="P52" s="46">
        <v>7.6185999999999998</v>
      </c>
    </row>
    <row r="53" spans="1:16" ht="12.75" hidden="1" customHeight="1" outlineLevel="1">
      <c r="A53" s="9">
        <v>41821</v>
      </c>
      <c r="B53" s="46">
        <v>14.6656</v>
      </c>
      <c r="C53" s="46">
        <v>3.5206</v>
      </c>
      <c r="D53" s="46">
        <v>17.604900000000001</v>
      </c>
      <c r="E53" s="46">
        <v>14.481299999999999</v>
      </c>
      <c r="F53" s="46">
        <v>17.8248</v>
      </c>
      <c r="G53" s="46">
        <v>17.476600000000001</v>
      </c>
      <c r="H53" s="46">
        <v>4.0242000000000004</v>
      </c>
      <c r="I53" s="46">
        <v>20.677099999999999</v>
      </c>
      <c r="J53" s="46">
        <v>18.961200000000002</v>
      </c>
      <c r="K53" s="46">
        <v>20.0442</v>
      </c>
      <c r="L53" s="46">
        <v>7.6593999999999998</v>
      </c>
      <c r="M53" s="46">
        <v>1.6204000000000001</v>
      </c>
      <c r="N53" s="46">
        <v>8.1484000000000005</v>
      </c>
      <c r="O53" s="46">
        <v>8.8544999999999998</v>
      </c>
      <c r="P53" s="46">
        <v>7.0334000000000003</v>
      </c>
    </row>
    <row r="54" spans="1:16" hidden="1" outlineLevel="1" collapsed="1">
      <c r="A54" s="9">
        <v>41852</v>
      </c>
      <c r="B54" s="46">
        <v>13.779500000000001</v>
      </c>
      <c r="C54" s="46">
        <v>3.7677</v>
      </c>
      <c r="D54" s="46">
        <v>15.98</v>
      </c>
      <c r="E54" s="46">
        <v>14.594099999999999</v>
      </c>
      <c r="F54" s="46">
        <v>18.0913</v>
      </c>
      <c r="G54" s="46">
        <v>17.824000000000002</v>
      </c>
      <c r="H54" s="46">
        <v>5.2694999999999999</v>
      </c>
      <c r="I54" s="46">
        <v>20.738800000000001</v>
      </c>
      <c r="J54" s="46">
        <v>19.158799999999999</v>
      </c>
      <c r="K54" s="46">
        <v>20.4437</v>
      </c>
      <c r="L54" s="46">
        <v>7.6458000000000004</v>
      </c>
      <c r="M54" s="46">
        <v>1.0138</v>
      </c>
      <c r="N54" s="46">
        <v>8.5488</v>
      </c>
      <c r="O54" s="46">
        <v>9.4078999999999997</v>
      </c>
      <c r="P54" s="46">
        <v>10.6585</v>
      </c>
    </row>
    <row r="55" spans="1:16" hidden="1" outlineLevel="1" collapsed="1">
      <c r="A55" s="9">
        <v>41883</v>
      </c>
      <c r="B55" s="46">
        <v>14.0015</v>
      </c>
      <c r="C55" s="46">
        <v>5.4764999999999997</v>
      </c>
      <c r="D55" s="46">
        <v>15.375400000000001</v>
      </c>
      <c r="E55" s="46">
        <v>13.729900000000001</v>
      </c>
      <c r="F55" s="46">
        <v>18.6434</v>
      </c>
      <c r="G55" s="46">
        <v>17.9344</v>
      </c>
      <c r="H55" s="46">
        <v>7.2226999999999997</v>
      </c>
      <c r="I55" s="46">
        <v>19.368300000000001</v>
      </c>
      <c r="J55" s="46">
        <v>18.677399999999999</v>
      </c>
      <c r="K55" s="46">
        <v>18.709099999999999</v>
      </c>
      <c r="L55" s="46">
        <v>7.6534000000000004</v>
      </c>
      <c r="M55" s="46">
        <v>2.4281999999999999</v>
      </c>
      <c r="N55" s="46">
        <v>7.7565999999999997</v>
      </c>
      <c r="O55" s="46">
        <v>9.2248000000000001</v>
      </c>
      <c r="P55" s="46">
        <v>8.5297999999999998</v>
      </c>
    </row>
    <row r="56" spans="1:16" hidden="1" outlineLevel="1" collapsed="1">
      <c r="A56" s="9">
        <v>41913</v>
      </c>
      <c r="B56" s="46">
        <v>14.441599999999999</v>
      </c>
      <c r="C56" s="46">
        <v>7.0121000000000002</v>
      </c>
      <c r="D56" s="46">
        <v>15.383900000000001</v>
      </c>
      <c r="E56" s="46">
        <v>14.680899999999999</v>
      </c>
      <c r="F56" s="46">
        <v>16.081099999999999</v>
      </c>
      <c r="G56" s="46">
        <v>18.6509</v>
      </c>
      <c r="H56" s="46">
        <v>11.1319</v>
      </c>
      <c r="I56" s="46">
        <v>19.261299999999999</v>
      </c>
      <c r="J56" s="46">
        <v>19.546399999999998</v>
      </c>
      <c r="K56" s="46">
        <v>24.085100000000001</v>
      </c>
      <c r="L56" s="46">
        <v>7.6021999999999998</v>
      </c>
      <c r="M56" s="46">
        <v>2.2263000000000002</v>
      </c>
      <c r="N56" s="46">
        <v>7.9002999999999997</v>
      </c>
      <c r="O56" s="46">
        <v>9.2410999999999994</v>
      </c>
      <c r="P56" s="46">
        <v>4.5709999999999997</v>
      </c>
    </row>
    <row r="57" spans="1:16" hidden="1" outlineLevel="1" collapsed="1">
      <c r="A57" s="9">
        <v>41944</v>
      </c>
      <c r="B57" s="46">
        <v>14.432399999999999</v>
      </c>
      <c r="C57" s="46">
        <v>8.1012000000000004</v>
      </c>
      <c r="D57" s="46">
        <v>15.497199999999999</v>
      </c>
      <c r="E57" s="46">
        <v>14.4938</v>
      </c>
      <c r="F57" s="46">
        <v>14.347099999999999</v>
      </c>
      <c r="G57" s="46">
        <v>18.240100000000002</v>
      </c>
      <c r="H57" s="46">
        <v>12.1297</v>
      </c>
      <c r="I57" s="46">
        <v>18.858699999999999</v>
      </c>
      <c r="J57" s="46">
        <v>19.630199999999999</v>
      </c>
      <c r="K57" s="46">
        <v>15.8795</v>
      </c>
      <c r="L57" s="46">
        <v>7.5823</v>
      </c>
      <c r="M57" s="46">
        <v>2.0034999999999998</v>
      </c>
      <c r="N57" s="46">
        <v>7.7824</v>
      </c>
      <c r="O57" s="46">
        <v>9.6600999999999999</v>
      </c>
      <c r="P57" s="46">
        <v>9.25</v>
      </c>
    </row>
    <row r="58" spans="1:16" hidden="1" outlineLevel="1" collapsed="1">
      <c r="A58" s="9">
        <v>41974</v>
      </c>
      <c r="B58" s="46">
        <v>13.3969</v>
      </c>
      <c r="C58" s="46">
        <v>3.6736</v>
      </c>
      <c r="D58" s="46">
        <v>15.7423</v>
      </c>
      <c r="E58" s="46">
        <v>14.017899999999999</v>
      </c>
      <c r="F58" s="46">
        <v>13.9948</v>
      </c>
      <c r="G58" s="46">
        <v>16.968499999999999</v>
      </c>
      <c r="H58" s="46">
        <v>4.9165999999999999</v>
      </c>
      <c r="I58" s="46">
        <v>19.351400000000002</v>
      </c>
      <c r="J58" s="46">
        <v>19.6645</v>
      </c>
      <c r="K58" s="46">
        <v>17.3154</v>
      </c>
      <c r="L58" s="46">
        <v>7.3480999999999996</v>
      </c>
      <c r="M58" s="46">
        <v>1.4112</v>
      </c>
      <c r="N58" s="46">
        <v>7.7473999999999998</v>
      </c>
      <c r="O58" s="46">
        <v>9.5937999999999999</v>
      </c>
      <c r="P58" s="46">
        <v>8.6135000000000002</v>
      </c>
    </row>
    <row r="59" spans="1:16" hidden="1" outlineLevel="1" collapsed="1">
      <c r="A59" s="9">
        <v>42005</v>
      </c>
      <c r="B59" s="46">
        <v>13.4894</v>
      </c>
      <c r="C59" s="46">
        <v>4.3117000000000001</v>
      </c>
      <c r="D59" s="46">
        <v>15.2417</v>
      </c>
      <c r="E59" s="46">
        <v>14.444699999999999</v>
      </c>
      <c r="F59" s="46">
        <v>18.188099999999999</v>
      </c>
      <c r="G59" s="46">
        <v>16.540600000000001</v>
      </c>
      <c r="H59" s="46">
        <v>5.5727000000000002</v>
      </c>
      <c r="I59" s="46">
        <v>18.351099999999999</v>
      </c>
      <c r="J59" s="46">
        <v>20.199400000000001</v>
      </c>
      <c r="K59" s="46">
        <v>18.330200000000001</v>
      </c>
      <c r="L59" s="46">
        <v>7.8391000000000002</v>
      </c>
      <c r="M59" s="46">
        <v>1.2206999999999999</v>
      </c>
      <c r="N59" s="46">
        <v>7.6367000000000003</v>
      </c>
      <c r="O59" s="46">
        <v>10.533799999999999</v>
      </c>
      <c r="P59" s="46">
        <v>4.2973999999999997</v>
      </c>
    </row>
    <row r="60" spans="1:16" hidden="1" outlineLevel="1" collapsed="1">
      <c r="A60" s="9">
        <v>42036</v>
      </c>
      <c r="B60" s="46">
        <v>14.599500000000001</v>
      </c>
      <c r="C60" s="46">
        <v>2.8020999999999998</v>
      </c>
      <c r="D60" s="46">
        <v>16.041</v>
      </c>
      <c r="E60" s="46">
        <v>15.6839</v>
      </c>
      <c r="F60" s="46">
        <v>19.483899999999998</v>
      </c>
      <c r="G60" s="46">
        <v>18.191500000000001</v>
      </c>
      <c r="H60" s="46">
        <v>3.8157999999999999</v>
      </c>
      <c r="I60" s="46">
        <v>19.2499</v>
      </c>
      <c r="J60" s="46">
        <v>20.509499999999999</v>
      </c>
      <c r="K60" s="46">
        <v>20.109000000000002</v>
      </c>
      <c r="L60" s="46">
        <v>7.3746</v>
      </c>
      <c r="M60" s="46">
        <v>1.6981999999999999</v>
      </c>
      <c r="N60" s="46">
        <v>7.1727999999999996</v>
      </c>
      <c r="O60" s="46">
        <v>10.6709</v>
      </c>
      <c r="P60" s="46">
        <v>8.4769000000000005</v>
      </c>
    </row>
    <row r="61" spans="1:16" hidden="1" outlineLevel="1" collapsed="1">
      <c r="A61" s="9">
        <v>42064</v>
      </c>
      <c r="B61" s="46">
        <v>14.069599999999999</v>
      </c>
      <c r="C61" s="46">
        <v>3.7549000000000001</v>
      </c>
      <c r="D61" s="46">
        <v>15.843</v>
      </c>
      <c r="E61" s="46">
        <v>14.968</v>
      </c>
      <c r="F61" s="46">
        <v>14.55</v>
      </c>
      <c r="G61" s="46">
        <v>17.468399999999999</v>
      </c>
      <c r="H61" s="46">
        <v>4.3276000000000003</v>
      </c>
      <c r="I61" s="46">
        <v>19.661000000000001</v>
      </c>
      <c r="J61" s="46">
        <v>21.2605</v>
      </c>
      <c r="K61" s="46">
        <v>14.55</v>
      </c>
      <c r="L61" s="46">
        <v>8.1529000000000007</v>
      </c>
      <c r="M61" s="46">
        <v>2.1528999999999998</v>
      </c>
      <c r="N61" s="46">
        <v>8.0901999999999994</v>
      </c>
      <c r="O61" s="46">
        <v>10.361000000000001</v>
      </c>
      <c r="P61" s="46" t="s">
        <v>123</v>
      </c>
    </row>
    <row r="62" spans="1:16" hidden="1" outlineLevel="1" collapsed="1">
      <c r="A62" s="9">
        <v>42095</v>
      </c>
      <c r="B62" s="46">
        <v>16.016200000000001</v>
      </c>
      <c r="C62" s="46">
        <v>3.1396999999999999</v>
      </c>
      <c r="D62" s="46">
        <v>18.238700000000001</v>
      </c>
      <c r="E62" s="46">
        <v>18.1647</v>
      </c>
      <c r="F62" s="46">
        <v>19.415500000000002</v>
      </c>
      <c r="G62" s="46">
        <v>20.4313</v>
      </c>
      <c r="H62" s="46">
        <v>4.4942000000000002</v>
      </c>
      <c r="I62" s="46">
        <v>22.234500000000001</v>
      </c>
      <c r="J62" s="46">
        <v>25.268599999999999</v>
      </c>
      <c r="K62" s="46">
        <v>19.466999999999999</v>
      </c>
      <c r="L62" s="46">
        <v>8.6991999999999994</v>
      </c>
      <c r="M62" s="46">
        <v>1.4931000000000001</v>
      </c>
      <c r="N62" s="46">
        <v>7.9974999999999996</v>
      </c>
      <c r="O62" s="46">
        <v>13.0609</v>
      </c>
      <c r="P62" s="46">
        <v>3</v>
      </c>
    </row>
    <row r="63" spans="1:16" hidden="1" outlineLevel="1" collapsed="1">
      <c r="A63" s="9">
        <v>42125</v>
      </c>
      <c r="B63" s="46">
        <v>16.1936</v>
      </c>
      <c r="C63" s="46">
        <v>1.7796000000000001</v>
      </c>
      <c r="D63" s="46">
        <v>19.862200000000001</v>
      </c>
      <c r="E63" s="46">
        <v>19.169499999999999</v>
      </c>
      <c r="F63" s="46">
        <v>18.949300000000001</v>
      </c>
      <c r="G63" s="46">
        <v>18.787199999999999</v>
      </c>
      <c r="H63" s="46">
        <v>1.8514999999999999</v>
      </c>
      <c r="I63" s="46">
        <v>22.6996</v>
      </c>
      <c r="J63" s="46">
        <v>25.857399999999998</v>
      </c>
      <c r="K63" s="46">
        <v>18.949300000000001</v>
      </c>
      <c r="L63" s="46">
        <v>8.8025000000000002</v>
      </c>
      <c r="M63" s="46">
        <v>1.5149999999999999</v>
      </c>
      <c r="N63" s="46">
        <v>7.4859999999999998</v>
      </c>
      <c r="O63" s="46">
        <v>13.070499999999999</v>
      </c>
      <c r="P63" s="46" t="s">
        <v>123</v>
      </c>
    </row>
    <row r="64" spans="1:16" hidden="1" outlineLevel="1" collapsed="1">
      <c r="A64" s="9">
        <v>42156</v>
      </c>
      <c r="B64" s="46">
        <v>14.332599999999999</v>
      </c>
      <c r="C64" s="46">
        <v>3.7284000000000002</v>
      </c>
      <c r="D64" s="46">
        <v>16.0015</v>
      </c>
      <c r="E64" s="46">
        <v>16.7927</v>
      </c>
      <c r="F64" s="46">
        <v>18.591999999999999</v>
      </c>
      <c r="G64" s="46">
        <v>18.217099999999999</v>
      </c>
      <c r="H64" s="46">
        <v>4.6780999999999997</v>
      </c>
      <c r="I64" s="46">
        <v>20.502099999999999</v>
      </c>
      <c r="J64" s="46">
        <v>23.858699999999999</v>
      </c>
      <c r="K64" s="46">
        <v>19.0258</v>
      </c>
      <c r="L64" s="46">
        <v>8.0562000000000005</v>
      </c>
      <c r="M64" s="46">
        <v>1.2768999999999999</v>
      </c>
      <c r="N64" s="46">
        <v>7.6372999999999998</v>
      </c>
      <c r="O64" s="46">
        <v>11.4374</v>
      </c>
      <c r="P64" s="46">
        <v>3.1</v>
      </c>
    </row>
    <row r="65" spans="1:16" hidden="1" outlineLevel="1" collapsed="1">
      <c r="A65" s="9">
        <v>42186</v>
      </c>
      <c r="B65" s="46">
        <v>14.2003</v>
      </c>
      <c r="C65" s="46">
        <v>3.1133999999999999</v>
      </c>
      <c r="D65" s="46">
        <v>16.4177</v>
      </c>
      <c r="E65" s="46">
        <v>16.323899999999998</v>
      </c>
      <c r="F65" s="46">
        <v>16.065899999999999</v>
      </c>
      <c r="G65" s="46">
        <v>17.7102</v>
      </c>
      <c r="H65" s="46">
        <v>3.5238999999999998</v>
      </c>
      <c r="I65" s="46">
        <v>20.4709</v>
      </c>
      <c r="J65" s="46">
        <v>22.797899999999998</v>
      </c>
      <c r="K65" s="46">
        <v>18.391100000000002</v>
      </c>
      <c r="L65" s="46">
        <v>6.9615</v>
      </c>
      <c r="M65" s="46">
        <v>2.0562</v>
      </c>
      <c r="N65" s="46">
        <v>7.1318000000000001</v>
      </c>
      <c r="O65" s="46">
        <v>9.7326999999999995</v>
      </c>
      <c r="P65" s="46">
        <v>5.0913000000000004</v>
      </c>
    </row>
    <row r="66" spans="1:16" hidden="1" outlineLevel="1" collapsed="1">
      <c r="A66" s="9">
        <v>42217</v>
      </c>
      <c r="B66" s="46">
        <v>13.2567</v>
      </c>
      <c r="C66" s="46">
        <v>2.6619000000000002</v>
      </c>
      <c r="D66" s="46">
        <v>15.5654</v>
      </c>
      <c r="E66" s="46">
        <v>17.429099999999998</v>
      </c>
      <c r="F66" s="46">
        <v>19.659800000000001</v>
      </c>
      <c r="G66" s="46">
        <v>16.343599999999999</v>
      </c>
      <c r="H66" s="46">
        <v>2.7564000000000002</v>
      </c>
      <c r="I66" s="46">
        <v>20.6754</v>
      </c>
      <c r="J66" s="46">
        <v>23.1996</v>
      </c>
      <c r="K66" s="46">
        <v>19.7105</v>
      </c>
      <c r="L66" s="46">
        <v>6.6238000000000001</v>
      </c>
      <c r="M66" s="46">
        <v>1.8928</v>
      </c>
      <c r="N66" s="46">
        <v>6.3733000000000004</v>
      </c>
      <c r="O66" s="46">
        <v>10.020099999999999</v>
      </c>
      <c r="P66" s="46">
        <v>3.1</v>
      </c>
    </row>
    <row r="67" spans="1:16" hidden="1" outlineLevel="1" collapsed="1">
      <c r="A67" s="9">
        <v>42248</v>
      </c>
      <c r="B67" s="46">
        <v>12.7186</v>
      </c>
      <c r="C67" s="46">
        <v>3.1829999999999998</v>
      </c>
      <c r="D67" s="46">
        <v>14.154999999999999</v>
      </c>
      <c r="E67" s="46">
        <v>17.219899999999999</v>
      </c>
      <c r="F67" s="46">
        <v>17.080100000000002</v>
      </c>
      <c r="G67" s="46">
        <v>17.158799999999999</v>
      </c>
      <c r="H67" s="46">
        <v>4.0149999999999997</v>
      </c>
      <c r="I67" s="46">
        <v>19.780100000000001</v>
      </c>
      <c r="J67" s="46">
        <v>22.930700000000002</v>
      </c>
      <c r="K67" s="46">
        <v>18.789000000000001</v>
      </c>
      <c r="L67" s="46">
        <v>6.6319999999999997</v>
      </c>
      <c r="M67" s="46">
        <v>1.4503999999999999</v>
      </c>
      <c r="N67" s="46">
        <v>7.0552000000000001</v>
      </c>
      <c r="O67" s="46">
        <v>9.6027000000000005</v>
      </c>
      <c r="P67" s="46">
        <v>7.8</v>
      </c>
    </row>
    <row r="68" spans="1:16" hidden="1" outlineLevel="1" collapsed="1">
      <c r="A68" s="9">
        <v>42278</v>
      </c>
      <c r="B68" s="46">
        <v>13.131</v>
      </c>
      <c r="C68" s="46">
        <v>2.7766000000000002</v>
      </c>
      <c r="D68" s="46">
        <v>15.545299999999999</v>
      </c>
      <c r="E68" s="46">
        <v>17.599</v>
      </c>
      <c r="F68" s="46">
        <v>18.520600000000002</v>
      </c>
      <c r="G68" s="46">
        <v>16.795200000000001</v>
      </c>
      <c r="H68" s="46">
        <v>3.5022000000000002</v>
      </c>
      <c r="I68" s="46">
        <v>20.1568</v>
      </c>
      <c r="J68" s="46">
        <v>21.6966</v>
      </c>
      <c r="K68" s="46">
        <v>19.114999999999998</v>
      </c>
      <c r="L68" s="46">
        <v>5.9420999999999999</v>
      </c>
      <c r="M68" s="46">
        <v>1.2114</v>
      </c>
      <c r="N68" s="46">
        <v>6.7762000000000002</v>
      </c>
      <c r="O68" s="46">
        <v>9.3109000000000002</v>
      </c>
      <c r="P68" s="46">
        <v>6.6778000000000004</v>
      </c>
    </row>
    <row r="69" spans="1:16" hidden="1" outlineLevel="1" collapsed="1">
      <c r="A69" s="9">
        <v>42309</v>
      </c>
      <c r="B69" s="46">
        <v>12.069900000000001</v>
      </c>
      <c r="C69" s="46">
        <v>2.2719999999999998</v>
      </c>
      <c r="D69" s="46">
        <v>15.1716</v>
      </c>
      <c r="E69" s="46">
        <v>15.1793</v>
      </c>
      <c r="F69" s="46">
        <v>17.8675</v>
      </c>
      <c r="G69" s="46">
        <v>15.5975</v>
      </c>
      <c r="H69" s="46">
        <v>2.6810999999999998</v>
      </c>
      <c r="I69" s="46">
        <v>20.197199999999999</v>
      </c>
      <c r="J69" s="46">
        <v>21.701499999999999</v>
      </c>
      <c r="K69" s="46">
        <v>17.8675</v>
      </c>
      <c r="L69" s="46">
        <v>6.1592000000000002</v>
      </c>
      <c r="M69" s="46">
        <v>1.2957000000000001</v>
      </c>
      <c r="N69" s="46">
        <v>7.0076999999999998</v>
      </c>
      <c r="O69" s="46">
        <v>8.5428999999999995</v>
      </c>
      <c r="P69" s="46" t="s">
        <v>123</v>
      </c>
    </row>
    <row r="70" spans="1:16" hidden="1" outlineLevel="1" collapsed="1">
      <c r="A70" s="9">
        <v>42339</v>
      </c>
      <c r="B70" s="46">
        <v>11.6736</v>
      </c>
      <c r="C70" s="46">
        <v>2.7290000000000001</v>
      </c>
      <c r="D70" s="46">
        <v>14.4064</v>
      </c>
      <c r="E70" s="46">
        <v>16.2483</v>
      </c>
      <c r="F70" s="46">
        <v>12.148400000000001</v>
      </c>
      <c r="G70" s="46">
        <v>16.170999999999999</v>
      </c>
      <c r="H70" s="46">
        <v>3.9958999999999998</v>
      </c>
      <c r="I70" s="46">
        <v>20.008099999999999</v>
      </c>
      <c r="J70" s="46">
        <v>21.704000000000001</v>
      </c>
      <c r="K70" s="46">
        <v>13.8788</v>
      </c>
      <c r="L70" s="46">
        <v>5.9063999999999997</v>
      </c>
      <c r="M70" s="46">
        <v>1.1094999999999999</v>
      </c>
      <c r="N70" s="46">
        <v>7.3038999999999996</v>
      </c>
      <c r="O70" s="46">
        <v>8.7866999999999997</v>
      </c>
      <c r="P70" s="46">
        <v>7.9595000000000002</v>
      </c>
    </row>
    <row r="71" spans="1:16" hidden="1" outlineLevel="1" collapsed="1">
      <c r="A71" s="9">
        <v>42370</v>
      </c>
      <c r="B71" s="46">
        <v>10.8765</v>
      </c>
      <c r="C71" s="46">
        <v>2.1717</v>
      </c>
      <c r="D71" s="46">
        <v>14.315799999999999</v>
      </c>
      <c r="E71" s="46">
        <v>16.226500000000001</v>
      </c>
      <c r="F71" s="46">
        <v>16.3154</v>
      </c>
      <c r="G71" s="46">
        <v>14.782</v>
      </c>
      <c r="H71" s="46">
        <v>2.7414999999999998</v>
      </c>
      <c r="I71" s="46">
        <v>19.4391</v>
      </c>
      <c r="J71" s="46">
        <v>21.4009</v>
      </c>
      <c r="K71" s="46">
        <v>20.181799999999999</v>
      </c>
      <c r="L71" s="46">
        <v>5.2523</v>
      </c>
      <c r="M71" s="46">
        <v>1.4098999999999999</v>
      </c>
      <c r="N71" s="46">
        <v>6.7779999999999996</v>
      </c>
      <c r="O71" s="46">
        <v>8.1639999999999997</v>
      </c>
      <c r="P71" s="46">
        <v>8.2881</v>
      </c>
    </row>
    <row r="72" spans="1:16" hidden="1" outlineLevel="1" collapsed="1">
      <c r="A72" s="9">
        <v>42401</v>
      </c>
      <c r="B72" s="46">
        <v>12.7646</v>
      </c>
      <c r="C72" s="46">
        <v>4.0308000000000002</v>
      </c>
      <c r="D72" s="46">
        <v>13.711399999999999</v>
      </c>
      <c r="E72" s="46">
        <v>17.292300000000001</v>
      </c>
      <c r="F72" s="46">
        <v>18.2408</v>
      </c>
      <c r="G72" s="46">
        <v>17.811699999999998</v>
      </c>
      <c r="H72" s="46">
        <v>6.0705999999999998</v>
      </c>
      <c r="I72" s="46">
        <v>19.290800000000001</v>
      </c>
      <c r="J72" s="46">
        <v>20.6858</v>
      </c>
      <c r="K72" s="46">
        <v>18.330400000000001</v>
      </c>
      <c r="L72" s="46">
        <v>5.6821000000000002</v>
      </c>
      <c r="M72" s="46">
        <v>1.9343999999999999</v>
      </c>
      <c r="N72" s="46">
        <v>6.2557999999999998</v>
      </c>
      <c r="O72" s="46">
        <v>8.3490000000000002</v>
      </c>
      <c r="P72" s="46">
        <v>4</v>
      </c>
    </row>
    <row r="73" spans="1:16" hidden="1" outlineLevel="1" collapsed="1">
      <c r="A73" s="9">
        <v>42430</v>
      </c>
      <c r="B73" s="46">
        <v>13.7765</v>
      </c>
      <c r="C73" s="46">
        <v>7.8636999999999997</v>
      </c>
      <c r="D73" s="46">
        <v>14.1678</v>
      </c>
      <c r="E73" s="46">
        <v>15.577400000000001</v>
      </c>
      <c r="F73" s="46">
        <v>12.076499999999999</v>
      </c>
      <c r="G73" s="46">
        <v>17.8812</v>
      </c>
      <c r="H73" s="46">
        <v>10.025399999999999</v>
      </c>
      <c r="I73" s="46">
        <v>18.6435</v>
      </c>
      <c r="J73" s="46">
        <v>19.747800000000002</v>
      </c>
      <c r="K73" s="46">
        <v>16.265999999999998</v>
      </c>
      <c r="L73" s="46">
        <v>6.2561</v>
      </c>
      <c r="M73" s="46">
        <v>2.3210000000000002</v>
      </c>
      <c r="N73" s="46">
        <v>6.4386000000000001</v>
      </c>
      <c r="O73" s="46">
        <v>7.3368000000000002</v>
      </c>
      <c r="P73" s="46">
        <v>6.1428000000000003</v>
      </c>
    </row>
    <row r="74" spans="1:16" hidden="1" outlineLevel="1" collapsed="1">
      <c r="A74" s="9">
        <v>42461</v>
      </c>
      <c r="B74" s="46">
        <v>13.251799999999999</v>
      </c>
      <c r="C74" s="46">
        <v>8.4556000000000004</v>
      </c>
      <c r="D74" s="46">
        <v>13.5922</v>
      </c>
      <c r="E74" s="46">
        <v>14.8719</v>
      </c>
      <c r="F74" s="46">
        <v>8.5779999999999994</v>
      </c>
      <c r="G74" s="46">
        <v>17.060099999999998</v>
      </c>
      <c r="H74" s="46">
        <v>9.6611999999999991</v>
      </c>
      <c r="I74" s="46">
        <v>18.202500000000001</v>
      </c>
      <c r="J74" s="46">
        <v>18.6572</v>
      </c>
      <c r="K74" s="46">
        <v>17.984100000000002</v>
      </c>
      <c r="L74" s="46">
        <v>6.1685999999999996</v>
      </c>
      <c r="M74" s="46">
        <v>1.7391000000000001</v>
      </c>
      <c r="N74" s="46">
        <v>6.2148000000000003</v>
      </c>
      <c r="O74" s="46">
        <v>7.2024999999999997</v>
      </c>
      <c r="P74" s="46">
        <v>6.4736000000000002</v>
      </c>
    </row>
    <row r="75" spans="1:16" hidden="1" outlineLevel="1" collapsed="1">
      <c r="A75" s="9">
        <v>42491</v>
      </c>
      <c r="B75" s="46">
        <v>12.4694</v>
      </c>
      <c r="C75" s="46">
        <v>4.1813000000000002</v>
      </c>
      <c r="D75" s="46">
        <v>13.514799999999999</v>
      </c>
      <c r="E75" s="46">
        <v>14.603</v>
      </c>
      <c r="F75" s="46">
        <v>16.232700000000001</v>
      </c>
      <c r="G75" s="46">
        <v>16.5777</v>
      </c>
      <c r="H75" s="46">
        <v>5.9379</v>
      </c>
      <c r="I75" s="46">
        <v>18.091899999999999</v>
      </c>
      <c r="J75" s="46">
        <v>18.3979</v>
      </c>
      <c r="K75" s="46">
        <v>17.772200000000002</v>
      </c>
      <c r="L75" s="46">
        <v>5.4202000000000004</v>
      </c>
      <c r="M75" s="46">
        <v>1.4074</v>
      </c>
      <c r="N75" s="46">
        <v>5.7521000000000004</v>
      </c>
      <c r="O75" s="46">
        <v>7.3905000000000003</v>
      </c>
      <c r="P75" s="46">
        <v>7.6298000000000004</v>
      </c>
    </row>
    <row r="76" spans="1:16" hidden="1" outlineLevel="1" collapsed="1">
      <c r="A76" s="9">
        <v>42522</v>
      </c>
      <c r="B76" s="46">
        <v>11.6051</v>
      </c>
      <c r="C76" s="46">
        <v>4.6654</v>
      </c>
      <c r="D76" s="46">
        <v>12.7896</v>
      </c>
      <c r="E76" s="46">
        <v>13.555899999999999</v>
      </c>
      <c r="F76" s="46">
        <v>16.990400000000001</v>
      </c>
      <c r="G76" s="46">
        <v>15.7866</v>
      </c>
      <c r="H76" s="46">
        <v>6.6189999999999998</v>
      </c>
      <c r="I76" s="46">
        <v>17.504899999999999</v>
      </c>
      <c r="J76" s="46">
        <v>18.429600000000001</v>
      </c>
      <c r="K76" s="46">
        <v>18.360700000000001</v>
      </c>
      <c r="L76" s="46">
        <v>5.1656000000000004</v>
      </c>
      <c r="M76" s="46">
        <v>1.1893</v>
      </c>
      <c r="N76" s="46">
        <v>5.6856999999999998</v>
      </c>
      <c r="O76" s="46">
        <v>6.4913999999999996</v>
      </c>
      <c r="P76" s="46">
        <v>6.9085000000000001</v>
      </c>
    </row>
    <row r="77" spans="1:16" hidden="1" outlineLevel="1" collapsed="1">
      <c r="A77" s="9">
        <v>42552</v>
      </c>
      <c r="B77" s="46">
        <v>10.8942</v>
      </c>
      <c r="C77" s="46">
        <v>4.9516999999999998</v>
      </c>
      <c r="D77" s="46">
        <v>12.1028</v>
      </c>
      <c r="E77" s="46">
        <v>15.0403</v>
      </c>
      <c r="F77" s="46">
        <v>10.348000000000001</v>
      </c>
      <c r="G77" s="46">
        <v>14.9358</v>
      </c>
      <c r="H77" s="46">
        <v>7.5923999999999996</v>
      </c>
      <c r="I77" s="46">
        <v>16.712499999999999</v>
      </c>
      <c r="J77" s="46">
        <v>18.060500000000001</v>
      </c>
      <c r="K77" s="46">
        <v>17.782699999999998</v>
      </c>
      <c r="L77" s="46">
        <v>4.3436000000000003</v>
      </c>
      <c r="M77" s="46">
        <v>1.0056</v>
      </c>
      <c r="N77" s="46">
        <v>5.1619000000000002</v>
      </c>
      <c r="O77" s="46">
        <v>6.8707000000000003</v>
      </c>
      <c r="P77" s="46">
        <v>5.7983000000000002</v>
      </c>
    </row>
    <row r="78" spans="1:16" hidden="1" outlineLevel="1" collapsed="1">
      <c r="A78" s="9">
        <v>42583</v>
      </c>
      <c r="B78" s="46">
        <v>10.5143</v>
      </c>
      <c r="C78" s="46">
        <v>3.7040000000000002</v>
      </c>
      <c r="D78" s="46">
        <v>12.4993</v>
      </c>
      <c r="E78" s="46">
        <v>14.1905</v>
      </c>
      <c r="F78" s="46">
        <v>12.0763</v>
      </c>
      <c r="G78" s="46">
        <v>13.9146</v>
      </c>
      <c r="H78" s="46">
        <v>4.8981000000000003</v>
      </c>
      <c r="I78" s="46">
        <v>16.9544</v>
      </c>
      <c r="J78" s="46">
        <v>17.874700000000001</v>
      </c>
      <c r="K78" s="46">
        <v>18.0945</v>
      </c>
      <c r="L78" s="46">
        <v>4.0605000000000002</v>
      </c>
      <c r="M78" s="46">
        <v>1.137</v>
      </c>
      <c r="N78" s="46">
        <v>4.8529</v>
      </c>
      <c r="O78" s="46">
        <v>5.4379</v>
      </c>
      <c r="P78" s="46">
        <v>5.4405999999999999</v>
      </c>
    </row>
    <row r="79" spans="1:16" hidden="1" outlineLevel="1" collapsed="1">
      <c r="A79" s="9">
        <v>42614</v>
      </c>
      <c r="B79" s="46">
        <v>10.3552</v>
      </c>
      <c r="C79" s="46">
        <v>3.2900999999999998</v>
      </c>
      <c r="D79" s="46">
        <v>12.01</v>
      </c>
      <c r="E79" s="46">
        <v>14.2301</v>
      </c>
      <c r="F79" s="46">
        <v>9.1995000000000005</v>
      </c>
      <c r="G79" s="46">
        <v>14.2385</v>
      </c>
      <c r="H79" s="46">
        <v>4.9794</v>
      </c>
      <c r="I79" s="46">
        <v>16.6005</v>
      </c>
      <c r="J79" s="46">
        <v>17.046099999999999</v>
      </c>
      <c r="K79" s="46">
        <v>17.511700000000001</v>
      </c>
      <c r="L79" s="46">
        <v>4.1513999999999998</v>
      </c>
      <c r="M79" s="46">
        <v>1.0891999999999999</v>
      </c>
      <c r="N79" s="46">
        <v>5.0313999999999997</v>
      </c>
      <c r="O79" s="46">
        <v>6.1924999999999999</v>
      </c>
      <c r="P79" s="46">
        <v>7.4851999999999999</v>
      </c>
    </row>
    <row r="80" spans="1:16" hidden="1" outlineLevel="1" collapsed="1">
      <c r="A80" s="9">
        <v>42644</v>
      </c>
      <c r="B80" s="46">
        <v>10.1556</v>
      </c>
      <c r="C80" s="46">
        <v>3.6168</v>
      </c>
      <c r="D80" s="46">
        <v>12.1211</v>
      </c>
      <c r="E80" s="46">
        <v>13.4267</v>
      </c>
      <c r="F80" s="46">
        <v>14.6548</v>
      </c>
      <c r="G80" s="46">
        <v>14.1496</v>
      </c>
      <c r="H80" s="46">
        <v>5.7553000000000001</v>
      </c>
      <c r="I80" s="46">
        <v>16.558599999999998</v>
      </c>
      <c r="J80" s="46">
        <v>16.979600000000001</v>
      </c>
      <c r="K80" s="46">
        <v>16.705100000000002</v>
      </c>
      <c r="L80" s="46">
        <v>4.2240000000000002</v>
      </c>
      <c r="M80" s="46">
        <v>1.1787000000000001</v>
      </c>
      <c r="N80" s="46">
        <v>5.0799000000000003</v>
      </c>
      <c r="O80" s="46">
        <v>7.0804999999999998</v>
      </c>
      <c r="P80" s="46">
        <v>6.6353</v>
      </c>
    </row>
    <row r="81" spans="1:16" hidden="1" outlineLevel="1" collapsed="1">
      <c r="A81" s="9">
        <v>42675</v>
      </c>
      <c r="B81" s="46">
        <v>11.090999999999999</v>
      </c>
      <c r="C81" s="46">
        <v>4.4791999999999996</v>
      </c>
      <c r="D81" s="46">
        <v>12.391500000000001</v>
      </c>
      <c r="E81" s="46">
        <v>13.5692</v>
      </c>
      <c r="F81" s="46">
        <v>18.1511</v>
      </c>
      <c r="G81" s="46">
        <v>14.907</v>
      </c>
      <c r="H81" s="46">
        <v>6.2683</v>
      </c>
      <c r="I81" s="46">
        <v>16.791599999999999</v>
      </c>
      <c r="J81" s="46">
        <v>18.386299999999999</v>
      </c>
      <c r="K81" s="46">
        <v>18.172599999999999</v>
      </c>
      <c r="L81" s="46">
        <v>4.7763999999999998</v>
      </c>
      <c r="M81" s="46">
        <v>1.1233</v>
      </c>
      <c r="N81" s="46">
        <v>5.1605999999999996</v>
      </c>
      <c r="O81" s="46">
        <v>7.0551000000000004</v>
      </c>
      <c r="P81" s="46">
        <v>8.4610000000000003</v>
      </c>
    </row>
    <row r="82" spans="1:16" hidden="1" outlineLevel="1" collapsed="1">
      <c r="A82" s="9">
        <v>42705</v>
      </c>
      <c r="B82" s="46">
        <v>10.908300000000001</v>
      </c>
      <c r="C82" s="46">
        <v>4.6712999999999996</v>
      </c>
      <c r="D82" s="46">
        <v>12.054500000000001</v>
      </c>
      <c r="E82" s="46">
        <v>13.2163</v>
      </c>
      <c r="F82" s="46">
        <v>11.041600000000001</v>
      </c>
      <c r="G82" s="46">
        <v>14.502599999999999</v>
      </c>
      <c r="H82" s="46">
        <v>5.8879000000000001</v>
      </c>
      <c r="I82" s="46">
        <v>16.681100000000001</v>
      </c>
      <c r="J82" s="46">
        <v>18.049700000000001</v>
      </c>
      <c r="K82" s="46">
        <v>18.386299999999999</v>
      </c>
      <c r="L82" s="46">
        <v>5.2095000000000002</v>
      </c>
      <c r="M82" s="46">
        <v>1.2057</v>
      </c>
      <c r="N82" s="46">
        <v>5.2171000000000003</v>
      </c>
      <c r="O82" s="46">
        <v>7.2092999999999998</v>
      </c>
      <c r="P82" s="46">
        <v>9.8101000000000003</v>
      </c>
    </row>
    <row r="83" spans="1:16" hidden="1" outlineLevel="1" collapsed="1">
      <c r="A83" s="9">
        <v>42736</v>
      </c>
      <c r="B83" s="46">
        <v>11.2027</v>
      </c>
      <c r="C83" s="46">
        <v>5.1138000000000003</v>
      </c>
      <c r="D83" s="46">
        <v>12.029</v>
      </c>
      <c r="E83" s="46">
        <v>13.721399999999999</v>
      </c>
      <c r="F83" s="46">
        <v>13.7624</v>
      </c>
      <c r="G83" s="46">
        <v>15.5991</v>
      </c>
      <c r="H83" s="46">
        <v>7.4023000000000003</v>
      </c>
      <c r="I83" s="46">
        <v>17.2864</v>
      </c>
      <c r="J83" s="46">
        <v>17.7028</v>
      </c>
      <c r="K83" s="46">
        <v>20.019300000000001</v>
      </c>
      <c r="L83" s="46">
        <v>4.5294999999999996</v>
      </c>
      <c r="M83" s="46">
        <v>1.2359</v>
      </c>
      <c r="N83" s="46">
        <v>4.7248000000000001</v>
      </c>
      <c r="O83" s="46">
        <v>6.5796000000000001</v>
      </c>
      <c r="P83" s="46">
        <v>7.3068999999999997</v>
      </c>
    </row>
    <row r="84" spans="1:16" hidden="1" outlineLevel="1" collapsed="1">
      <c r="A84" s="9">
        <v>42767</v>
      </c>
      <c r="B84" s="46">
        <v>9.6288</v>
      </c>
      <c r="C84" s="46">
        <v>2.7770999999999999</v>
      </c>
      <c r="D84" s="46">
        <v>11.0588</v>
      </c>
      <c r="E84" s="46">
        <v>13.4893</v>
      </c>
      <c r="F84" s="46">
        <v>17.2193</v>
      </c>
      <c r="G84" s="46">
        <v>13.8185</v>
      </c>
      <c r="H84" s="46">
        <v>4.6562999999999999</v>
      </c>
      <c r="I84" s="46">
        <v>15.5379</v>
      </c>
      <c r="J84" s="46">
        <v>17.487500000000001</v>
      </c>
      <c r="K84" s="46">
        <v>17.2193</v>
      </c>
      <c r="L84" s="46">
        <v>3.8262</v>
      </c>
      <c r="M84" s="46">
        <v>0.97860000000000003</v>
      </c>
      <c r="N84" s="46">
        <v>4.2614999999999998</v>
      </c>
      <c r="O84" s="46">
        <v>6.8080999999999996</v>
      </c>
      <c r="P84" s="46" t="s">
        <v>123</v>
      </c>
    </row>
    <row r="85" spans="1:16" hidden="1" outlineLevel="1" collapsed="1">
      <c r="A85" s="9">
        <v>42795</v>
      </c>
      <c r="B85" s="46">
        <v>9.9939999999999998</v>
      </c>
      <c r="C85" s="46">
        <v>4.0655999999999999</v>
      </c>
      <c r="D85" s="46">
        <v>11.7239</v>
      </c>
      <c r="E85" s="46">
        <v>13.647399999999999</v>
      </c>
      <c r="F85" s="46">
        <v>16.723800000000001</v>
      </c>
      <c r="G85" s="46">
        <v>13.596399999999999</v>
      </c>
      <c r="H85" s="46">
        <v>6.3396999999999997</v>
      </c>
      <c r="I85" s="46">
        <v>15.4238</v>
      </c>
      <c r="J85" s="46">
        <v>17.238900000000001</v>
      </c>
      <c r="K85" s="46">
        <v>18.028199999999998</v>
      </c>
      <c r="L85" s="46">
        <v>3.4588999999999999</v>
      </c>
      <c r="M85" s="46">
        <v>1.0587</v>
      </c>
      <c r="N85" s="46">
        <v>4.2629999999999999</v>
      </c>
      <c r="O85" s="46">
        <v>5.8528000000000002</v>
      </c>
      <c r="P85" s="46">
        <v>5.5572999999999997</v>
      </c>
    </row>
    <row r="86" spans="1:16" hidden="1" outlineLevel="1" collapsed="1">
      <c r="A86" s="9">
        <v>42826</v>
      </c>
      <c r="B86" s="46">
        <v>9.6521000000000008</v>
      </c>
      <c r="C86" s="46">
        <v>4.8945999999999996</v>
      </c>
      <c r="D86" s="46">
        <v>10.903499999999999</v>
      </c>
      <c r="E86" s="46">
        <v>12.832800000000001</v>
      </c>
      <c r="F86" s="46">
        <v>16.000399999999999</v>
      </c>
      <c r="G86" s="46">
        <v>13.0915</v>
      </c>
      <c r="H86" s="46">
        <v>7.0106999999999999</v>
      </c>
      <c r="I86" s="46">
        <v>14.9125</v>
      </c>
      <c r="J86" s="46">
        <v>16.487300000000001</v>
      </c>
      <c r="K86" s="46">
        <v>18.1416</v>
      </c>
      <c r="L86" s="46">
        <v>3.6396000000000002</v>
      </c>
      <c r="M86" s="46">
        <v>1.0389999999999999</v>
      </c>
      <c r="N86" s="46">
        <v>4.226</v>
      </c>
      <c r="O86" s="46">
        <v>5.6977000000000002</v>
      </c>
      <c r="P86" s="46">
        <v>6.7500999999999998</v>
      </c>
    </row>
    <row r="87" spans="1:16" hidden="1" outlineLevel="1" collapsed="1">
      <c r="A87" s="9">
        <v>42856</v>
      </c>
      <c r="B87" s="46">
        <v>8.6656999999999993</v>
      </c>
      <c r="C87" s="46">
        <v>3.2799</v>
      </c>
      <c r="D87" s="46">
        <v>10.1066</v>
      </c>
      <c r="E87" s="46">
        <v>11.479200000000001</v>
      </c>
      <c r="F87" s="46">
        <v>8.1150000000000002</v>
      </c>
      <c r="G87" s="46">
        <v>12.2591</v>
      </c>
      <c r="H87" s="46">
        <v>4.6265999999999998</v>
      </c>
      <c r="I87" s="46">
        <v>14.5151</v>
      </c>
      <c r="J87" s="46">
        <v>16.1158</v>
      </c>
      <c r="K87" s="46">
        <v>12.2271</v>
      </c>
      <c r="L87" s="46">
        <v>3.3357999999999999</v>
      </c>
      <c r="M87" s="46">
        <v>1.0967</v>
      </c>
      <c r="N87" s="46">
        <v>3.6999</v>
      </c>
      <c r="O87" s="46">
        <v>4.9672000000000001</v>
      </c>
      <c r="P87" s="46">
        <v>3.8132999999999999</v>
      </c>
    </row>
    <row r="88" spans="1:16" hidden="1" outlineLevel="1" collapsed="1">
      <c r="A88" s="9">
        <v>42887</v>
      </c>
      <c r="B88" s="46">
        <v>8.6198999999999995</v>
      </c>
      <c r="C88" s="46">
        <v>3.8719999999999999</v>
      </c>
      <c r="D88" s="46">
        <v>9.7451000000000008</v>
      </c>
      <c r="E88" s="46">
        <v>11.397399999999999</v>
      </c>
      <c r="F88" s="46">
        <v>18.2103</v>
      </c>
      <c r="G88" s="46">
        <v>12.5152</v>
      </c>
      <c r="H88" s="46">
        <v>5.6082999999999998</v>
      </c>
      <c r="I88" s="46">
        <v>14.532500000000001</v>
      </c>
      <c r="J88" s="46">
        <v>15.9328</v>
      </c>
      <c r="K88" s="46">
        <v>18.672799999999999</v>
      </c>
      <c r="L88" s="46">
        <v>3.0951</v>
      </c>
      <c r="M88" s="46">
        <v>1.069</v>
      </c>
      <c r="N88" s="46">
        <v>3.2770000000000001</v>
      </c>
      <c r="O88" s="46">
        <v>5.0579999999999998</v>
      </c>
      <c r="P88" s="46">
        <v>4.7024999999999997</v>
      </c>
    </row>
    <row r="89" spans="1:16" hidden="1" outlineLevel="1" collapsed="1">
      <c r="A89" s="9">
        <v>42917</v>
      </c>
      <c r="B89" s="46">
        <v>8.4374000000000002</v>
      </c>
      <c r="C89" s="46">
        <v>2.1457000000000002</v>
      </c>
      <c r="D89" s="46">
        <v>9.9720999999999993</v>
      </c>
      <c r="E89" s="46">
        <v>10.723800000000001</v>
      </c>
      <c r="F89" s="46">
        <v>17.429099999999998</v>
      </c>
      <c r="G89" s="46">
        <v>12.3483</v>
      </c>
      <c r="H89" s="46">
        <v>3.1939000000000002</v>
      </c>
      <c r="I89" s="46">
        <v>14.2715</v>
      </c>
      <c r="J89" s="46">
        <v>15.8444</v>
      </c>
      <c r="K89" s="46">
        <v>18.560199999999998</v>
      </c>
      <c r="L89" s="46">
        <v>3.0501999999999998</v>
      </c>
      <c r="M89" s="46">
        <v>0.9476</v>
      </c>
      <c r="N89" s="46">
        <v>3.3138999999999998</v>
      </c>
      <c r="O89" s="46">
        <v>4.9020999999999999</v>
      </c>
      <c r="P89" s="46">
        <v>1.8222</v>
      </c>
    </row>
    <row r="90" spans="1:16" hidden="1" outlineLevel="1" collapsed="1">
      <c r="A90" s="9">
        <v>42948</v>
      </c>
      <c r="B90" s="46">
        <v>7.8146000000000004</v>
      </c>
      <c r="C90" s="46">
        <v>2.6400999999999999</v>
      </c>
      <c r="D90" s="46">
        <v>9.3249999999999993</v>
      </c>
      <c r="E90" s="46">
        <v>10.0108</v>
      </c>
      <c r="F90" s="46">
        <v>13.862500000000001</v>
      </c>
      <c r="G90" s="46">
        <v>11.1256</v>
      </c>
      <c r="H90" s="46">
        <v>3.6785999999999999</v>
      </c>
      <c r="I90" s="46">
        <v>13.274800000000001</v>
      </c>
      <c r="J90" s="46">
        <v>14.968</v>
      </c>
      <c r="K90" s="46">
        <v>15.563700000000001</v>
      </c>
      <c r="L90" s="46">
        <v>2.8784999999999998</v>
      </c>
      <c r="M90" s="46">
        <v>0.99560000000000004</v>
      </c>
      <c r="N90" s="46">
        <v>3.1183000000000001</v>
      </c>
      <c r="O90" s="46">
        <v>4.5373000000000001</v>
      </c>
      <c r="P90" s="46">
        <v>6.9881000000000002</v>
      </c>
    </row>
    <row r="91" spans="1:16" hidden="1" outlineLevel="1" collapsed="1">
      <c r="A91" s="9">
        <v>42979</v>
      </c>
      <c r="B91" s="46">
        <v>7.3552999999999997</v>
      </c>
      <c r="C91" s="46">
        <v>2.1522999999999999</v>
      </c>
      <c r="D91" s="46">
        <v>9.0267999999999997</v>
      </c>
      <c r="E91" s="46">
        <v>9.9611000000000001</v>
      </c>
      <c r="F91" s="46">
        <v>11.989100000000001</v>
      </c>
      <c r="G91" s="46">
        <v>10.384399999999999</v>
      </c>
      <c r="H91" s="46">
        <v>3.0081000000000002</v>
      </c>
      <c r="I91" s="46">
        <v>12.677099999999999</v>
      </c>
      <c r="J91" s="46">
        <v>14.4872</v>
      </c>
      <c r="K91" s="46">
        <v>18.5623</v>
      </c>
      <c r="L91" s="46">
        <v>2.6896</v>
      </c>
      <c r="M91" s="46">
        <v>0.84650000000000003</v>
      </c>
      <c r="N91" s="46">
        <v>2.9994999999999998</v>
      </c>
      <c r="O91" s="46">
        <v>4.4832999999999998</v>
      </c>
      <c r="P91" s="46">
        <v>7.2127999999999997</v>
      </c>
    </row>
    <row r="92" spans="1:16" hidden="1" outlineLevel="1" collapsed="1">
      <c r="A92" s="9">
        <v>43009</v>
      </c>
      <c r="B92" s="46">
        <v>7.0143000000000004</v>
      </c>
      <c r="C92" s="46">
        <v>2.3763000000000001</v>
      </c>
      <c r="D92" s="46">
        <v>8.3527000000000005</v>
      </c>
      <c r="E92" s="46">
        <v>9.0877999999999997</v>
      </c>
      <c r="F92" s="46">
        <v>17.427700000000002</v>
      </c>
      <c r="G92" s="46">
        <v>10.5746</v>
      </c>
      <c r="H92" s="46">
        <v>3.524</v>
      </c>
      <c r="I92" s="46">
        <v>12.5693</v>
      </c>
      <c r="J92" s="46">
        <v>13.9322</v>
      </c>
      <c r="K92" s="46">
        <v>19.069099999999999</v>
      </c>
      <c r="L92" s="46">
        <v>2.5529999999999999</v>
      </c>
      <c r="M92" s="46">
        <v>0.95230000000000004</v>
      </c>
      <c r="N92" s="46">
        <v>2.7557</v>
      </c>
      <c r="O92" s="46">
        <v>4.0553999999999997</v>
      </c>
      <c r="P92" s="46">
        <v>7.0796000000000001</v>
      </c>
    </row>
    <row r="93" spans="1:16" hidden="1" outlineLevel="1" collapsed="1">
      <c r="A93" s="9">
        <v>43040</v>
      </c>
      <c r="B93" s="46">
        <v>7.7904999999999998</v>
      </c>
      <c r="C93" s="46">
        <v>2.0169999999999999</v>
      </c>
      <c r="D93" s="46">
        <v>9.2266999999999992</v>
      </c>
      <c r="E93" s="46">
        <v>9.9945000000000004</v>
      </c>
      <c r="F93" s="46">
        <v>18.8523</v>
      </c>
      <c r="G93" s="46">
        <v>11.4551</v>
      </c>
      <c r="H93" s="46">
        <v>2.9108999999999998</v>
      </c>
      <c r="I93" s="46">
        <v>13.358599999999999</v>
      </c>
      <c r="J93" s="46">
        <v>14.4884</v>
      </c>
      <c r="K93" s="46">
        <v>19.4406</v>
      </c>
      <c r="L93" s="46">
        <v>2.6006999999999998</v>
      </c>
      <c r="M93" s="46">
        <v>0.97370000000000001</v>
      </c>
      <c r="N93" s="46">
        <v>2.8412000000000002</v>
      </c>
      <c r="O93" s="46">
        <v>4.1595000000000004</v>
      </c>
      <c r="P93" s="46">
        <v>6.9855</v>
      </c>
    </row>
    <row r="94" spans="1:16" hidden="1" outlineLevel="1" collapsed="1">
      <c r="A94" s="9">
        <v>43070</v>
      </c>
      <c r="B94" s="46">
        <v>7.8118999999999996</v>
      </c>
      <c r="C94" s="46">
        <v>2.1861000000000002</v>
      </c>
      <c r="D94" s="46">
        <v>9.2615999999999996</v>
      </c>
      <c r="E94" s="46">
        <v>11.463200000000001</v>
      </c>
      <c r="F94" s="46">
        <v>12.598699999999999</v>
      </c>
      <c r="G94" s="46">
        <v>10.9483</v>
      </c>
      <c r="H94" s="46">
        <v>3.0394999999999999</v>
      </c>
      <c r="I94" s="46">
        <v>12.822800000000001</v>
      </c>
      <c r="J94" s="46">
        <v>16.634899999999998</v>
      </c>
      <c r="K94" s="46">
        <v>18.745799999999999</v>
      </c>
      <c r="L94" s="46">
        <v>2.5619000000000001</v>
      </c>
      <c r="M94" s="46">
        <v>0.91310000000000002</v>
      </c>
      <c r="N94" s="46">
        <v>2.8395000000000001</v>
      </c>
      <c r="O94" s="46">
        <v>4.8437999999999999</v>
      </c>
      <c r="P94" s="46">
        <v>6.8186</v>
      </c>
    </row>
    <row r="95" spans="1:16" hidden="1" outlineLevel="1" collapsed="1">
      <c r="A95" s="9">
        <v>43101</v>
      </c>
      <c r="B95" s="46">
        <v>7.6558999999999999</v>
      </c>
      <c r="C95" s="46">
        <v>3.3483999999999998</v>
      </c>
      <c r="D95" s="46">
        <v>9.0287000000000006</v>
      </c>
      <c r="E95" s="46">
        <v>9.8971</v>
      </c>
      <c r="F95" s="46">
        <v>11.177199999999999</v>
      </c>
      <c r="G95" s="46">
        <v>11.4642</v>
      </c>
      <c r="H95" s="46">
        <v>5.1806999999999999</v>
      </c>
      <c r="I95" s="46">
        <v>13.270099999999999</v>
      </c>
      <c r="J95" s="46">
        <v>16.002400000000002</v>
      </c>
      <c r="K95" s="46">
        <v>17.834599999999998</v>
      </c>
      <c r="L95" s="46">
        <v>2.4218000000000002</v>
      </c>
      <c r="M95" s="46">
        <v>0.98</v>
      </c>
      <c r="N95" s="46">
        <v>2.6526000000000001</v>
      </c>
      <c r="O95" s="46">
        <v>4.4020999999999999</v>
      </c>
      <c r="P95" s="46">
        <v>6.9683000000000002</v>
      </c>
    </row>
    <row r="96" spans="1:16" hidden="1" outlineLevel="1" collapsed="1">
      <c r="A96" s="9">
        <v>43132</v>
      </c>
      <c r="B96" s="46">
        <v>7.4706999999999999</v>
      </c>
      <c r="C96" s="46">
        <v>1.6572</v>
      </c>
      <c r="D96" s="46">
        <v>9.3758999999999997</v>
      </c>
      <c r="E96" s="46">
        <v>11.098599999999999</v>
      </c>
      <c r="F96" s="46">
        <v>14.278499999999999</v>
      </c>
      <c r="G96" s="46">
        <v>11.243399999999999</v>
      </c>
      <c r="H96" s="46">
        <v>2.3656999999999999</v>
      </c>
      <c r="I96" s="46">
        <v>13.469200000000001</v>
      </c>
      <c r="J96" s="46">
        <v>15.4102</v>
      </c>
      <c r="K96" s="46">
        <v>15.166399999999999</v>
      </c>
      <c r="L96" s="46">
        <v>2.2989999999999999</v>
      </c>
      <c r="M96" s="46">
        <v>1.0297000000000001</v>
      </c>
      <c r="N96" s="46">
        <v>2.7665000000000002</v>
      </c>
      <c r="O96" s="46">
        <v>4.5331999999999999</v>
      </c>
      <c r="P96" s="46">
        <v>6.5523999999999996</v>
      </c>
    </row>
    <row r="97" spans="1:16" hidden="1" outlineLevel="1" collapsed="1">
      <c r="A97" s="9">
        <v>43160</v>
      </c>
      <c r="B97" s="46">
        <v>7.8281999999999998</v>
      </c>
      <c r="C97" s="46">
        <v>1.5878000000000001</v>
      </c>
      <c r="D97" s="46">
        <v>10.196199999999999</v>
      </c>
      <c r="E97" s="46">
        <v>10.789300000000001</v>
      </c>
      <c r="F97" s="46">
        <v>15.7906</v>
      </c>
      <c r="G97" s="46">
        <v>10.885999999999999</v>
      </c>
      <c r="H97" s="46">
        <v>2.0865999999999998</v>
      </c>
      <c r="I97" s="46">
        <v>13.4567</v>
      </c>
      <c r="J97" s="46">
        <v>14.609299999999999</v>
      </c>
      <c r="K97" s="46">
        <v>15.991</v>
      </c>
      <c r="L97" s="46">
        <v>2.0663</v>
      </c>
      <c r="M97" s="46">
        <v>0.99770000000000003</v>
      </c>
      <c r="N97" s="46">
        <v>2.6233</v>
      </c>
      <c r="O97" s="46">
        <v>3.492</v>
      </c>
      <c r="P97" s="46">
        <v>7</v>
      </c>
    </row>
    <row r="98" spans="1:16" hidden="1" outlineLevel="1" collapsed="1">
      <c r="A98" s="9">
        <v>43191</v>
      </c>
      <c r="B98" s="46">
        <v>7.4173999999999998</v>
      </c>
      <c r="C98" s="46">
        <v>1.8537999999999999</v>
      </c>
      <c r="D98" s="46">
        <v>9.6270000000000007</v>
      </c>
      <c r="E98" s="46">
        <v>10.178800000000001</v>
      </c>
      <c r="F98" s="46">
        <v>12.555199999999999</v>
      </c>
      <c r="G98" s="46">
        <v>10.753399999999999</v>
      </c>
      <c r="H98" s="46">
        <v>2.5939999999999999</v>
      </c>
      <c r="I98" s="46">
        <v>13.4185</v>
      </c>
      <c r="J98" s="46">
        <v>14.7599</v>
      </c>
      <c r="K98" s="46">
        <v>16.650099999999998</v>
      </c>
      <c r="L98" s="46">
        <v>2.0771000000000002</v>
      </c>
      <c r="M98" s="46">
        <v>0.99099999999999999</v>
      </c>
      <c r="N98" s="46">
        <v>2.556</v>
      </c>
      <c r="O98" s="46">
        <v>3.8323999999999998</v>
      </c>
      <c r="P98" s="46">
        <v>5.0582000000000003</v>
      </c>
    </row>
    <row r="99" spans="1:16" hidden="1" outlineLevel="1" collapsed="1">
      <c r="A99" s="9">
        <v>43221</v>
      </c>
      <c r="B99" s="46">
        <v>7.5678999999999998</v>
      </c>
      <c r="C99" s="46">
        <v>1.6732</v>
      </c>
      <c r="D99" s="46">
        <v>9.7664000000000009</v>
      </c>
      <c r="E99" s="46">
        <v>10.471299999999999</v>
      </c>
      <c r="F99" s="46">
        <v>8.8059999999999992</v>
      </c>
      <c r="G99" s="46">
        <v>10.800800000000001</v>
      </c>
      <c r="H99" s="46">
        <v>2.1959</v>
      </c>
      <c r="I99" s="46">
        <v>13.598800000000001</v>
      </c>
      <c r="J99" s="46">
        <v>15.305199999999999</v>
      </c>
      <c r="K99" s="46">
        <v>16.645900000000001</v>
      </c>
      <c r="L99" s="46">
        <v>2.1642999999999999</v>
      </c>
      <c r="M99" s="46">
        <v>0.97929999999999995</v>
      </c>
      <c r="N99" s="46">
        <v>2.6257999999999999</v>
      </c>
      <c r="O99" s="46">
        <v>3.915</v>
      </c>
      <c r="P99" s="46">
        <v>6.2648000000000001</v>
      </c>
    </row>
    <row r="100" spans="1:16" hidden="1" outlineLevel="1" collapsed="1">
      <c r="A100" s="9">
        <v>43252</v>
      </c>
      <c r="B100" s="46">
        <v>7.2533000000000003</v>
      </c>
      <c r="C100" s="46">
        <v>1.7581</v>
      </c>
      <c r="D100" s="46">
        <v>9.2066999999999997</v>
      </c>
      <c r="E100" s="46">
        <v>7.3224999999999998</v>
      </c>
      <c r="F100" s="46">
        <v>6.0317999999999996</v>
      </c>
      <c r="G100" s="46">
        <v>10.8262</v>
      </c>
      <c r="H100" s="46">
        <v>2.2852000000000001</v>
      </c>
      <c r="I100" s="46">
        <v>13.5183</v>
      </c>
      <c r="J100" s="46">
        <v>15.3078</v>
      </c>
      <c r="K100" s="46">
        <v>16.426400000000001</v>
      </c>
      <c r="L100" s="46">
        <v>2.3140999999999998</v>
      </c>
      <c r="M100" s="46">
        <v>0.99580000000000002</v>
      </c>
      <c r="N100" s="46">
        <v>2.4510999999999998</v>
      </c>
      <c r="O100" s="46">
        <v>3.9878999999999998</v>
      </c>
      <c r="P100" s="46">
        <v>3.7728999999999999</v>
      </c>
    </row>
    <row r="101" spans="1:16" hidden="1" outlineLevel="1" collapsed="1">
      <c r="A101" s="9">
        <v>43282</v>
      </c>
      <c r="B101" s="46">
        <v>6.9612999999999996</v>
      </c>
      <c r="C101" s="46">
        <v>1.7517</v>
      </c>
      <c r="D101" s="46">
        <v>8.8764000000000003</v>
      </c>
      <c r="E101" s="46">
        <v>9.6547999999999998</v>
      </c>
      <c r="F101" s="46">
        <v>12.7738</v>
      </c>
      <c r="G101" s="46">
        <v>10.601699999999999</v>
      </c>
      <c r="H101" s="46">
        <v>2.3871000000000002</v>
      </c>
      <c r="I101" s="46">
        <v>13.3858</v>
      </c>
      <c r="J101" s="46">
        <v>14.9543</v>
      </c>
      <c r="K101" s="46">
        <v>17.5123</v>
      </c>
      <c r="L101" s="46">
        <v>2.1335999999999999</v>
      </c>
      <c r="M101" s="46">
        <v>1.0069999999999999</v>
      </c>
      <c r="N101" s="46">
        <v>2.4697</v>
      </c>
      <c r="O101" s="46">
        <v>4.0583</v>
      </c>
      <c r="P101" s="46">
        <v>1.6171</v>
      </c>
    </row>
    <row r="102" spans="1:16" hidden="1" outlineLevel="1" collapsed="1">
      <c r="A102" s="9">
        <v>43313</v>
      </c>
      <c r="B102" s="46">
        <v>7.2117000000000004</v>
      </c>
      <c r="C102" s="46">
        <v>1.758</v>
      </c>
      <c r="D102" s="46">
        <v>8.9555000000000007</v>
      </c>
      <c r="E102" s="46">
        <v>10.338100000000001</v>
      </c>
      <c r="F102" s="46">
        <v>10.6549</v>
      </c>
      <c r="G102" s="46">
        <v>10.663399999999999</v>
      </c>
      <c r="H102" s="46">
        <v>2.2286999999999999</v>
      </c>
      <c r="I102" s="46">
        <v>13.576700000000001</v>
      </c>
      <c r="J102" s="46">
        <v>15.5383</v>
      </c>
      <c r="K102" s="46">
        <v>17.126300000000001</v>
      </c>
      <c r="L102" s="46">
        <v>2.242</v>
      </c>
      <c r="M102" s="46">
        <v>0.99360000000000004</v>
      </c>
      <c r="N102" s="46">
        <v>2.4925000000000002</v>
      </c>
      <c r="O102" s="46">
        <v>3.9434</v>
      </c>
      <c r="P102" s="46">
        <v>1.4598</v>
      </c>
    </row>
    <row r="103" spans="1:16" hidden="1" outlineLevel="1" collapsed="1">
      <c r="A103" s="9">
        <v>43344</v>
      </c>
      <c r="B103" s="46">
        <v>7.0265000000000004</v>
      </c>
      <c r="C103" s="46">
        <v>1.8827</v>
      </c>
      <c r="D103" s="46">
        <v>9.2954000000000008</v>
      </c>
      <c r="E103" s="46">
        <v>9.6396999999999995</v>
      </c>
      <c r="F103" s="46">
        <v>9.5531000000000006</v>
      </c>
      <c r="G103" s="46">
        <v>10.1746</v>
      </c>
      <c r="H103" s="46">
        <v>2.4672000000000001</v>
      </c>
      <c r="I103" s="46">
        <v>13.4473</v>
      </c>
      <c r="J103" s="46">
        <v>15.441800000000001</v>
      </c>
      <c r="K103" s="46">
        <v>17.6646</v>
      </c>
      <c r="L103" s="46">
        <v>2.2109000000000001</v>
      </c>
      <c r="M103" s="46">
        <v>1.0112000000000001</v>
      </c>
      <c r="N103" s="46">
        <v>2.6566000000000001</v>
      </c>
      <c r="O103" s="46">
        <v>3.8035999999999999</v>
      </c>
      <c r="P103" s="46">
        <v>6.5324999999999998</v>
      </c>
    </row>
    <row r="104" spans="1:16" hidden="1" outlineLevel="1" collapsed="1">
      <c r="A104" s="9">
        <v>43374</v>
      </c>
      <c r="B104" s="46">
        <v>7.0389999999999997</v>
      </c>
      <c r="C104" s="46">
        <v>2.1859000000000002</v>
      </c>
      <c r="D104" s="46">
        <v>9.0641999999999996</v>
      </c>
      <c r="E104" s="46">
        <v>9.8382000000000005</v>
      </c>
      <c r="F104" s="46">
        <v>12.0969</v>
      </c>
      <c r="G104" s="46">
        <v>10.4672</v>
      </c>
      <c r="H104" s="46">
        <v>3.0520999999999998</v>
      </c>
      <c r="I104" s="46">
        <v>13.518000000000001</v>
      </c>
      <c r="J104" s="46">
        <v>15.3567</v>
      </c>
      <c r="K104" s="46">
        <v>17.644200000000001</v>
      </c>
      <c r="L104" s="46">
        <v>2.2155999999999998</v>
      </c>
      <c r="M104" s="46">
        <v>0.98499999999999999</v>
      </c>
      <c r="N104" s="46">
        <v>2.6339000000000001</v>
      </c>
      <c r="O104" s="46">
        <v>4.4844999999999997</v>
      </c>
      <c r="P104" s="46">
        <v>6.1775000000000002</v>
      </c>
    </row>
    <row r="105" spans="1:16" hidden="1" outlineLevel="1" collapsed="1">
      <c r="A105" s="9">
        <v>43405</v>
      </c>
      <c r="B105" s="46">
        <v>7.3407999999999998</v>
      </c>
      <c r="C105" s="46">
        <v>2.0011000000000001</v>
      </c>
      <c r="D105" s="46">
        <v>9.3994999999999997</v>
      </c>
      <c r="E105" s="46">
        <v>8.6213999999999995</v>
      </c>
      <c r="F105" s="46">
        <v>16.2622</v>
      </c>
      <c r="G105" s="46">
        <v>10.3508</v>
      </c>
      <c r="H105" s="46">
        <v>2.5682999999999998</v>
      </c>
      <c r="I105" s="46">
        <v>13.287000000000001</v>
      </c>
      <c r="J105" s="46">
        <v>15.8819</v>
      </c>
      <c r="K105" s="46">
        <v>17.365300000000001</v>
      </c>
      <c r="L105" s="46">
        <v>2.4916</v>
      </c>
      <c r="M105" s="46">
        <v>1.0476000000000001</v>
      </c>
      <c r="N105" s="46">
        <v>2.8763999999999998</v>
      </c>
      <c r="O105" s="46">
        <v>4.58</v>
      </c>
      <c r="P105" s="46">
        <v>6.4840999999999998</v>
      </c>
    </row>
    <row r="106" spans="1:16" hidden="1" outlineLevel="1" collapsed="1">
      <c r="A106" s="9">
        <v>43435</v>
      </c>
      <c r="B106" s="46">
        <v>7.8316999999999997</v>
      </c>
      <c r="C106" s="46">
        <v>2.5066999999999999</v>
      </c>
      <c r="D106" s="46">
        <v>9.8984000000000005</v>
      </c>
      <c r="E106" s="46">
        <v>11.2707</v>
      </c>
      <c r="F106" s="46">
        <v>13.4178</v>
      </c>
      <c r="G106" s="46">
        <v>10.8193</v>
      </c>
      <c r="H106" s="46">
        <v>3.3891</v>
      </c>
      <c r="I106" s="46">
        <v>13.706099999999999</v>
      </c>
      <c r="J106" s="46">
        <v>16.046900000000001</v>
      </c>
      <c r="K106" s="46">
        <v>15.3287</v>
      </c>
      <c r="L106" s="46">
        <v>2.8169</v>
      </c>
      <c r="M106" s="46">
        <v>1.0058</v>
      </c>
      <c r="N106" s="46">
        <v>3.4704999999999999</v>
      </c>
      <c r="O106" s="46">
        <v>4.4724000000000004</v>
      </c>
      <c r="P106" s="46">
        <v>4.5381999999999998</v>
      </c>
    </row>
    <row r="107" spans="1:16" hidden="1" outlineLevel="1" collapsed="1">
      <c r="A107" s="9">
        <v>43466</v>
      </c>
      <c r="B107" s="46">
        <v>8.0281000000000002</v>
      </c>
      <c r="C107" s="46">
        <v>1.9683999999999999</v>
      </c>
      <c r="D107" s="46">
        <v>10.3202</v>
      </c>
      <c r="E107" s="46">
        <v>9.6721000000000004</v>
      </c>
      <c r="F107" s="46">
        <v>10.380800000000001</v>
      </c>
      <c r="G107" s="46">
        <v>11.1541</v>
      </c>
      <c r="H107" s="46">
        <v>2.6629</v>
      </c>
      <c r="I107" s="46">
        <v>13.779500000000001</v>
      </c>
      <c r="J107" s="46">
        <v>16.508500000000002</v>
      </c>
      <c r="K107" s="46">
        <v>17.865200000000002</v>
      </c>
      <c r="L107" s="46">
        <v>2.6480999999999999</v>
      </c>
      <c r="M107" s="46">
        <v>1.0041</v>
      </c>
      <c r="N107" s="46">
        <v>3.1391</v>
      </c>
      <c r="O107" s="46">
        <v>4.6227</v>
      </c>
      <c r="P107" s="46">
        <v>6.8994</v>
      </c>
    </row>
    <row r="108" spans="1:16" hidden="1" outlineLevel="1" collapsed="1">
      <c r="A108" s="9">
        <v>43497</v>
      </c>
      <c r="B108" s="46">
        <v>7.2836999999999996</v>
      </c>
      <c r="C108" s="46">
        <v>2.0912999999999999</v>
      </c>
      <c r="D108" s="46">
        <v>9.4184000000000001</v>
      </c>
      <c r="E108" s="46">
        <v>10.4537</v>
      </c>
      <c r="F108" s="46">
        <v>9.1808999999999994</v>
      </c>
      <c r="G108" s="46">
        <v>10.5298</v>
      </c>
      <c r="H108" s="46">
        <v>2.8576000000000001</v>
      </c>
      <c r="I108" s="46">
        <v>13.4763</v>
      </c>
      <c r="J108" s="46">
        <v>15.905200000000001</v>
      </c>
      <c r="K108" s="46">
        <v>17.936299999999999</v>
      </c>
      <c r="L108" s="46">
        <v>2.3809999999999998</v>
      </c>
      <c r="M108" s="46">
        <v>1.0387</v>
      </c>
      <c r="N108" s="46">
        <v>2.895</v>
      </c>
      <c r="O108" s="46">
        <v>4.2633000000000001</v>
      </c>
      <c r="P108" s="46">
        <v>6.7268999999999997</v>
      </c>
    </row>
    <row r="109" spans="1:16" hidden="1" outlineLevel="1" collapsed="1">
      <c r="A109" s="9">
        <v>43525</v>
      </c>
      <c r="B109" s="46">
        <v>7.5914999999999999</v>
      </c>
      <c r="C109" s="46">
        <v>1.8680000000000001</v>
      </c>
      <c r="D109" s="46">
        <v>9.7378</v>
      </c>
      <c r="E109" s="46">
        <v>10.339499999999999</v>
      </c>
      <c r="F109" s="46">
        <v>13.267799999999999</v>
      </c>
      <c r="G109" s="46">
        <v>10.335000000000001</v>
      </c>
      <c r="H109" s="46">
        <v>2.2928000000000002</v>
      </c>
      <c r="I109" s="46">
        <v>13.447100000000001</v>
      </c>
      <c r="J109" s="46">
        <v>14.3935</v>
      </c>
      <c r="K109" s="46">
        <v>17.57</v>
      </c>
      <c r="L109" s="46">
        <v>2.3481999999999998</v>
      </c>
      <c r="M109" s="46">
        <v>0.99990000000000001</v>
      </c>
      <c r="N109" s="46">
        <v>2.7791000000000001</v>
      </c>
      <c r="O109" s="46">
        <v>3.8612000000000002</v>
      </c>
      <c r="P109" s="46">
        <v>6.9608999999999996</v>
      </c>
    </row>
    <row r="110" spans="1:16" hidden="1" outlineLevel="1" collapsed="1">
      <c r="A110" s="9">
        <v>43556</v>
      </c>
      <c r="B110" s="46">
        <v>7.4913999999999996</v>
      </c>
      <c r="C110" s="46">
        <v>2.0158</v>
      </c>
      <c r="D110" s="46">
        <v>9.6628000000000007</v>
      </c>
      <c r="E110" s="46">
        <v>10.0692</v>
      </c>
      <c r="F110" s="46">
        <v>7.2374999999999998</v>
      </c>
      <c r="G110" s="46">
        <v>10.8546</v>
      </c>
      <c r="H110" s="46">
        <v>2.8062</v>
      </c>
      <c r="I110" s="46">
        <v>13.823</v>
      </c>
      <c r="J110" s="46">
        <v>14.7058</v>
      </c>
      <c r="K110" s="46">
        <v>17.829599999999999</v>
      </c>
      <c r="L110" s="46">
        <v>2.355</v>
      </c>
      <c r="M110" s="46">
        <v>0.94220000000000004</v>
      </c>
      <c r="N110" s="46">
        <v>2.8948</v>
      </c>
      <c r="O110" s="46">
        <v>4.1874000000000002</v>
      </c>
      <c r="P110" s="46">
        <v>6.8503999999999996</v>
      </c>
    </row>
    <row r="111" spans="1:16" hidden="1" outlineLevel="1" collapsed="1">
      <c r="A111" s="9">
        <v>43586</v>
      </c>
      <c r="B111" s="46">
        <v>7.9231999999999996</v>
      </c>
      <c r="C111" s="46">
        <v>1.875</v>
      </c>
      <c r="D111" s="46">
        <v>10.1043</v>
      </c>
      <c r="E111" s="46">
        <v>11.1129</v>
      </c>
      <c r="F111" s="46">
        <v>12.4339</v>
      </c>
      <c r="G111" s="46">
        <v>10.912699999999999</v>
      </c>
      <c r="H111" s="46">
        <v>2.472</v>
      </c>
      <c r="I111" s="46">
        <v>13.690300000000001</v>
      </c>
      <c r="J111" s="46">
        <v>14.6966</v>
      </c>
      <c r="K111" s="46">
        <v>17.497699999999998</v>
      </c>
      <c r="L111" s="46">
        <v>2.3736000000000002</v>
      </c>
      <c r="M111" s="46">
        <v>0.96060000000000001</v>
      </c>
      <c r="N111" s="46">
        <v>2.9137</v>
      </c>
      <c r="O111" s="46">
        <v>4.3872</v>
      </c>
      <c r="P111" s="46">
        <v>5.7449000000000003</v>
      </c>
    </row>
    <row r="112" spans="1:16" hidden="1" outlineLevel="1" collapsed="1">
      <c r="A112" s="9">
        <v>43617</v>
      </c>
      <c r="B112" s="46">
        <v>8.2078000000000007</v>
      </c>
      <c r="C112" s="46">
        <v>1.8181</v>
      </c>
      <c r="D112" s="46">
        <v>10.313000000000001</v>
      </c>
      <c r="E112" s="46">
        <v>10.639200000000001</v>
      </c>
      <c r="F112" s="46">
        <v>16.68</v>
      </c>
      <c r="G112" s="46">
        <v>11.7067</v>
      </c>
      <c r="H112" s="46">
        <v>2.4594</v>
      </c>
      <c r="I112" s="46">
        <v>14.4305</v>
      </c>
      <c r="J112" s="46">
        <v>14.7691</v>
      </c>
      <c r="K112" s="46">
        <v>17.2775</v>
      </c>
      <c r="L112" s="46">
        <v>2.4266999999999999</v>
      </c>
      <c r="M112" s="46">
        <v>0.96340000000000003</v>
      </c>
      <c r="N112" s="46">
        <v>2.9521000000000002</v>
      </c>
      <c r="O112" s="46">
        <v>4.1989000000000001</v>
      </c>
      <c r="P112" s="46">
        <v>1.8786</v>
      </c>
    </row>
    <row r="113" spans="1:16" hidden="1" outlineLevel="1" collapsed="1">
      <c r="A113" s="9">
        <v>43647</v>
      </c>
      <c r="B113" s="46">
        <v>8.2980999999999998</v>
      </c>
      <c r="C113" s="46">
        <v>2.1890999999999998</v>
      </c>
      <c r="D113" s="46">
        <v>10.4955</v>
      </c>
      <c r="E113" s="46">
        <v>8.5390999999999995</v>
      </c>
      <c r="F113" s="46">
        <v>15.867900000000001</v>
      </c>
      <c r="G113" s="46">
        <v>12.2804</v>
      </c>
      <c r="H113" s="46">
        <v>3.2058</v>
      </c>
      <c r="I113" s="46">
        <v>15.0158</v>
      </c>
      <c r="J113" s="46">
        <v>14.6713</v>
      </c>
      <c r="K113" s="46">
        <v>17.793500000000002</v>
      </c>
      <c r="L113" s="46">
        <v>2.3369</v>
      </c>
      <c r="M113" s="46">
        <v>0.97940000000000005</v>
      </c>
      <c r="N113" s="46">
        <v>2.8197999999999999</v>
      </c>
      <c r="O113" s="46">
        <v>3.6852</v>
      </c>
      <c r="P113" s="46">
        <v>5.0881999999999996</v>
      </c>
    </row>
    <row r="114" spans="1:16" hidden="1" outlineLevel="1" collapsed="1">
      <c r="A114" s="9">
        <v>43678</v>
      </c>
      <c r="B114" s="46">
        <v>8.3777000000000008</v>
      </c>
      <c r="C114" s="46">
        <v>2.1215999999999999</v>
      </c>
      <c r="D114" s="46">
        <v>10.112299999999999</v>
      </c>
      <c r="E114" s="46">
        <v>7.6041999999999996</v>
      </c>
      <c r="F114" s="46">
        <v>13.2835</v>
      </c>
      <c r="G114" s="46">
        <v>12.72</v>
      </c>
      <c r="H114" s="46">
        <v>3.2654999999999998</v>
      </c>
      <c r="I114" s="46">
        <v>14.7052</v>
      </c>
      <c r="J114" s="46">
        <v>15.4085</v>
      </c>
      <c r="K114" s="46">
        <v>17.828099999999999</v>
      </c>
      <c r="L114" s="46">
        <v>2.5105</v>
      </c>
      <c r="M114" s="46">
        <v>1.0143</v>
      </c>
      <c r="N114" s="46">
        <v>2.9224999999999999</v>
      </c>
      <c r="O114" s="46">
        <v>3.7570000000000001</v>
      </c>
      <c r="P114" s="46">
        <v>5.5166000000000004</v>
      </c>
    </row>
    <row r="115" spans="1:16" hidden="1" outlineLevel="1" collapsed="1">
      <c r="A115" s="9">
        <v>43709</v>
      </c>
      <c r="B115" s="46">
        <v>10.208299999999999</v>
      </c>
      <c r="C115" s="46">
        <v>6.2274000000000003</v>
      </c>
      <c r="D115" s="46">
        <v>10.562900000000001</v>
      </c>
      <c r="E115" s="46">
        <v>9.2759999999999998</v>
      </c>
      <c r="F115" s="46">
        <v>7.9021999999999997</v>
      </c>
      <c r="G115" s="46">
        <v>14.042999999999999</v>
      </c>
      <c r="H115" s="46">
        <v>8.0000999999999998</v>
      </c>
      <c r="I115" s="46">
        <v>14.565</v>
      </c>
      <c r="J115" s="46">
        <v>14.5969</v>
      </c>
      <c r="K115" s="46">
        <v>17.475100000000001</v>
      </c>
      <c r="L115" s="46">
        <v>2.8864000000000001</v>
      </c>
      <c r="M115" s="46">
        <v>0.57989999999999997</v>
      </c>
      <c r="N115" s="46">
        <v>2.9380000000000002</v>
      </c>
      <c r="O115" s="46">
        <v>3.7307000000000001</v>
      </c>
      <c r="P115" s="46">
        <v>5.7466999999999997</v>
      </c>
    </row>
    <row r="116" spans="1:16" hidden="1" outlineLevel="1" collapsed="1">
      <c r="A116" s="9">
        <v>43739</v>
      </c>
      <c r="B116" s="46">
        <v>9.5131999999999994</v>
      </c>
      <c r="C116" s="46">
        <v>5.2854999999999999</v>
      </c>
      <c r="D116" s="46">
        <v>9.7933000000000003</v>
      </c>
      <c r="E116" s="46">
        <v>10.5303</v>
      </c>
      <c r="F116" s="46">
        <v>8.2517999999999994</v>
      </c>
      <c r="G116" s="46">
        <v>14.0989</v>
      </c>
      <c r="H116" s="46">
        <v>7.6212</v>
      </c>
      <c r="I116" s="46">
        <v>14.641299999999999</v>
      </c>
      <c r="J116" s="46">
        <v>14.0351</v>
      </c>
      <c r="K116" s="46">
        <v>17.4526</v>
      </c>
      <c r="L116" s="46">
        <v>2.5935999999999999</v>
      </c>
      <c r="M116" s="46">
        <v>0.73750000000000004</v>
      </c>
      <c r="N116" s="46">
        <v>2.6682999999999999</v>
      </c>
      <c r="O116" s="46">
        <v>3.8820999999999999</v>
      </c>
      <c r="P116" s="46">
        <v>4.1096000000000004</v>
      </c>
    </row>
    <row r="117" spans="1:16" hidden="1" outlineLevel="1" collapsed="1">
      <c r="A117" s="9">
        <v>43770</v>
      </c>
      <c r="B117" s="46">
        <v>10.0854</v>
      </c>
      <c r="C117" s="46">
        <v>6.6128999999999998</v>
      </c>
      <c r="D117" s="46">
        <v>10.407400000000001</v>
      </c>
      <c r="E117" s="46">
        <v>9.4069000000000003</v>
      </c>
      <c r="F117" s="46">
        <v>9.8158999999999992</v>
      </c>
      <c r="G117" s="46">
        <v>13.8721</v>
      </c>
      <c r="H117" s="46">
        <v>8.3609000000000009</v>
      </c>
      <c r="I117" s="46">
        <v>14.391400000000001</v>
      </c>
      <c r="J117" s="46">
        <v>13.799099999999999</v>
      </c>
      <c r="K117" s="46">
        <v>17.882100000000001</v>
      </c>
      <c r="L117" s="46">
        <v>2.5653999999999999</v>
      </c>
      <c r="M117" s="46">
        <v>0.76949999999999996</v>
      </c>
      <c r="N117" s="46">
        <v>2.5621999999999998</v>
      </c>
      <c r="O117" s="46">
        <v>3.8405999999999998</v>
      </c>
      <c r="P117" s="46">
        <v>4.5553999999999997</v>
      </c>
    </row>
    <row r="118" spans="1:16" hidden="1" outlineLevel="1" collapsed="1">
      <c r="A118" s="9">
        <v>43800</v>
      </c>
      <c r="B118" s="46">
        <v>9.4550999999999998</v>
      </c>
      <c r="C118" s="46">
        <v>8.9672000000000001</v>
      </c>
      <c r="D118" s="46">
        <v>9.4784000000000006</v>
      </c>
      <c r="E118" s="46">
        <v>10.8156</v>
      </c>
      <c r="F118" s="46">
        <v>12.609299999999999</v>
      </c>
      <c r="G118" s="46">
        <v>13.143700000000001</v>
      </c>
      <c r="H118" s="46">
        <v>9.8211999999999993</v>
      </c>
      <c r="I118" s="46">
        <v>13.9856</v>
      </c>
      <c r="J118" s="46">
        <v>15.6372</v>
      </c>
      <c r="K118" s="46">
        <v>17.4969</v>
      </c>
      <c r="L118" s="46">
        <v>2.8193999999999999</v>
      </c>
      <c r="M118" s="46">
        <v>2.2585999999999999</v>
      </c>
      <c r="N118" s="46">
        <v>2.8107000000000002</v>
      </c>
      <c r="O118" s="46">
        <v>3.5689000000000002</v>
      </c>
      <c r="P118" s="46">
        <v>3.9872999999999998</v>
      </c>
    </row>
    <row r="119" spans="1:16" hidden="1" outlineLevel="1" collapsed="1">
      <c r="A119" s="9">
        <v>43831</v>
      </c>
      <c r="B119" s="46">
        <v>8.8285</v>
      </c>
      <c r="C119" s="46">
        <v>6.6422999999999996</v>
      </c>
      <c r="D119" s="46">
        <v>8.9893999999999998</v>
      </c>
      <c r="E119" s="46">
        <v>9.5532000000000004</v>
      </c>
      <c r="F119" s="46">
        <v>4.9836</v>
      </c>
      <c r="G119" s="46">
        <v>13.1442</v>
      </c>
      <c r="H119" s="46">
        <v>8.2353000000000005</v>
      </c>
      <c r="I119" s="46">
        <v>13.640700000000001</v>
      </c>
      <c r="J119" s="46">
        <v>15.0158</v>
      </c>
      <c r="K119" s="46">
        <v>17.761399999999998</v>
      </c>
      <c r="L119" s="46">
        <v>2.3304999999999998</v>
      </c>
      <c r="M119" s="46">
        <v>0.58489999999999998</v>
      </c>
      <c r="N119" s="46">
        <v>2.3279000000000001</v>
      </c>
      <c r="O119" s="46">
        <v>3.4619</v>
      </c>
      <c r="P119" s="46">
        <v>4.2667999999999999</v>
      </c>
    </row>
    <row r="120" spans="1:16" hidden="1" outlineLevel="1" collapsed="1">
      <c r="A120" s="9">
        <v>43862</v>
      </c>
      <c r="B120" s="46">
        <v>8.9429999999999996</v>
      </c>
      <c r="C120" s="46">
        <v>5.9626999999999999</v>
      </c>
      <c r="D120" s="46">
        <v>9.1972000000000005</v>
      </c>
      <c r="E120" s="46">
        <v>9.1615000000000002</v>
      </c>
      <c r="F120" s="46">
        <v>16.8672</v>
      </c>
      <c r="G120" s="46">
        <v>12.361800000000001</v>
      </c>
      <c r="H120" s="46">
        <v>7.6386000000000003</v>
      </c>
      <c r="I120" s="46">
        <v>12.752000000000001</v>
      </c>
      <c r="J120" s="46">
        <v>14.448399999999999</v>
      </c>
      <c r="K120" s="46">
        <v>17.189299999999999</v>
      </c>
      <c r="L120" s="46">
        <v>1.8495999999999999</v>
      </c>
      <c r="M120" s="46">
        <v>0.81810000000000005</v>
      </c>
      <c r="N120" s="46">
        <v>1.8473999999999999</v>
      </c>
      <c r="O120" s="46">
        <v>2.9066000000000001</v>
      </c>
      <c r="P120" s="46">
        <v>0.85850000000000004</v>
      </c>
    </row>
    <row r="121" spans="1:16" hidden="1" outlineLevel="1" collapsed="1">
      <c r="A121" s="9">
        <v>43891</v>
      </c>
      <c r="B121" s="46">
        <v>7.8385999999999996</v>
      </c>
      <c r="C121" s="46">
        <v>6.4058000000000002</v>
      </c>
      <c r="D121" s="46">
        <v>8.0584000000000007</v>
      </c>
      <c r="E121" s="46">
        <v>7.5011999999999999</v>
      </c>
      <c r="F121" s="46">
        <v>17.755800000000001</v>
      </c>
      <c r="G121" s="46">
        <v>11.4156</v>
      </c>
      <c r="H121" s="46">
        <v>7.8906000000000001</v>
      </c>
      <c r="I121" s="46">
        <v>12.0952</v>
      </c>
      <c r="J121" s="46">
        <v>11.0123</v>
      </c>
      <c r="K121" s="46">
        <v>17.819299999999998</v>
      </c>
      <c r="L121" s="46">
        <v>1.7363</v>
      </c>
      <c r="M121" s="46">
        <v>0.53669999999999995</v>
      </c>
      <c r="N121" s="46">
        <v>1.7762</v>
      </c>
      <c r="O121" s="46">
        <v>2.6509999999999998</v>
      </c>
      <c r="P121" s="46">
        <v>1</v>
      </c>
    </row>
    <row r="122" spans="1:16" hidden="1" outlineLevel="1" collapsed="1">
      <c r="A122" s="9">
        <v>43922</v>
      </c>
      <c r="B122" s="46">
        <v>7.665</v>
      </c>
      <c r="C122" s="46">
        <v>8.0737000000000005</v>
      </c>
      <c r="D122" s="46">
        <v>7.7145000000000001</v>
      </c>
      <c r="E122" s="46">
        <v>5.0709</v>
      </c>
      <c r="F122" s="46">
        <v>8.9939999999999998</v>
      </c>
      <c r="G122" s="46">
        <v>11.187099999999999</v>
      </c>
      <c r="H122" s="46">
        <v>8.5992999999999995</v>
      </c>
      <c r="I122" s="46">
        <v>12.015000000000001</v>
      </c>
      <c r="J122" s="46">
        <v>12.7006</v>
      </c>
      <c r="K122" s="46">
        <v>13.3454</v>
      </c>
      <c r="L122" s="46">
        <v>2.9214000000000002</v>
      </c>
      <c r="M122" s="46">
        <v>1.5152000000000001</v>
      </c>
      <c r="N122" s="46">
        <v>2.9171999999999998</v>
      </c>
      <c r="O122" s="46">
        <v>3.4333</v>
      </c>
      <c r="P122" s="46">
        <v>4.2446999999999999</v>
      </c>
    </row>
    <row r="123" spans="1:16" hidden="1" outlineLevel="1" collapsed="1">
      <c r="A123" s="9">
        <v>43952</v>
      </c>
      <c r="B123" s="46">
        <v>7.4992000000000001</v>
      </c>
      <c r="C123" s="46">
        <v>7.4747000000000003</v>
      </c>
      <c r="D123" s="46">
        <v>7.5444000000000004</v>
      </c>
      <c r="E123" s="46">
        <v>6.4848999999999997</v>
      </c>
      <c r="F123" s="46">
        <v>17.4664</v>
      </c>
      <c r="G123" s="46">
        <v>11.045299999999999</v>
      </c>
      <c r="H123" s="46">
        <v>8.2117000000000004</v>
      </c>
      <c r="I123" s="46">
        <v>11.433299999999999</v>
      </c>
      <c r="J123" s="46">
        <v>11.1229</v>
      </c>
      <c r="K123" s="46">
        <v>17.521899999999999</v>
      </c>
      <c r="L123" s="46">
        <v>1.9608000000000001</v>
      </c>
      <c r="M123" s="46">
        <v>0.91069999999999995</v>
      </c>
      <c r="N123" s="46">
        <v>1.839</v>
      </c>
      <c r="O123" s="46">
        <v>3.9756</v>
      </c>
      <c r="P123" s="46">
        <v>1</v>
      </c>
    </row>
    <row r="124" spans="1:16" hidden="1" outlineLevel="1" collapsed="1">
      <c r="A124" s="9">
        <v>43983</v>
      </c>
      <c r="B124" s="46">
        <v>7.3243</v>
      </c>
      <c r="C124" s="46">
        <v>6.5937999999999999</v>
      </c>
      <c r="D124" s="46">
        <v>7.6994999999999996</v>
      </c>
      <c r="E124" s="46">
        <v>4.7701000000000002</v>
      </c>
      <c r="F124" s="46">
        <v>6.1669</v>
      </c>
      <c r="G124" s="46">
        <v>10.305899999999999</v>
      </c>
      <c r="H124" s="46">
        <v>7.2691999999999997</v>
      </c>
      <c r="I124" s="46">
        <v>10.695399999999999</v>
      </c>
      <c r="J124" s="46">
        <v>10.9619</v>
      </c>
      <c r="K124" s="46">
        <v>14.0646</v>
      </c>
      <c r="L124" s="46">
        <v>1.8416999999999999</v>
      </c>
      <c r="M124" s="46">
        <v>1.0508</v>
      </c>
      <c r="N124" s="46">
        <v>1.6191</v>
      </c>
      <c r="O124" s="46">
        <v>2.7583000000000002</v>
      </c>
      <c r="P124" s="46">
        <v>4.7408999999999999</v>
      </c>
    </row>
    <row r="125" spans="1:16" hidden="1" outlineLevel="1" collapsed="1">
      <c r="A125" s="9">
        <v>44013</v>
      </c>
      <c r="B125" s="46">
        <v>6.3113999999999999</v>
      </c>
      <c r="C125" s="46">
        <v>5.6124999999999998</v>
      </c>
      <c r="D125" s="46">
        <v>6.4036999999999997</v>
      </c>
      <c r="E125" s="46">
        <v>6.1246999999999998</v>
      </c>
      <c r="F125" s="46">
        <v>14.6006</v>
      </c>
      <c r="G125" s="46">
        <v>9.5985999999999994</v>
      </c>
      <c r="H125" s="46">
        <v>6.6417999999999999</v>
      </c>
      <c r="I125" s="46">
        <v>10.042899999999999</v>
      </c>
      <c r="J125" s="46">
        <v>10.599600000000001</v>
      </c>
      <c r="K125" s="46">
        <v>14.707800000000001</v>
      </c>
      <c r="L125" s="46">
        <v>1.4232</v>
      </c>
      <c r="M125" s="46">
        <v>1.2326999999999999</v>
      </c>
      <c r="N125" s="46">
        <v>1.3438000000000001</v>
      </c>
      <c r="O125" s="46">
        <v>2.6274000000000002</v>
      </c>
      <c r="P125" s="46">
        <v>1</v>
      </c>
    </row>
    <row r="126" spans="1:16" hidden="1" outlineLevel="1" collapsed="1">
      <c r="A126" s="9">
        <v>44044</v>
      </c>
      <c r="B126" s="46">
        <v>6.5190999999999999</v>
      </c>
      <c r="C126" s="46">
        <v>4.4108000000000001</v>
      </c>
      <c r="D126" s="46">
        <v>6.8010999999999999</v>
      </c>
      <c r="E126" s="46">
        <v>5.6181000000000001</v>
      </c>
      <c r="F126" s="46">
        <v>4.4446000000000003</v>
      </c>
      <c r="G126" s="46">
        <v>9.2292000000000005</v>
      </c>
      <c r="H126" s="46">
        <v>5.5163000000000002</v>
      </c>
      <c r="I126" s="46">
        <v>9.7591999999999999</v>
      </c>
      <c r="J126" s="46">
        <v>8.5394000000000005</v>
      </c>
      <c r="K126" s="46">
        <v>7.5488</v>
      </c>
      <c r="L126" s="46">
        <v>1.3294999999999999</v>
      </c>
      <c r="M126" s="46">
        <v>0.3009</v>
      </c>
      <c r="N126" s="46">
        <v>1.3371999999999999</v>
      </c>
      <c r="O126" s="46">
        <v>2.1402000000000001</v>
      </c>
      <c r="P126" s="46">
        <v>4.367</v>
      </c>
    </row>
    <row r="127" spans="1:16" hidden="1" outlineLevel="1" collapsed="1">
      <c r="A127" s="9">
        <v>44075</v>
      </c>
      <c r="B127" s="46">
        <v>6.25</v>
      </c>
      <c r="C127" s="46">
        <v>4.1711</v>
      </c>
      <c r="D127" s="46">
        <v>6.5088999999999997</v>
      </c>
      <c r="E127" s="46">
        <v>5.8555000000000001</v>
      </c>
      <c r="F127" s="46">
        <v>6.8791000000000002</v>
      </c>
      <c r="G127" s="46">
        <v>8.7827000000000002</v>
      </c>
      <c r="H127" s="46">
        <v>5.1959</v>
      </c>
      <c r="I127" s="46">
        <v>9.2806999999999995</v>
      </c>
      <c r="J127" s="46">
        <v>8.9627999999999997</v>
      </c>
      <c r="K127" s="46">
        <v>15.871600000000001</v>
      </c>
      <c r="L127" s="46">
        <v>1.2951999999999999</v>
      </c>
      <c r="M127" s="46">
        <v>0.21440000000000001</v>
      </c>
      <c r="N127" s="46">
        <v>1.3255999999999999</v>
      </c>
      <c r="O127" s="46">
        <v>1.8667</v>
      </c>
      <c r="P127" s="46">
        <v>4.5781000000000001</v>
      </c>
    </row>
    <row r="128" spans="1:16" hidden="1" outlineLevel="1" collapsed="1">
      <c r="A128" s="9">
        <v>44105</v>
      </c>
      <c r="B128" s="46">
        <v>6.4752000000000001</v>
      </c>
      <c r="C128" s="46">
        <v>3.9611000000000001</v>
      </c>
      <c r="D128" s="46">
        <v>6.5971000000000002</v>
      </c>
      <c r="E128" s="46">
        <v>7.6117999999999997</v>
      </c>
      <c r="F128" s="46">
        <v>10.1854</v>
      </c>
      <c r="G128" s="46">
        <v>8.8757999999999999</v>
      </c>
      <c r="H128" s="46">
        <v>4.9683000000000002</v>
      </c>
      <c r="I128" s="46">
        <v>9.2802000000000007</v>
      </c>
      <c r="J128" s="46">
        <v>9.1907999999999994</v>
      </c>
      <c r="K128" s="46">
        <v>13.040699999999999</v>
      </c>
      <c r="L128" s="46">
        <v>1.2952999999999999</v>
      </c>
      <c r="M128" s="46">
        <v>0.54630000000000001</v>
      </c>
      <c r="N128" s="46">
        <v>1.2955000000000001</v>
      </c>
      <c r="O128" s="46">
        <v>1.9716</v>
      </c>
      <c r="P128" s="46">
        <v>3.9565999999999999</v>
      </c>
    </row>
    <row r="129" spans="1:16" hidden="1" outlineLevel="1" collapsed="1">
      <c r="A129" s="9">
        <v>44136</v>
      </c>
      <c r="B129" s="46">
        <v>5.8926999999999996</v>
      </c>
      <c r="C129" s="46">
        <v>3.6406000000000001</v>
      </c>
      <c r="D129" s="46">
        <v>6.0936000000000003</v>
      </c>
      <c r="E129" s="46">
        <v>5.5922000000000001</v>
      </c>
      <c r="F129" s="46">
        <v>11.1371</v>
      </c>
      <c r="G129" s="46">
        <v>8.1298999999999992</v>
      </c>
      <c r="H129" s="46">
        <v>4.4226000000000001</v>
      </c>
      <c r="I129" s="46">
        <v>8.4384999999999994</v>
      </c>
      <c r="J129" s="46">
        <v>9.1197999999999997</v>
      </c>
      <c r="K129" s="46">
        <v>13.169600000000001</v>
      </c>
      <c r="L129" s="46">
        <v>1.1315</v>
      </c>
      <c r="M129" s="46">
        <v>0.36359999999999998</v>
      </c>
      <c r="N129" s="46">
        <v>1.0825</v>
      </c>
      <c r="O129" s="46">
        <v>1.8906000000000001</v>
      </c>
      <c r="P129" s="46">
        <v>4.3901000000000003</v>
      </c>
    </row>
    <row r="130" spans="1:16" hidden="1" outlineLevel="1" collapsed="1">
      <c r="A130" s="9">
        <v>44166</v>
      </c>
      <c r="B130" s="46">
        <v>5.87</v>
      </c>
      <c r="C130" s="46">
        <v>3.2313999999999998</v>
      </c>
      <c r="D130" s="46">
        <v>6.0797999999999996</v>
      </c>
      <c r="E130" s="46">
        <v>6.7279</v>
      </c>
      <c r="F130" s="46">
        <v>10.292899999999999</v>
      </c>
      <c r="G130" s="46">
        <v>7.7515999999999998</v>
      </c>
      <c r="H130" s="46">
        <v>3.9758</v>
      </c>
      <c r="I130" s="46">
        <v>8.0995000000000008</v>
      </c>
      <c r="J130" s="46">
        <v>9.2577999999999996</v>
      </c>
      <c r="K130" s="46">
        <v>12.855</v>
      </c>
      <c r="L130" s="46">
        <v>1.2591000000000001</v>
      </c>
      <c r="M130" s="46">
        <v>0.1246</v>
      </c>
      <c r="N130" s="46">
        <v>1.2535000000000001</v>
      </c>
      <c r="O130" s="46">
        <v>2.1286999999999998</v>
      </c>
      <c r="P130" s="46">
        <v>4.9919000000000002</v>
      </c>
    </row>
    <row r="131" spans="1:16" hidden="1" outlineLevel="1" collapsed="1">
      <c r="A131" s="9">
        <v>44197</v>
      </c>
      <c r="B131" s="46">
        <v>5.7169999999999996</v>
      </c>
      <c r="C131" s="46">
        <v>3.665</v>
      </c>
      <c r="D131" s="46">
        <v>5.9646999999999997</v>
      </c>
      <c r="E131" s="46">
        <v>5.7074999999999996</v>
      </c>
      <c r="F131" s="46">
        <v>10.0938</v>
      </c>
      <c r="G131" s="46">
        <v>7.8249000000000004</v>
      </c>
      <c r="H131" s="46">
        <v>4.5385999999999997</v>
      </c>
      <c r="I131" s="46">
        <v>8.2075999999999993</v>
      </c>
      <c r="J131" s="46">
        <v>8.9971999999999994</v>
      </c>
      <c r="K131" s="46">
        <v>11.730700000000001</v>
      </c>
      <c r="L131" s="46">
        <v>1.2552000000000001</v>
      </c>
      <c r="M131" s="46">
        <v>0.11840000000000001</v>
      </c>
      <c r="N131" s="46">
        <v>1.1974</v>
      </c>
      <c r="O131" s="46">
        <v>2.1337999999999999</v>
      </c>
      <c r="P131" s="46">
        <v>4.9036999999999997</v>
      </c>
    </row>
    <row r="132" spans="1:16" hidden="1" outlineLevel="1" collapsed="1">
      <c r="A132" s="9">
        <v>44228</v>
      </c>
      <c r="B132" s="46">
        <v>5.7047999999999996</v>
      </c>
      <c r="C132" s="46">
        <v>3.4211</v>
      </c>
      <c r="D132" s="46">
        <v>5.9623999999999997</v>
      </c>
      <c r="E132" s="46">
        <v>4.8517999999999999</v>
      </c>
      <c r="F132" s="46">
        <v>10.4132</v>
      </c>
      <c r="G132" s="46">
        <v>7.6384999999999996</v>
      </c>
      <c r="H132" s="46">
        <v>4.577</v>
      </c>
      <c r="I132" s="46">
        <v>7.8815999999999997</v>
      </c>
      <c r="J132" s="46">
        <v>8.6536000000000008</v>
      </c>
      <c r="K132" s="46">
        <v>10.4132</v>
      </c>
      <c r="L132" s="46">
        <v>0.94240000000000002</v>
      </c>
      <c r="M132" s="46">
        <v>0.35580000000000001</v>
      </c>
      <c r="N132" s="46">
        <v>0.89790000000000003</v>
      </c>
      <c r="O132" s="46">
        <v>1.7724</v>
      </c>
      <c r="P132" s="46" t="s">
        <v>123</v>
      </c>
    </row>
    <row r="133" spans="1:16" hidden="1" outlineLevel="1" collapsed="1">
      <c r="A133" s="9">
        <v>44256</v>
      </c>
      <c r="B133" s="46">
        <v>5.0587</v>
      </c>
      <c r="C133" s="46">
        <v>3.6730999999999998</v>
      </c>
      <c r="D133" s="46">
        <v>5.2419000000000002</v>
      </c>
      <c r="E133" s="46">
        <v>4.6570999999999998</v>
      </c>
      <c r="F133" s="46">
        <v>12.202500000000001</v>
      </c>
      <c r="G133" s="46">
        <v>7.0951000000000004</v>
      </c>
      <c r="H133" s="46">
        <v>4.0930999999999997</v>
      </c>
      <c r="I133" s="46">
        <v>7.5284000000000004</v>
      </c>
      <c r="J133" s="46">
        <v>7.6250999999999998</v>
      </c>
      <c r="K133" s="46">
        <v>12.226800000000001</v>
      </c>
      <c r="L133" s="46">
        <v>0.64139999999999997</v>
      </c>
      <c r="M133" s="46">
        <v>0.56340000000000001</v>
      </c>
      <c r="N133" s="46">
        <v>0.53520000000000001</v>
      </c>
      <c r="O133" s="46">
        <v>1.7765</v>
      </c>
      <c r="P133" s="46">
        <v>1</v>
      </c>
    </row>
    <row r="134" spans="1:16" hidden="1" outlineLevel="1" collapsed="1">
      <c r="A134" s="9">
        <v>44287</v>
      </c>
      <c r="B134" s="46">
        <v>4.9158999999999997</v>
      </c>
      <c r="C134" s="46">
        <v>3.5326</v>
      </c>
      <c r="D134" s="46">
        <v>5.1546000000000003</v>
      </c>
      <c r="E134" s="46">
        <v>3.1356000000000002</v>
      </c>
      <c r="F134" s="46">
        <v>10.1683</v>
      </c>
      <c r="G134" s="46">
        <v>6.6589</v>
      </c>
      <c r="H134" s="46">
        <v>4.1094999999999997</v>
      </c>
      <c r="I134" s="46">
        <v>6.9305000000000003</v>
      </c>
      <c r="J134" s="46">
        <v>7.3194999999999997</v>
      </c>
      <c r="K134" s="46">
        <v>11.477499999999999</v>
      </c>
      <c r="L134" s="46">
        <v>0.51619999999999999</v>
      </c>
      <c r="M134" s="46">
        <v>0.56599999999999995</v>
      </c>
      <c r="N134" s="46">
        <v>0.48309999999999997</v>
      </c>
      <c r="O134" s="46">
        <v>0.72729999999999995</v>
      </c>
      <c r="P134" s="46">
        <v>1.6963999999999999</v>
      </c>
    </row>
    <row r="135" spans="1:16" hidden="1" outlineLevel="1" collapsed="1">
      <c r="A135" s="9">
        <v>44317</v>
      </c>
      <c r="B135" s="46">
        <v>5.1078999999999999</v>
      </c>
      <c r="C135" s="46">
        <v>3.4420999999999999</v>
      </c>
      <c r="D135" s="46">
        <v>5.1708999999999996</v>
      </c>
      <c r="E135" s="46">
        <v>6.2442000000000002</v>
      </c>
      <c r="F135" s="46">
        <v>9.3869000000000007</v>
      </c>
      <c r="G135" s="46">
        <v>7.008</v>
      </c>
      <c r="H135" s="46">
        <v>4.0873999999999997</v>
      </c>
      <c r="I135" s="46">
        <v>7.1984000000000004</v>
      </c>
      <c r="J135" s="46">
        <v>7.8823999999999996</v>
      </c>
      <c r="K135" s="46">
        <v>11.545199999999999</v>
      </c>
      <c r="L135" s="46">
        <v>0.48730000000000001</v>
      </c>
      <c r="M135" s="46">
        <v>0.58089999999999997</v>
      </c>
      <c r="N135" s="46">
        <v>0.46539999999999998</v>
      </c>
      <c r="O135" s="46">
        <v>0.7591</v>
      </c>
      <c r="P135" s="46">
        <v>3.6476999999999999</v>
      </c>
    </row>
    <row r="136" spans="1:16" hidden="1" outlineLevel="1" collapsed="1">
      <c r="A136" s="9">
        <v>44348</v>
      </c>
      <c r="B136" s="46">
        <v>5.2046000000000001</v>
      </c>
      <c r="C136" s="46">
        <v>3.9817999999999998</v>
      </c>
      <c r="D136" s="46">
        <v>5.2553999999999998</v>
      </c>
      <c r="E136" s="46">
        <v>5.8042999999999996</v>
      </c>
      <c r="F136" s="46">
        <v>11.3851</v>
      </c>
      <c r="G136" s="46">
        <v>6.8701999999999996</v>
      </c>
      <c r="H136" s="46">
        <v>4.3667999999999996</v>
      </c>
      <c r="I136" s="46">
        <v>7.0377999999999998</v>
      </c>
      <c r="J136" s="46">
        <v>7.8352000000000004</v>
      </c>
      <c r="K136" s="46">
        <v>11.3851</v>
      </c>
      <c r="L136" s="46">
        <v>0.56200000000000006</v>
      </c>
      <c r="M136" s="46">
        <v>0.40129999999999999</v>
      </c>
      <c r="N136" s="46">
        <v>0.55169999999999997</v>
      </c>
      <c r="O136" s="46">
        <v>0.85950000000000004</v>
      </c>
      <c r="P136" s="46" t="s">
        <v>123</v>
      </c>
    </row>
    <row r="137" spans="1:16" hidden="1" outlineLevel="1" collapsed="1">
      <c r="A137" s="9">
        <v>44378</v>
      </c>
      <c r="B137" s="46">
        <v>5.0811999999999999</v>
      </c>
      <c r="C137" s="46">
        <v>4.2388000000000003</v>
      </c>
      <c r="D137" s="46">
        <v>5.0744999999999996</v>
      </c>
      <c r="E137" s="46">
        <v>7.0385</v>
      </c>
      <c r="F137" s="46">
        <v>11.573</v>
      </c>
      <c r="G137" s="46">
        <v>6.7220000000000004</v>
      </c>
      <c r="H137" s="46">
        <v>4.7769000000000004</v>
      </c>
      <c r="I137" s="46">
        <v>6.8975999999999997</v>
      </c>
      <c r="J137" s="46">
        <v>8.5711999999999993</v>
      </c>
      <c r="K137" s="46">
        <v>11.594900000000001</v>
      </c>
      <c r="L137" s="46">
        <v>0.51559999999999995</v>
      </c>
      <c r="M137" s="46">
        <v>0.86260000000000003</v>
      </c>
      <c r="N137" s="46">
        <v>0.47739999999999999</v>
      </c>
      <c r="O137" s="46">
        <v>0.94620000000000004</v>
      </c>
      <c r="P137" s="46">
        <v>1</v>
      </c>
    </row>
    <row r="138" spans="1:16" hidden="1" outlineLevel="1" collapsed="1">
      <c r="A138" s="9">
        <v>44409</v>
      </c>
      <c r="B138" s="46">
        <v>4.91</v>
      </c>
      <c r="C138" s="46">
        <v>3.8407</v>
      </c>
      <c r="D138" s="46">
        <v>4.8605999999999998</v>
      </c>
      <c r="E138" s="46">
        <v>6.8826999999999998</v>
      </c>
      <c r="F138" s="46">
        <v>7.2518000000000002</v>
      </c>
      <c r="G138" s="46">
        <v>6.6275000000000004</v>
      </c>
      <c r="H138" s="46">
        <v>4.3788</v>
      </c>
      <c r="I138" s="46">
        <v>6.7500999999999998</v>
      </c>
      <c r="J138" s="46">
        <v>8.9062000000000001</v>
      </c>
      <c r="K138" s="46">
        <v>11.761900000000001</v>
      </c>
      <c r="L138" s="46">
        <v>0.40739999999999998</v>
      </c>
      <c r="M138" s="46">
        <v>0.46200000000000002</v>
      </c>
      <c r="N138" s="46">
        <v>0.3538</v>
      </c>
      <c r="O138" s="46">
        <v>0.97919999999999996</v>
      </c>
      <c r="P138" s="46">
        <v>3.9548999999999999</v>
      </c>
    </row>
    <row r="139" spans="1:16" hidden="1" outlineLevel="1" collapsed="1">
      <c r="A139" s="9">
        <v>44440</v>
      </c>
      <c r="B139" s="46">
        <v>4.9809999999999999</v>
      </c>
      <c r="C139" s="46">
        <v>4.0632000000000001</v>
      </c>
      <c r="D139" s="46">
        <v>5.1157000000000004</v>
      </c>
      <c r="E139" s="46">
        <v>4.8120000000000003</v>
      </c>
      <c r="F139" s="46">
        <v>10.9757</v>
      </c>
      <c r="G139" s="46">
        <v>6.7035</v>
      </c>
      <c r="H139" s="46">
        <v>4.5830000000000002</v>
      </c>
      <c r="I139" s="46">
        <v>6.9443999999999999</v>
      </c>
      <c r="J139" s="46">
        <v>8.3839000000000006</v>
      </c>
      <c r="K139" s="46">
        <v>12.126799999999999</v>
      </c>
      <c r="L139" s="46">
        <v>0.4405</v>
      </c>
      <c r="M139" s="46">
        <v>0.1968</v>
      </c>
      <c r="N139" s="46">
        <v>0.45910000000000001</v>
      </c>
      <c r="O139" s="46">
        <v>0.39050000000000001</v>
      </c>
      <c r="P139" s="46">
        <v>3.7462</v>
      </c>
    </row>
    <row r="140" spans="1:16" hidden="1" outlineLevel="1" collapsed="1">
      <c r="A140" s="9">
        <v>44470</v>
      </c>
      <c r="B140" s="46">
        <v>5.55</v>
      </c>
      <c r="C140" s="46">
        <v>3.3963000000000001</v>
      </c>
      <c r="D140" s="46">
        <v>5.4340000000000002</v>
      </c>
      <c r="E140" s="46">
        <v>7.7930000000000001</v>
      </c>
      <c r="F140" s="46">
        <v>6.0406000000000004</v>
      </c>
      <c r="G140" s="46">
        <v>6.8651</v>
      </c>
      <c r="H140" s="46">
        <v>3.9262000000000001</v>
      </c>
      <c r="I140" s="46">
        <v>6.9074999999999998</v>
      </c>
      <c r="J140" s="46">
        <v>8.6316000000000006</v>
      </c>
      <c r="K140" s="46">
        <v>12.1081</v>
      </c>
      <c r="L140" s="46">
        <v>0.46910000000000002</v>
      </c>
      <c r="M140" s="46">
        <v>0.41920000000000002</v>
      </c>
      <c r="N140" s="46">
        <v>0.3881</v>
      </c>
      <c r="O140" s="46">
        <v>0.75629999999999997</v>
      </c>
      <c r="P140" s="46">
        <v>3.4933999999999998</v>
      </c>
    </row>
    <row r="141" spans="1:16" hidden="1" outlineLevel="1" collapsed="1">
      <c r="A141" s="9">
        <v>44501</v>
      </c>
      <c r="B141" s="46">
        <v>5.5335999999999999</v>
      </c>
      <c r="C141" s="46">
        <v>3.9794999999999998</v>
      </c>
      <c r="D141" s="46">
        <v>5.4870000000000001</v>
      </c>
      <c r="E141" s="46">
        <v>7.4583000000000004</v>
      </c>
      <c r="F141" s="46">
        <v>11.568099999999999</v>
      </c>
      <c r="G141" s="46">
        <v>6.8827999999999996</v>
      </c>
      <c r="H141" s="46">
        <v>4.5448000000000004</v>
      </c>
      <c r="I141" s="46">
        <v>6.9523000000000001</v>
      </c>
      <c r="J141" s="46">
        <v>9.0827000000000009</v>
      </c>
      <c r="K141" s="46">
        <v>12.1174</v>
      </c>
      <c r="L141" s="46">
        <v>0.43919999999999998</v>
      </c>
      <c r="M141" s="46">
        <v>0.21679999999999999</v>
      </c>
      <c r="N141" s="46">
        <v>0.3614</v>
      </c>
      <c r="O141" s="46">
        <v>1.1765000000000001</v>
      </c>
      <c r="P141" s="46">
        <v>2.9803000000000002</v>
      </c>
    </row>
    <row r="142" spans="1:16" hidden="1" outlineLevel="1" collapsed="1">
      <c r="A142" s="9">
        <v>44531</v>
      </c>
      <c r="B142" s="46">
        <v>5.7375999999999996</v>
      </c>
      <c r="C142" s="46">
        <v>4.2976000000000001</v>
      </c>
      <c r="D142" s="46">
        <v>5.7304000000000004</v>
      </c>
      <c r="E142" s="46">
        <v>7.0387000000000004</v>
      </c>
      <c r="F142" s="46">
        <v>11.0908</v>
      </c>
      <c r="G142" s="46">
        <v>7.1067</v>
      </c>
      <c r="H142" s="46">
        <v>4.6064999999999996</v>
      </c>
      <c r="I142" s="46">
        <v>7.1726000000000001</v>
      </c>
      <c r="J142" s="46">
        <v>9.8427000000000007</v>
      </c>
      <c r="K142" s="46">
        <v>11.1212</v>
      </c>
      <c r="L142" s="46">
        <v>0.73819999999999997</v>
      </c>
      <c r="M142" s="46">
        <v>0.29199999999999998</v>
      </c>
      <c r="N142" s="46">
        <v>0.50570000000000004</v>
      </c>
      <c r="O142" s="46">
        <v>1.5415000000000001</v>
      </c>
      <c r="P142" s="46">
        <v>1</v>
      </c>
    </row>
    <row r="143" spans="1:16" hidden="1" outlineLevel="1" collapsed="1">
      <c r="A143" s="9">
        <v>44562</v>
      </c>
      <c r="B143" s="46">
        <v>5.1810999999999998</v>
      </c>
      <c r="C143" s="46">
        <v>4.2397</v>
      </c>
      <c r="D143" s="46">
        <v>4.9504000000000001</v>
      </c>
      <c r="E143" s="46">
        <v>6.9642999999999997</v>
      </c>
      <c r="F143" s="46">
        <v>10.218</v>
      </c>
      <c r="G143" s="46">
        <v>7.0827999999999998</v>
      </c>
      <c r="H143" s="46">
        <v>4.5941000000000001</v>
      </c>
      <c r="I143" s="46">
        <v>6.9680999999999997</v>
      </c>
      <c r="J143" s="46">
        <v>9.4526000000000003</v>
      </c>
      <c r="K143" s="46">
        <v>11.8758</v>
      </c>
      <c r="L143" s="46">
        <v>0.42849999999999999</v>
      </c>
      <c r="M143" s="46">
        <v>0.13500000000000001</v>
      </c>
      <c r="N143" s="46">
        <v>0.34449999999999997</v>
      </c>
      <c r="O143" s="46">
        <v>0.95179999999999998</v>
      </c>
      <c r="P143" s="46">
        <v>3.3058999999999998</v>
      </c>
    </row>
    <row r="144" spans="1:16" hidden="1" outlineLevel="1" collapsed="1">
      <c r="A144" s="9">
        <v>44593</v>
      </c>
      <c r="B144" s="46">
        <v>5.1243999999999996</v>
      </c>
      <c r="C144" s="46">
        <v>3.3508</v>
      </c>
      <c r="D144" s="46">
        <v>5.2022000000000004</v>
      </c>
      <c r="E144" s="46">
        <v>7.6089000000000002</v>
      </c>
      <c r="F144" s="46">
        <v>12.0334</v>
      </c>
      <c r="G144" s="46">
        <v>6.7329999999999997</v>
      </c>
      <c r="H144" s="46">
        <v>4.2778</v>
      </c>
      <c r="I144" s="46">
        <v>6.9359999999999999</v>
      </c>
      <c r="J144" s="46">
        <v>9.2392000000000003</v>
      </c>
      <c r="K144" s="46">
        <v>12.0458</v>
      </c>
      <c r="L144" s="46">
        <v>0.30230000000000001</v>
      </c>
      <c r="M144" s="46">
        <v>8.5500000000000007E-2</v>
      </c>
      <c r="N144" s="46">
        <v>0.30470000000000003</v>
      </c>
      <c r="O144" s="46">
        <v>0.74509999999999998</v>
      </c>
      <c r="P144" s="46">
        <v>1</v>
      </c>
    </row>
    <row r="145" spans="1:16" hidden="1" outlineLevel="1" collapsed="1">
      <c r="A145" s="9">
        <v>44621</v>
      </c>
      <c r="B145" s="46">
        <v>5.5542999999999996</v>
      </c>
      <c r="C145" s="46">
        <v>4.9227999999999996</v>
      </c>
      <c r="D145" s="46">
        <v>5.6097999999999999</v>
      </c>
      <c r="E145" s="46">
        <v>8.3352000000000004</v>
      </c>
      <c r="F145" s="46">
        <v>12.0434</v>
      </c>
      <c r="G145" s="46">
        <v>6.5740999999999996</v>
      </c>
      <c r="H145" s="46">
        <v>5.1608000000000001</v>
      </c>
      <c r="I145" s="46">
        <v>6.8441999999999998</v>
      </c>
      <c r="J145" s="46">
        <v>9.4084000000000003</v>
      </c>
      <c r="K145" s="46">
        <v>12.0434</v>
      </c>
      <c r="L145" s="46">
        <v>0.43070000000000003</v>
      </c>
      <c r="M145" s="46">
        <v>2.5100000000000001E-2</v>
      </c>
      <c r="N145" s="46">
        <v>0.45190000000000002</v>
      </c>
      <c r="O145" s="46">
        <v>0.41649999999999998</v>
      </c>
      <c r="P145" s="46" t="s">
        <v>123</v>
      </c>
    </row>
    <row r="146" spans="1:16" hidden="1" outlineLevel="1" collapsed="1">
      <c r="A146" s="9">
        <v>44652</v>
      </c>
      <c r="B146" s="46">
        <v>4.9881000000000002</v>
      </c>
      <c r="C146" s="46">
        <v>3.972</v>
      </c>
      <c r="D146" s="46">
        <v>5.0629</v>
      </c>
      <c r="E146" s="46">
        <v>7.2554999999999996</v>
      </c>
      <c r="F146" s="46">
        <v>11.281700000000001</v>
      </c>
      <c r="G146" s="46">
        <v>6.2295999999999996</v>
      </c>
      <c r="H146" s="46">
        <v>4.4333</v>
      </c>
      <c r="I146" s="46">
        <v>6.4821999999999997</v>
      </c>
      <c r="J146" s="46">
        <v>10.1609</v>
      </c>
      <c r="K146" s="46">
        <v>12.1332</v>
      </c>
      <c r="L146" s="46">
        <v>0.68230000000000002</v>
      </c>
      <c r="M146" s="46">
        <v>0.77690000000000003</v>
      </c>
      <c r="N146" s="46">
        <v>0.58789999999999998</v>
      </c>
      <c r="O146" s="46">
        <v>1.3962000000000001</v>
      </c>
      <c r="P146" s="46">
        <v>0.01</v>
      </c>
    </row>
    <row r="147" spans="1:16" hidden="1" outlineLevel="1" collapsed="1">
      <c r="A147" s="9">
        <v>44682</v>
      </c>
      <c r="B147" s="46">
        <v>5.0137</v>
      </c>
      <c r="C147" s="46">
        <v>3.1293000000000002</v>
      </c>
      <c r="D147" s="46">
        <v>5.0814000000000004</v>
      </c>
      <c r="E147" s="46">
        <v>7.2896999999999998</v>
      </c>
      <c r="F147" s="46">
        <v>6.7206999999999999</v>
      </c>
      <c r="G147" s="46">
        <v>5.8243999999999998</v>
      </c>
      <c r="H147" s="46">
        <v>3.4361999999999999</v>
      </c>
      <c r="I147" s="46">
        <v>5.9050000000000002</v>
      </c>
      <c r="J147" s="46">
        <v>9.6432000000000002</v>
      </c>
      <c r="K147" s="46">
        <v>6.7206999999999999</v>
      </c>
      <c r="L147" s="46">
        <v>0.75600000000000001</v>
      </c>
      <c r="M147" s="46">
        <v>0.3165</v>
      </c>
      <c r="N147" s="46">
        <v>0.73740000000000006</v>
      </c>
      <c r="O147" s="46">
        <v>1.1843999999999999</v>
      </c>
      <c r="P147" s="46" t="s">
        <v>123</v>
      </c>
    </row>
    <row r="148" spans="1:16" hidden="1" outlineLevel="1" collapsed="1">
      <c r="A148" s="9">
        <v>44713</v>
      </c>
      <c r="B148" s="46">
        <v>5.6898</v>
      </c>
      <c r="C148" s="46">
        <v>3.7637999999999998</v>
      </c>
      <c r="D148" s="46">
        <v>5.7632000000000003</v>
      </c>
      <c r="E148" s="46">
        <v>8.7593999999999994</v>
      </c>
      <c r="F148" s="46">
        <v>9.4238999999999997</v>
      </c>
      <c r="G148" s="46">
        <v>6.3064</v>
      </c>
      <c r="H148" s="46">
        <v>3.9483999999999999</v>
      </c>
      <c r="I148" s="46">
        <v>6.4241999999999999</v>
      </c>
      <c r="J148" s="46">
        <v>9.5556999999999999</v>
      </c>
      <c r="K148" s="46">
        <v>12.517899999999999</v>
      </c>
      <c r="L148" s="46">
        <v>0.41060000000000002</v>
      </c>
      <c r="M148" s="46">
        <v>0.1968</v>
      </c>
      <c r="N148" s="46">
        <v>0.39700000000000002</v>
      </c>
      <c r="O148" s="46">
        <v>1.1961999999999999</v>
      </c>
      <c r="P148" s="46">
        <v>2.9298000000000002</v>
      </c>
    </row>
    <row r="149" spans="1:16" hidden="1" outlineLevel="1" collapsed="1">
      <c r="A149" s="9">
        <v>44743</v>
      </c>
      <c r="B149" s="46">
        <v>6.7024999999999997</v>
      </c>
      <c r="C149" s="46">
        <v>4.6715</v>
      </c>
      <c r="D149" s="46">
        <v>6.8959999999999999</v>
      </c>
      <c r="E149" s="46">
        <v>6.84</v>
      </c>
      <c r="F149" s="46">
        <v>6.8403</v>
      </c>
      <c r="G149" s="46">
        <v>8.0861999999999998</v>
      </c>
      <c r="H149" s="46">
        <v>4.9752000000000001</v>
      </c>
      <c r="I149" s="46">
        <v>8.3183000000000007</v>
      </c>
      <c r="J149" s="46">
        <v>10.776999999999999</v>
      </c>
      <c r="K149" s="46">
        <v>15.78</v>
      </c>
      <c r="L149" s="46">
        <v>0.69530000000000003</v>
      </c>
      <c r="M149" s="46">
        <v>0.25779999999999997</v>
      </c>
      <c r="N149" s="46">
        <v>0.5716</v>
      </c>
      <c r="O149" s="46">
        <v>1.6083000000000001</v>
      </c>
      <c r="P149" s="46">
        <v>0.01</v>
      </c>
    </row>
    <row r="150" spans="1:16" hidden="1" outlineLevel="1" collapsed="1">
      <c r="A150" s="9">
        <v>44774</v>
      </c>
      <c r="B150" s="46">
        <v>6.0058999999999996</v>
      </c>
      <c r="C150" s="46">
        <v>3.9180999999999999</v>
      </c>
      <c r="D150" s="46">
        <v>6.1835000000000004</v>
      </c>
      <c r="E150" s="46">
        <v>7.5313999999999997</v>
      </c>
      <c r="F150" s="46">
        <v>15.371700000000001</v>
      </c>
      <c r="G150" s="46">
        <v>8.2288999999999994</v>
      </c>
      <c r="H150" s="46">
        <v>4.8301999999999996</v>
      </c>
      <c r="I150" s="46">
        <v>8.5540000000000003</v>
      </c>
      <c r="J150" s="46">
        <v>11.6008</v>
      </c>
      <c r="K150" s="46">
        <v>17.1328</v>
      </c>
      <c r="L150" s="46">
        <v>0.65290000000000004</v>
      </c>
      <c r="M150" s="46">
        <v>0.55279999999999996</v>
      </c>
      <c r="N150" s="46">
        <v>0.57769999999999999</v>
      </c>
      <c r="O150" s="46">
        <v>1.7325999999999999</v>
      </c>
      <c r="P150" s="46">
        <v>3</v>
      </c>
    </row>
    <row r="151" spans="1:16" hidden="1" outlineLevel="1" collapsed="1">
      <c r="A151" s="9">
        <v>44805</v>
      </c>
      <c r="B151" s="46">
        <v>7.2374999999999998</v>
      </c>
      <c r="C151" s="46">
        <v>3.5920999999999998</v>
      </c>
      <c r="D151" s="46">
        <v>7.5297999999999998</v>
      </c>
      <c r="E151" s="46">
        <v>7.5694999999999997</v>
      </c>
      <c r="F151" s="46">
        <v>11.3606</v>
      </c>
      <c r="G151" s="46">
        <v>9.3264999999999993</v>
      </c>
      <c r="H151" s="46">
        <v>4.4775999999999998</v>
      </c>
      <c r="I151" s="46">
        <v>9.6892999999999994</v>
      </c>
      <c r="J151" s="46">
        <v>11.250999999999999</v>
      </c>
      <c r="K151" s="46">
        <v>18.414300000000001</v>
      </c>
      <c r="L151" s="46">
        <v>0.5464</v>
      </c>
      <c r="M151" s="46">
        <v>0.39150000000000001</v>
      </c>
      <c r="N151" s="46">
        <v>0.43859999999999999</v>
      </c>
      <c r="O151" s="46">
        <v>2.4245999999999999</v>
      </c>
      <c r="P151" s="46">
        <v>4.9390999999999998</v>
      </c>
    </row>
    <row r="152" spans="1:16" hidden="1" outlineLevel="1" collapsed="1">
      <c r="A152" s="9">
        <v>44835</v>
      </c>
      <c r="B152" s="46">
        <v>7.2573999999999996</v>
      </c>
      <c r="C152" s="46">
        <v>4.2591999999999999</v>
      </c>
      <c r="D152" s="46">
        <v>7.3400999999999996</v>
      </c>
      <c r="E152" s="46">
        <v>9.1491000000000007</v>
      </c>
      <c r="F152" s="46">
        <v>14.7751</v>
      </c>
      <c r="G152" s="46">
        <v>9.8671000000000006</v>
      </c>
      <c r="H152" s="46">
        <v>4.5970000000000004</v>
      </c>
      <c r="I152" s="46">
        <v>10.240500000000001</v>
      </c>
      <c r="J152" s="46">
        <v>12.173400000000001</v>
      </c>
      <c r="K152" s="46">
        <v>14.7751</v>
      </c>
      <c r="L152" s="46">
        <v>0.52949999999999997</v>
      </c>
      <c r="M152" s="46">
        <v>0.2122</v>
      </c>
      <c r="N152" s="46">
        <v>0.37090000000000001</v>
      </c>
      <c r="O152" s="46">
        <v>2.3742999999999999</v>
      </c>
      <c r="P152" s="46" t="s">
        <v>123</v>
      </c>
    </row>
    <row r="153" spans="1:16" hidden="1" outlineLevel="1" collapsed="1">
      <c r="A153" s="9">
        <v>44866</v>
      </c>
      <c r="B153" s="46">
        <v>7.6258999999999997</v>
      </c>
      <c r="C153" s="46">
        <v>3.919</v>
      </c>
      <c r="D153" s="46">
        <v>7.5751999999999997</v>
      </c>
      <c r="E153" s="46">
        <v>13.7325</v>
      </c>
      <c r="F153" s="46">
        <v>16.273399999999999</v>
      </c>
      <c r="G153" s="46">
        <v>10.606</v>
      </c>
      <c r="H153" s="46">
        <v>4.4309000000000003</v>
      </c>
      <c r="I153" s="46">
        <v>10.8795</v>
      </c>
      <c r="J153" s="46">
        <v>14.089499999999999</v>
      </c>
      <c r="K153" s="46">
        <v>17.2272</v>
      </c>
      <c r="L153" s="46">
        <v>0.32650000000000001</v>
      </c>
      <c r="M153" s="46">
        <v>0.32779999999999998</v>
      </c>
      <c r="N153" s="46">
        <v>0.3206</v>
      </c>
      <c r="O153" s="46">
        <v>1.635</v>
      </c>
      <c r="P153" s="46">
        <v>2.5</v>
      </c>
    </row>
    <row r="154" spans="1:16" hidden="1" outlineLevel="1" collapsed="1">
      <c r="A154" s="9">
        <v>44896</v>
      </c>
      <c r="B154" s="46">
        <v>7.7827000000000002</v>
      </c>
      <c r="C154" s="46">
        <v>4.1208</v>
      </c>
      <c r="D154" s="46">
        <v>7.4856999999999996</v>
      </c>
      <c r="E154" s="46">
        <v>14.7256</v>
      </c>
      <c r="F154" s="46">
        <v>17.431100000000001</v>
      </c>
      <c r="G154" s="46">
        <v>11.164400000000001</v>
      </c>
      <c r="H154" s="46">
        <v>4.6455000000000002</v>
      </c>
      <c r="I154" s="46">
        <v>11.259600000000001</v>
      </c>
      <c r="J154" s="46">
        <v>15.2288</v>
      </c>
      <c r="K154" s="46">
        <v>17.431100000000001</v>
      </c>
      <c r="L154" s="46">
        <v>0.33150000000000002</v>
      </c>
      <c r="M154" s="46">
        <v>0.45429999999999998</v>
      </c>
      <c r="N154" s="46">
        <v>0.31809999999999999</v>
      </c>
      <c r="O154" s="46">
        <v>1.6487000000000001</v>
      </c>
      <c r="P154" s="46" t="s">
        <v>123</v>
      </c>
    </row>
    <row r="155" spans="1:16" hidden="1" outlineLevel="1" collapsed="1">
      <c r="A155" s="9">
        <v>44927</v>
      </c>
      <c r="B155" s="46">
        <v>7.1944999999999997</v>
      </c>
      <c r="C155" s="46">
        <v>4.9977999999999998</v>
      </c>
      <c r="D155" s="46">
        <v>6.9344000000000001</v>
      </c>
      <c r="E155" s="46">
        <v>13.818899999999999</v>
      </c>
      <c r="F155" s="46">
        <v>18.4026</v>
      </c>
      <c r="G155" s="46">
        <v>11.0505</v>
      </c>
      <c r="H155" s="46">
        <v>5.5160999999999998</v>
      </c>
      <c r="I155" s="46">
        <v>11.2019</v>
      </c>
      <c r="J155" s="46">
        <v>14.441800000000001</v>
      </c>
      <c r="K155" s="46">
        <v>18.4026</v>
      </c>
      <c r="L155" s="46">
        <v>0.42830000000000001</v>
      </c>
      <c r="M155" s="46">
        <v>0.30170000000000002</v>
      </c>
      <c r="N155" s="46">
        <v>0.42030000000000001</v>
      </c>
      <c r="O155" s="46">
        <v>1.8075000000000001</v>
      </c>
      <c r="P155" s="46" t="s">
        <v>123</v>
      </c>
    </row>
    <row r="156" spans="1:16" hidden="1" outlineLevel="1" collapsed="1">
      <c r="A156" s="9">
        <v>44958</v>
      </c>
      <c r="B156" s="46">
        <v>7.133</v>
      </c>
      <c r="C156" s="46">
        <v>4.2007000000000003</v>
      </c>
      <c r="D156" s="46">
        <v>6.9953000000000003</v>
      </c>
      <c r="E156" s="46">
        <v>11.8132</v>
      </c>
      <c r="F156" s="46">
        <v>17.688500000000001</v>
      </c>
      <c r="G156" s="46">
        <v>11.275499999999999</v>
      </c>
      <c r="H156" s="46">
        <v>4.5590000000000002</v>
      </c>
      <c r="I156" s="46">
        <v>11.583299999999999</v>
      </c>
      <c r="J156" s="46">
        <v>14.679</v>
      </c>
      <c r="K156" s="46">
        <v>17.688500000000001</v>
      </c>
      <c r="L156" s="46">
        <v>0.41959999999999997</v>
      </c>
      <c r="M156" s="46">
        <v>0.4274</v>
      </c>
      <c r="N156" s="46">
        <v>0.35560000000000003</v>
      </c>
      <c r="O156" s="46">
        <v>2.2122000000000002</v>
      </c>
      <c r="P156" s="46" t="s">
        <v>123</v>
      </c>
    </row>
    <row r="157" spans="1:16" hidden="1" outlineLevel="1" collapsed="1">
      <c r="A157" s="9">
        <v>44986</v>
      </c>
      <c r="B157" s="46">
        <v>8.4123000000000001</v>
      </c>
      <c r="C157" s="46">
        <v>5.0373000000000001</v>
      </c>
      <c r="D157" s="46">
        <v>8.3429000000000002</v>
      </c>
      <c r="E157" s="46">
        <v>13.1456</v>
      </c>
      <c r="F157" s="46">
        <v>15.5985</v>
      </c>
      <c r="G157" s="46">
        <v>11.4556</v>
      </c>
      <c r="H157" s="46">
        <v>5.1372999999999998</v>
      </c>
      <c r="I157" s="46">
        <v>11.9511</v>
      </c>
      <c r="J157" s="46">
        <v>13.9796</v>
      </c>
      <c r="K157" s="46">
        <v>15.8901</v>
      </c>
      <c r="L157" s="46">
        <v>0.43980000000000002</v>
      </c>
      <c r="M157" s="46">
        <v>0.44180000000000003</v>
      </c>
      <c r="N157" s="46">
        <v>0.4178</v>
      </c>
      <c r="O157" s="46">
        <v>1.8900999999999999</v>
      </c>
      <c r="P157" s="46">
        <v>1.1042000000000001</v>
      </c>
    </row>
    <row r="158" spans="1:16" hidden="1" outlineLevel="1" collapsed="1">
      <c r="A158" s="9">
        <v>45017</v>
      </c>
      <c r="B158" s="46">
        <v>8.6142000000000003</v>
      </c>
      <c r="C158" s="46">
        <v>3.0619999999999998</v>
      </c>
      <c r="D158" s="46">
        <v>9.0846</v>
      </c>
      <c r="E158" s="46">
        <v>9.1684999999999999</v>
      </c>
      <c r="F158" s="46">
        <v>11.446400000000001</v>
      </c>
      <c r="G158" s="46">
        <v>11.7765</v>
      </c>
      <c r="H158" s="46">
        <v>3.669</v>
      </c>
      <c r="I158" s="46">
        <v>12.4023</v>
      </c>
      <c r="J158" s="46">
        <v>15.221</v>
      </c>
      <c r="K158" s="46">
        <v>16.121300000000002</v>
      </c>
      <c r="L158" s="46">
        <v>0.58550000000000002</v>
      </c>
      <c r="M158" s="46">
        <v>0.16650000000000001</v>
      </c>
      <c r="N158" s="46">
        <v>0.35510000000000003</v>
      </c>
      <c r="O158" s="46">
        <v>2.0714000000000001</v>
      </c>
      <c r="P158" s="46">
        <v>2.2805</v>
      </c>
    </row>
    <row r="159" spans="1:16" hidden="1" outlineLevel="1" collapsed="1">
      <c r="A159" s="9">
        <v>45047</v>
      </c>
      <c r="B159" s="46">
        <v>10.2331</v>
      </c>
      <c r="C159" s="46">
        <v>3.5299</v>
      </c>
      <c r="D159" s="46">
        <v>10.451700000000001</v>
      </c>
      <c r="E159" s="46">
        <v>13.3528</v>
      </c>
      <c r="F159" s="46">
        <v>12.411799999999999</v>
      </c>
      <c r="G159" s="46">
        <v>12.627599999999999</v>
      </c>
      <c r="H159" s="46">
        <v>3.7957999999999998</v>
      </c>
      <c r="I159" s="46">
        <v>13.084199999999999</v>
      </c>
      <c r="J159" s="46">
        <v>14.698700000000001</v>
      </c>
      <c r="K159" s="46">
        <v>15.4429</v>
      </c>
      <c r="L159" s="46">
        <v>0.53069999999999995</v>
      </c>
      <c r="M159" s="46">
        <v>0.20619999999999999</v>
      </c>
      <c r="N159" s="46">
        <v>0.51839999999999997</v>
      </c>
      <c r="O159" s="46">
        <v>1.3365</v>
      </c>
      <c r="P159" s="46">
        <v>0.57020000000000004</v>
      </c>
    </row>
    <row r="160" spans="1:16" hidden="1" outlineLevel="1" collapsed="1">
      <c r="A160" s="9">
        <v>45078</v>
      </c>
      <c r="B160" s="46">
        <v>10.625299999999999</v>
      </c>
      <c r="C160" s="46">
        <v>3.2957999999999998</v>
      </c>
      <c r="D160" s="46">
        <v>10.8482</v>
      </c>
      <c r="E160" s="46">
        <v>13.557600000000001</v>
      </c>
      <c r="F160" s="46">
        <v>12.0397</v>
      </c>
      <c r="G160" s="46">
        <v>13.0404</v>
      </c>
      <c r="H160" s="46">
        <v>3.5676000000000001</v>
      </c>
      <c r="I160" s="46">
        <v>13.4529</v>
      </c>
      <c r="J160" s="46">
        <v>14.743</v>
      </c>
      <c r="K160" s="46">
        <v>15.5618</v>
      </c>
      <c r="L160" s="46">
        <v>0.80579999999999996</v>
      </c>
      <c r="M160" s="46">
        <v>0.1449</v>
      </c>
      <c r="N160" s="46">
        <v>0.80379999999999996</v>
      </c>
      <c r="O160" s="46">
        <v>1.7291000000000001</v>
      </c>
      <c r="P160" s="46">
        <v>0.75880000000000003</v>
      </c>
    </row>
    <row r="161" spans="1:16" hidden="1" outlineLevel="1" collapsed="1">
      <c r="A161" s="9">
        <v>45108</v>
      </c>
      <c r="B161" s="46">
        <v>11.262600000000001</v>
      </c>
      <c r="C161" s="46">
        <v>3.6042999999999998</v>
      </c>
      <c r="D161" s="46">
        <v>11.6866</v>
      </c>
      <c r="E161" s="46">
        <v>12.4376</v>
      </c>
      <c r="F161" s="46">
        <v>11.599600000000001</v>
      </c>
      <c r="G161" s="46">
        <v>13.2683</v>
      </c>
      <c r="H161" s="46">
        <v>3.9624999999999999</v>
      </c>
      <c r="I161" s="46">
        <v>13.8062</v>
      </c>
      <c r="J161" s="46">
        <v>15.7211</v>
      </c>
      <c r="K161" s="46">
        <v>11.7197</v>
      </c>
      <c r="L161" s="46">
        <v>0.65200000000000002</v>
      </c>
      <c r="M161" s="46">
        <v>8.7800000000000003E-2</v>
      </c>
      <c r="N161" s="46">
        <v>0.60409999999999997</v>
      </c>
      <c r="O161" s="46">
        <v>1.5952</v>
      </c>
      <c r="P161" s="46">
        <v>0.7</v>
      </c>
    </row>
    <row r="162" spans="1:16" hidden="1" outlineLevel="1" collapsed="1">
      <c r="A162" s="9">
        <v>45139</v>
      </c>
      <c r="B162" s="46">
        <v>10.6631</v>
      </c>
      <c r="C162" s="46">
        <v>3.0857000000000001</v>
      </c>
      <c r="D162" s="46">
        <v>11.0197</v>
      </c>
      <c r="E162" s="46">
        <v>12.223100000000001</v>
      </c>
      <c r="F162" s="46">
        <v>14.330299999999999</v>
      </c>
      <c r="G162" s="46">
        <v>12.9848</v>
      </c>
      <c r="H162" s="46">
        <v>3.7181000000000002</v>
      </c>
      <c r="I162" s="46">
        <v>13.456300000000001</v>
      </c>
      <c r="J162" s="46">
        <v>14.577400000000001</v>
      </c>
      <c r="K162" s="46">
        <v>15.410600000000001</v>
      </c>
      <c r="L162" s="46">
        <v>0.77810000000000001</v>
      </c>
      <c r="M162" s="46">
        <v>2.5399999999999999E-2</v>
      </c>
      <c r="N162" s="46">
        <v>0.76500000000000001</v>
      </c>
      <c r="O162" s="46">
        <v>1.7994000000000001</v>
      </c>
      <c r="P162" s="46">
        <v>0.25169999999999998</v>
      </c>
    </row>
    <row r="163" spans="1:16" hidden="1" outlineLevel="1" collapsed="1">
      <c r="A163" s="9">
        <v>45170</v>
      </c>
      <c r="B163" s="46">
        <v>9.9580000000000002</v>
      </c>
      <c r="C163" s="46">
        <v>4.0692000000000004</v>
      </c>
      <c r="D163" s="46">
        <v>10.1747</v>
      </c>
      <c r="E163" s="46">
        <v>12.824199999999999</v>
      </c>
      <c r="F163" s="46">
        <v>15.411199999999999</v>
      </c>
      <c r="G163" s="46">
        <v>12.316800000000001</v>
      </c>
      <c r="H163" s="46">
        <v>4.4749999999999996</v>
      </c>
      <c r="I163" s="46">
        <v>12.708299999999999</v>
      </c>
      <c r="J163" s="46">
        <v>15.0486</v>
      </c>
      <c r="K163" s="46">
        <v>15.412800000000001</v>
      </c>
      <c r="L163" s="46">
        <v>0.89780000000000004</v>
      </c>
      <c r="M163" s="46">
        <v>0.16869999999999999</v>
      </c>
      <c r="N163" s="46">
        <v>0.91090000000000004</v>
      </c>
      <c r="O163" s="46">
        <v>1.0822000000000001</v>
      </c>
      <c r="P163" s="46">
        <v>1.1000000000000001</v>
      </c>
    </row>
    <row r="164" spans="1:16" hidden="1" outlineLevel="1" collapsed="1">
      <c r="A164" s="9">
        <v>45200</v>
      </c>
      <c r="B164" s="46">
        <v>10.092000000000001</v>
      </c>
      <c r="C164" s="46">
        <v>3.5085999999999999</v>
      </c>
      <c r="D164" s="46">
        <v>10.3988</v>
      </c>
      <c r="E164" s="46">
        <v>10.665699999999999</v>
      </c>
      <c r="F164" s="46">
        <v>15.1389</v>
      </c>
      <c r="G164" s="46">
        <v>12.1309</v>
      </c>
      <c r="H164" s="46">
        <v>3.9802</v>
      </c>
      <c r="I164" s="46">
        <v>12.4688</v>
      </c>
      <c r="J164" s="46">
        <v>14.451599999999999</v>
      </c>
      <c r="K164" s="46">
        <v>15.72</v>
      </c>
      <c r="L164" s="46">
        <v>0.77949999999999997</v>
      </c>
      <c r="M164" s="46">
        <v>2.69E-2</v>
      </c>
      <c r="N164" s="46">
        <v>0.67800000000000005</v>
      </c>
      <c r="O164" s="46">
        <v>1.9691000000000001</v>
      </c>
      <c r="P164" s="46">
        <v>0.67300000000000004</v>
      </c>
    </row>
    <row r="165" spans="1:16" hidden="1" outlineLevel="1" collapsed="1">
      <c r="A165" s="9">
        <v>45231</v>
      </c>
      <c r="B165" s="46">
        <v>10.3291</v>
      </c>
      <c r="C165" s="46">
        <v>3.5085999999999999</v>
      </c>
      <c r="D165" s="46">
        <v>10.3988</v>
      </c>
      <c r="E165" s="46">
        <v>10.665699999999999</v>
      </c>
      <c r="F165" s="46">
        <v>15.1389</v>
      </c>
      <c r="G165" s="46">
        <v>12.1309</v>
      </c>
      <c r="H165" s="46">
        <v>3.9802</v>
      </c>
      <c r="I165" s="46">
        <v>12.4688</v>
      </c>
      <c r="J165" s="46">
        <v>14.451599999999999</v>
      </c>
      <c r="K165" s="46">
        <v>15.72</v>
      </c>
      <c r="L165" s="46">
        <v>0.77949999999999997</v>
      </c>
      <c r="M165" s="46">
        <v>2.69E-2</v>
      </c>
      <c r="N165" s="46">
        <v>0.67800000000000005</v>
      </c>
      <c r="O165" s="46">
        <v>1.9691000000000001</v>
      </c>
      <c r="P165" s="46">
        <v>0.67300000000000004</v>
      </c>
    </row>
    <row r="166" spans="1:16" hidden="1" outlineLevel="1" collapsed="1">
      <c r="A166" s="9">
        <v>45261</v>
      </c>
      <c r="B166" s="46">
        <v>9.5017999999999994</v>
      </c>
      <c r="C166" s="46">
        <v>3.3795999999999999</v>
      </c>
      <c r="D166" s="46">
        <v>9.7748000000000008</v>
      </c>
      <c r="E166" s="46">
        <v>12.221299999999999</v>
      </c>
      <c r="F166" s="46">
        <v>6.3384999999999998</v>
      </c>
      <c r="G166" s="46">
        <v>12.200100000000001</v>
      </c>
      <c r="H166" s="46">
        <v>3.9805000000000001</v>
      </c>
      <c r="I166" s="46">
        <v>12.635199999999999</v>
      </c>
      <c r="J166" s="46">
        <v>15.1119</v>
      </c>
      <c r="K166" s="46">
        <v>14.5768</v>
      </c>
      <c r="L166" s="46">
        <v>0.87409999999999999</v>
      </c>
      <c r="M166" s="46">
        <v>3.4200000000000001E-2</v>
      </c>
      <c r="N166" s="46">
        <v>0.88170000000000004</v>
      </c>
      <c r="O166" s="46">
        <v>1.6004</v>
      </c>
      <c r="P166" s="46">
        <v>0.80789999999999995</v>
      </c>
    </row>
    <row r="167" spans="1:16" hidden="1" outlineLevel="1" collapsed="1">
      <c r="A167" s="9">
        <v>45292</v>
      </c>
      <c r="B167" s="46">
        <v>9.5183999999999997</v>
      </c>
      <c r="C167" s="46">
        <v>3.2012</v>
      </c>
      <c r="D167" s="46">
        <v>9.9891000000000005</v>
      </c>
      <c r="E167" s="46">
        <v>8.0300999999999991</v>
      </c>
      <c r="F167" s="46">
        <v>15.354900000000001</v>
      </c>
      <c r="G167" s="46">
        <v>11.453099999999999</v>
      </c>
      <c r="H167" s="46">
        <v>4.2725</v>
      </c>
      <c r="I167" s="46">
        <v>11.662100000000001</v>
      </c>
      <c r="J167" s="46">
        <v>14.4336</v>
      </c>
      <c r="K167" s="46">
        <v>15.487</v>
      </c>
      <c r="L167" s="46">
        <v>0.88600000000000001</v>
      </c>
      <c r="M167" s="46">
        <v>1.8800000000000001E-2</v>
      </c>
      <c r="N167" s="46">
        <v>0.64859999999999995</v>
      </c>
      <c r="O167" s="46">
        <v>2.0182000000000002</v>
      </c>
      <c r="P167" s="46">
        <v>0.01</v>
      </c>
    </row>
    <row r="168" spans="1:16" hidden="1" outlineLevel="1" collapsed="1">
      <c r="A168" s="9">
        <v>45323</v>
      </c>
      <c r="B168" s="46">
        <v>9.7725000000000009</v>
      </c>
      <c r="C168" s="46">
        <v>3.4817999999999998</v>
      </c>
      <c r="D168" s="46">
        <v>10.0526</v>
      </c>
      <c r="E168" s="46">
        <v>12.162800000000001</v>
      </c>
      <c r="F168" s="46">
        <v>16.002600000000001</v>
      </c>
      <c r="G168" s="46">
        <v>11.144500000000001</v>
      </c>
      <c r="H168" s="46">
        <v>4.3830999999999998</v>
      </c>
      <c r="I168" s="46">
        <v>11.4017</v>
      </c>
      <c r="J168" s="46">
        <v>14.2689</v>
      </c>
      <c r="K168" s="46">
        <v>17.213200000000001</v>
      </c>
      <c r="L168" s="46">
        <v>0.9325</v>
      </c>
      <c r="M168" s="46">
        <v>1.41E-2</v>
      </c>
      <c r="N168" s="46">
        <v>0.99660000000000004</v>
      </c>
      <c r="O168" s="46">
        <v>1.4303999999999999</v>
      </c>
      <c r="P168" s="46">
        <v>0.69910000000000005</v>
      </c>
    </row>
    <row r="169" spans="1:16" hidden="1" outlineLevel="1" collapsed="1">
      <c r="A169" s="9">
        <v>45352</v>
      </c>
      <c r="B169" s="46">
        <v>9.8028999999999993</v>
      </c>
      <c r="C169" s="46">
        <v>4.3853</v>
      </c>
      <c r="D169" s="46">
        <v>10.182399999999999</v>
      </c>
      <c r="E169" s="46">
        <v>9.6935000000000002</v>
      </c>
      <c r="F169" s="46">
        <v>13.274800000000001</v>
      </c>
      <c r="G169" s="46">
        <v>11.5464</v>
      </c>
      <c r="H169" s="46">
        <v>4.8228999999999997</v>
      </c>
      <c r="I169" s="46">
        <v>11.9815</v>
      </c>
      <c r="J169" s="46">
        <v>14.327</v>
      </c>
      <c r="K169" s="46">
        <v>13.274800000000001</v>
      </c>
      <c r="L169" s="46">
        <v>1.0392999999999999</v>
      </c>
      <c r="M169" s="46">
        <v>2.5000000000000001E-2</v>
      </c>
      <c r="N169" s="46">
        <v>1.0133000000000001</v>
      </c>
      <c r="O169" s="46">
        <v>1.8633999999999999</v>
      </c>
      <c r="P169" s="46" t="s">
        <v>123</v>
      </c>
    </row>
    <row r="170" spans="1:16" hidden="1" outlineLevel="1" collapsed="1">
      <c r="A170" s="9">
        <v>45383</v>
      </c>
      <c r="B170" s="46">
        <v>9.5571999999999999</v>
      </c>
      <c r="C170" s="46">
        <v>4.2660999999999998</v>
      </c>
      <c r="D170" s="46">
        <v>10.1198</v>
      </c>
      <c r="E170" s="46">
        <v>7.6772999999999998</v>
      </c>
      <c r="F170" s="46">
        <v>15.576700000000001</v>
      </c>
      <c r="G170" s="46">
        <v>11.2203</v>
      </c>
      <c r="H170" s="46">
        <v>4.7426000000000004</v>
      </c>
      <c r="I170" s="46">
        <v>11.554500000000001</v>
      </c>
      <c r="J170" s="46">
        <v>12.697699999999999</v>
      </c>
      <c r="K170" s="46">
        <v>15.576700000000001</v>
      </c>
      <c r="L170" s="46">
        <v>1.0954999999999999</v>
      </c>
      <c r="M170" s="46">
        <v>2.0799999999999999E-2</v>
      </c>
      <c r="N170" s="46">
        <v>0.91439999999999999</v>
      </c>
      <c r="O170" s="46">
        <v>1.6938</v>
      </c>
      <c r="P170" s="46" t="s">
        <v>123</v>
      </c>
    </row>
    <row r="171" spans="1:16" hidden="1" outlineLevel="1" collapsed="1">
      <c r="A171" s="9">
        <v>45413</v>
      </c>
      <c r="B171" s="46">
        <v>9.5312000000000001</v>
      </c>
      <c r="C171" s="46">
        <v>4.4577999999999998</v>
      </c>
      <c r="D171" s="46">
        <v>9.8132999999999999</v>
      </c>
      <c r="E171" s="46">
        <v>10.019500000000001</v>
      </c>
      <c r="F171" s="46">
        <v>13.7346</v>
      </c>
      <c r="G171" s="46">
        <v>10.6837</v>
      </c>
      <c r="H171" s="46">
        <v>4.9006999999999996</v>
      </c>
      <c r="I171" s="46">
        <v>10.972200000000001</v>
      </c>
      <c r="J171" s="46">
        <v>11.592000000000001</v>
      </c>
      <c r="K171" s="46">
        <v>14.594200000000001</v>
      </c>
      <c r="L171" s="46">
        <v>0.93049999999999999</v>
      </c>
      <c r="M171" s="46">
        <v>2.3900000000000001E-2</v>
      </c>
      <c r="N171" s="46">
        <v>1.0799000000000001</v>
      </c>
      <c r="O171" s="46">
        <v>0.34720000000000001</v>
      </c>
      <c r="P171" s="46">
        <v>1.8571</v>
      </c>
    </row>
    <row r="172" spans="1:16" hidden="1" outlineLevel="1" collapsed="1">
      <c r="A172" s="9">
        <v>45444</v>
      </c>
      <c r="B172" s="46">
        <v>9.218</v>
      </c>
      <c r="C172" s="46">
        <v>4.1826999999999996</v>
      </c>
      <c r="D172" s="46">
        <v>9.4</v>
      </c>
      <c r="E172" s="46">
        <v>10.052300000000001</v>
      </c>
      <c r="F172" s="46">
        <v>14.267099999999999</v>
      </c>
      <c r="G172" s="46">
        <v>10.5838</v>
      </c>
      <c r="H172" s="46">
        <v>4.6536999999999997</v>
      </c>
      <c r="I172" s="46">
        <v>10.8322</v>
      </c>
      <c r="J172" s="46">
        <v>11.4621</v>
      </c>
      <c r="K172" s="46">
        <v>14.5671</v>
      </c>
      <c r="L172" s="46">
        <v>1.1112</v>
      </c>
      <c r="M172" s="46">
        <v>3.2300000000000002E-2</v>
      </c>
      <c r="N172" s="46">
        <v>1.2040999999999999</v>
      </c>
      <c r="O172" s="46">
        <v>0.69369999999999998</v>
      </c>
      <c r="P172" s="46">
        <v>0.7</v>
      </c>
    </row>
    <row r="173" spans="1:16" hidden="1" outlineLevel="1" collapsed="1">
      <c r="A173" s="9">
        <v>45474</v>
      </c>
      <c r="B173" s="46">
        <v>8.8475000000000001</v>
      </c>
      <c r="C173" s="46">
        <v>4.3308</v>
      </c>
      <c r="D173" s="46">
        <v>9.0685000000000002</v>
      </c>
      <c r="E173" s="46">
        <v>9.4687999999999999</v>
      </c>
      <c r="F173" s="46">
        <v>13.508900000000001</v>
      </c>
      <c r="G173" s="46">
        <v>10.196099999999999</v>
      </c>
      <c r="H173" s="46">
        <v>4.9073000000000002</v>
      </c>
      <c r="I173" s="46">
        <v>10.414899999999999</v>
      </c>
      <c r="J173" s="46">
        <v>11.356199999999999</v>
      </c>
      <c r="K173" s="46">
        <v>13.925000000000001</v>
      </c>
      <c r="L173" s="46">
        <v>0.98899999999999999</v>
      </c>
      <c r="M173" s="46">
        <v>1.9800000000000002E-2</v>
      </c>
      <c r="N173" s="46">
        <v>1.0974999999999999</v>
      </c>
      <c r="O173" s="46">
        <v>0.68479999999999996</v>
      </c>
      <c r="P173" s="46">
        <v>2.7450000000000001</v>
      </c>
    </row>
    <row r="174" spans="1:16" hidden="1" outlineLevel="1" collapsed="1">
      <c r="A174" s="9">
        <v>45505</v>
      </c>
      <c r="B174" s="46">
        <v>9.1504999999999992</v>
      </c>
      <c r="C174" s="46">
        <v>4.4865000000000004</v>
      </c>
      <c r="D174" s="46">
        <v>9.5945999999999998</v>
      </c>
      <c r="E174" s="46">
        <v>8.9082000000000008</v>
      </c>
      <c r="F174" s="46">
        <v>13.9823</v>
      </c>
      <c r="G174" s="46">
        <v>11.082800000000001</v>
      </c>
      <c r="H174" s="46">
        <v>4.9340000000000002</v>
      </c>
      <c r="I174" s="46">
        <v>11.6744</v>
      </c>
      <c r="J174" s="46">
        <v>11.191000000000001</v>
      </c>
      <c r="K174" s="46">
        <v>14.3706</v>
      </c>
      <c r="L174" s="46">
        <v>1.1994</v>
      </c>
      <c r="M174" s="46">
        <v>1.0200000000000001E-2</v>
      </c>
      <c r="N174" s="46">
        <v>1.3126</v>
      </c>
      <c r="O174" s="46">
        <v>0.87380000000000002</v>
      </c>
      <c r="P174" s="46">
        <v>0.6</v>
      </c>
    </row>
    <row r="175" spans="1:16" hidden="1" outlineLevel="1" collapsed="1">
      <c r="A175" s="9">
        <v>45536</v>
      </c>
      <c r="B175" s="46">
        <v>8.907</v>
      </c>
      <c r="C175" s="46">
        <v>4.2119</v>
      </c>
      <c r="D175" s="46">
        <v>9.2271999999999998</v>
      </c>
      <c r="E175" s="46">
        <v>8.5958000000000006</v>
      </c>
      <c r="F175" s="46">
        <v>12.992900000000001</v>
      </c>
      <c r="G175" s="46">
        <v>11.158200000000001</v>
      </c>
      <c r="H175" s="46">
        <v>4.8323999999999998</v>
      </c>
      <c r="I175" s="46">
        <v>11.6128</v>
      </c>
      <c r="J175" s="46">
        <v>10.9214</v>
      </c>
      <c r="K175" s="46">
        <v>13.133900000000001</v>
      </c>
      <c r="L175" s="46">
        <v>1.0670999999999999</v>
      </c>
      <c r="M175" s="46">
        <v>0.01</v>
      </c>
      <c r="N175" s="46">
        <v>1.2242</v>
      </c>
      <c r="O175" s="46">
        <v>0.32050000000000001</v>
      </c>
      <c r="P175" s="46">
        <v>0.7419</v>
      </c>
    </row>
    <row r="176" spans="1:16" hidden="1" outlineLevel="1" collapsed="1">
      <c r="A176" s="9">
        <v>45566</v>
      </c>
      <c r="B176" s="46">
        <v>8.5907</v>
      </c>
      <c r="C176" s="46">
        <v>4.2526000000000002</v>
      </c>
      <c r="D176" s="46">
        <v>8.8536999999999999</v>
      </c>
      <c r="E176" s="46">
        <v>8.7505000000000006</v>
      </c>
      <c r="F176" s="46">
        <v>13.4794</v>
      </c>
      <c r="G176" s="46">
        <v>10.5924</v>
      </c>
      <c r="H176" s="46">
        <v>4.8380999999999998</v>
      </c>
      <c r="I176" s="46">
        <v>10.9192</v>
      </c>
      <c r="J176" s="46">
        <v>11.1882</v>
      </c>
      <c r="K176" s="46">
        <v>13.4794</v>
      </c>
      <c r="L176" s="46">
        <v>1.1952</v>
      </c>
      <c r="M176" s="46">
        <v>1.5699999999999999E-2</v>
      </c>
      <c r="N176" s="46">
        <v>1.2155</v>
      </c>
      <c r="O176" s="46">
        <v>1.3070999999999999</v>
      </c>
      <c r="P176" s="46" t="s">
        <v>123</v>
      </c>
    </row>
    <row r="177" spans="1:16" collapsed="1">
      <c r="A177" s="9">
        <v>45597</v>
      </c>
      <c r="B177" s="46">
        <v>8.7964000000000002</v>
      </c>
      <c r="C177" s="46">
        <v>4.8042999999999996</v>
      </c>
      <c r="D177" s="46">
        <v>8.9222000000000001</v>
      </c>
      <c r="E177" s="46">
        <v>9.5387000000000004</v>
      </c>
      <c r="F177" s="46">
        <v>11.9824</v>
      </c>
      <c r="G177" s="46">
        <v>10.6473</v>
      </c>
      <c r="H177" s="46">
        <v>5.2878999999999996</v>
      </c>
      <c r="I177" s="46">
        <v>10.9313</v>
      </c>
      <c r="J177" s="46">
        <v>10.8849</v>
      </c>
      <c r="K177" s="46">
        <v>13.448</v>
      </c>
      <c r="L177" s="46">
        <v>1.1637</v>
      </c>
      <c r="M177" s="46">
        <v>2.18E-2</v>
      </c>
      <c r="N177" s="46">
        <v>1.2352000000000001</v>
      </c>
      <c r="O177" s="46">
        <v>0.37490000000000001</v>
      </c>
      <c r="P177" s="46">
        <v>0.82240000000000002</v>
      </c>
    </row>
    <row r="178" spans="1:16">
      <c r="A178" s="9">
        <v>45627</v>
      </c>
      <c r="B178" s="46">
        <v>8.2240000000000002</v>
      </c>
      <c r="C178" s="46">
        <v>4.3156999999999996</v>
      </c>
      <c r="D178" s="46">
        <v>8.2764000000000006</v>
      </c>
      <c r="E178" s="46">
        <v>9.2972000000000001</v>
      </c>
      <c r="F178" s="46">
        <v>12.565899999999999</v>
      </c>
      <c r="G178" s="46">
        <v>10.1722</v>
      </c>
      <c r="H178" s="46">
        <v>4.8879999999999999</v>
      </c>
      <c r="I178" s="46">
        <v>10.4411</v>
      </c>
      <c r="J178" s="46">
        <v>11.1915</v>
      </c>
      <c r="K178" s="46">
        <v>13.443</v>
      </c>
      <c r="L178" s="46">
        <v>1.1397999999999999</v>
      </c>
      <c r="M178" s="46">
        <v>2.4199999999999999E-2</v>
      </c>
      <c r="N178" s="46">
        <v>1.2686999999999999</v>
      </c>
      <c r="O178" s="46">
        <v>0.7177</v>
      </c>
      <c r="P178" s="46">
        <v>0.77939999999999998</v>
      </c>
    </row>
    <row r="179" spans="1:16">
      <c r="A179" s="9">
        <v>45658</v>
      </c>
      <c r="B179" s="46">
        <v>8.2655999999999992</v>
      </c>
      <c r="C179" s="46">
        <v>4.1586999999999996</v>
      </c>
      <c r="D179" s="46">
        <v>8.3992000000000004</v>
      </c>
      <c r="E179" s="46">
        <v>8.7484999999999999</v>
      </c>
      <c r="F179" s="46">
        <v>12.6158</v>
      </c>
      <c r="G179" s="46">
        <v>10.4209</v>
      </c>
      <c r="H179" s="46">
        <v>4.9027000000000003</v>
      </c>
      <c r="I179" s="46">
        <v>10.6646</v>
      </c>
      <c r="J179" s="46">
        <v>11.134499999999999</v>
      </c>
      <c r="K179" s="46">
        <v>13.6128</v>
      </c>
      <c r="L179" s="46">
        <v>1.0572999999999999</v>
      </c>
      <c r="M179" s="46">
        <v>1.7100000000000001E-2</v>
      </c>
      <c r="N179" s="46">
        <v>1.1587000000000001</v>
      </c>
      <c r="O179" s="46">
        <v>0.88849999999999996</v>
      </c>
      <c r="P179" s="46">
        <v>0.3357</v>
      </c>
    </row>
    <row r="180" spans="1:16">
      <c r="A180" s="9">
        <v>45689</v>
      </c>
      <c r="B180" s="46">
        <v>8.1801999999999992</v>
      </c>
      <c r="C180" s="46">
        <v>4.2621000000000002</v>
      </c>
      <c r="D180" s="46">
        <v>8.7014999999999993</v>
      </c>
      <c r="E180" s="46">
        <v>7.4593999999999996</v>
      </c>
      <c r="F180" s="46">
        <v>12.359500000000001</v>
      </c>
      <c r="G180" s="46">
        <v>10.324</v>
      </c>
      <c r="H180" s="46">
        <v>4.9817</v>
      </c>
      <c r="I180" s="46">
        <v>10.7234</v>
      </c>
      <c r="J180" s="46">
        <v>11.07</v>
      </c>
      <c r="K180" s="46">
        <v>13.217700000000001</v>
      </c>
      <c r="L180" s="46">
        <v>1.0411999999999999</v>
      </c>
      <c r="M180" s="46">
        <v>1.0699999999999999E-2</v>
      </c>
      <c r="N180" s="46">
        <v>1.1778</v>
      </c>
      <c r="O180" s="46">
        <v>0.90469999999999995</v>
      </c>
      <c r="P180" s="46">
        <v>0.33339999999999997</v>
      </c>
    </row>
    <row r="181" spans="1:16">
      <c r="A181" s="9">
        <v>45717</v>
      </c>
      <c r="B181" s="46">
        <v>8.7217000000000002</v>
      </c>
      <c r="C181" s="46">
        <v>4.4550999999999998</v>
      </c>
      <c r="D181" s="46">
        <v>8.9804999999999993</v>
      </c>
      <c r="E181" s="46">
        <v>9.3765000000000001</v>
      </c>
      <c r="F181" s="46">
        <v>12.55</v>
      </c>
      <c r="G181" s="46">
        <v>10.7742</v>
      </c>
      <c r="H181" s="46">
        <v>4.9359999999999999</v>
      </c>
      <c r="I181" s="46">
        <v>11.4322</v>
      </c>
      <c r="J181" s="46">
        <v>10.978199999999999</v>
      </c>
      <c r="K181" s="46">
        <v>13.924099999999999</v>
      </c>
      <c r="L181" s="46">
        <v>1.0887</v>
      </c>
      <c r="M181" s="46">
        <v>1.9300000000000001E-2</v>
      </c>
      <c r="N181" s="46">
        <v>1.2451000000000001</v>
      </c>
      <c r="O181" s="46">
        <v>0.36899999999999999</v>
      </c>
      <c r="P181" s="46">
        <v>0.5756</v>
      </c>
    </row>
    <row r="182" spans="1:16">
      <c r="A182" s="9">
        <v>45748</v>
      </c>
      <c r="B182" s="46">
        <v>9.3271999999999995</v>
      </c>
      <c r="C182" s="46">
        <v>4.2965</v>
      </c>
      <c r="D182" s="46">
        <v>9.5370000000000008</v>
      </c>
      <c r="E182" s="46">
        <v>10.081099999999999</v>
      </c>
      <c r="F182" s="46">
        <v>12.669600000000001</v>
      </c>
      <c r="G182" s="46">
        <v>11.4803</v>
      </c>
      <c r="H182" s="46">
        <v>4.8273000000000001</v>
      </c>
      <c r="I182" s="46">
        <v>12.0929</v>
      </c>
      <c r="J182" s="46">
        <v>11.3522</v>
      </c>
      <c r="K182" s="46">
        <v>14.0893</v>
      </c>
      <c r="L182" s="46">
        <v>1.1759999999999999</v>
      </c>
      <c r="M182" s="46">
        <v>2.2499999999999999E-2</v>
      </c>
      <c r="N182" s="46">
        <v>1.3016000000000001</v>
      </c>
      <c r="O182" s="46">
        <v>0.3695</v>
      </c>
      <c r="P182" s="46">
        <v>0.57489999999999997</v>
      </c>
    </row>
    <row r="183" spans="1:16">
      <c r="A183" s="9">
        <v>45778</v>
      </c>
      <c r="B183" s="46">
        <v>9.4444999999999997</v>
      </c>
      <c r="C183" s="46">
        <v>4.7134</v>
      </c>
      <c r="D183" s="46">
        <v>9.9116999999999997</v>
      </c>
      <c r="E183" s="46">
        <v>10.0741</v>
      </c>
      <c r="F183" s="46">
        <v>11.6386</v>
      </c>
      <c r="G183" s="46">
        <v>11.2913</v>
      </c>
      <c r="H183" s="46">
        <v>5.1132999999999997</v>
      </c>
      <c r="I183" s="46">
        <v>12.2211</v>
      </c>
      <c r="J183" s="46">
        <v>11.350099999999999</v>
      </c>
      <c r="K183" s="46">
        <v>12.457800000000001</v>
      </c>
      <c r="L183" s="46">
        <v>1.0693999999999999</v>
      </c>
      <c r="M183" s="46">
        <v>1.7000000000000001E-2</v>
      </c>
      <c r="N183" s="46">
        <v>1.1947000000000001</v>
      </c>
      <c r="O183" s="46">
        <v>0.47039999999999998</v>
      </c>
      <c r="P183" s="46">
        <v>0.72050000000000003</v>
      </c>
    </row>
    <row r="184" spans="1:16">
      <c r="A184" s="9">
        <v>45809</v>
      </c>
      <c r="B184" s="46">
        <v>9.3987999999999996</v>
      </c>
      <c r="C184" s="46">
        <v>4.3548</v>
      </c>
      <c r="D184" s="46">
        <v>9.7882999999999996</v>
      </c>
      <c r="E184" s="46">
        <v>10.074199999999999</v>
      </c>
      <c r="F184" s="46">
        <v>11.2127</v>
      </c>
      <c r="G184" s="46">
        <v>11.3163</v>
      </c>
      <c r="H184" s="46">
        <v>4.8608000000000002</v>
      </c>
      <c r="I184" s="46">
        <v>12.1214</v>
      </c>
      <c r="J184" s="46">
        <v>11.3276</v>
      </c>
      <c r="K184" s="46">
        <v>12.0793</v>
      </c>
      <c r="L184" s="46">
        <v>0.99650000000000005</v>
      </c>
      <c r="M184" s="46">
        <v>3.3300000000000003E-2</v>
      </c>
      <c r="N184" s="46">
        <v>1.1298999999999999</v>
      </c>
      <c r="O184" s="46">
        <v>0.28370000000000001</v>
      </c>
      <c r="P184" s="46">
        <v>1.0427</v>
      </c>
    </row>
    <row r="185" spans="1:16">
      <c r="A185" s="9">
        <v>45839</v>
      </c>
      <c r="B185" s="46">
        <v>8.9001000000000001</v>
      </c>
      <c r="C185" s="46">
        <v>4.5155000000000003</v>
      </c>
      <c r="D185" s="46">
        <v>9.1388999999999996</v>
      </c>
      <c r="E185" s="46">
        <v>9.9305000000000003</v>
      </c>
      <c r="F185" s="46">
        <v>13.845700000000001</v>
      </c>
      <c r="G185" s="46">
        <v>11.350300000000001</v>
      </c>
      <c r="H185" s="46">
        <v>4.9466999999999999</v>
      </c>
      <c r="I185" s="46">
        <v>12.1896</v>
      </c>
      <c r="J185" s="46">
        <v>11.716799999999999</v>
      </c>
      <c r="K185" s="46">
        <v>14.6638</v>
      </c>
      <c r="L185" s="46">
        <v>0.97219999999999995</v>
      </c>
      <c r="M185" s="46">
        <v>2.06E-2</v>
      </c>
      <c r="N185" s="46">
        <v>0.9496</v>
      </c>
      <c r="O185" s="46">
        <v>1.4036999999999999</v>
      </c>
      <c r="P185" s="46">
        <v>0.58030000000000004</v>
      </c>
    </row>
    <row r="186" spans="1:16">
      <c r="A186" s="9">
        <v>45870</v>
      </c>
      <c r="B186" s="46">
        <v>9.1324000000000005</v>
      </c>
      <c r="C186" s="46">
        <v>4.74</v>
      </c>
      <c r="D186" s="46">
        <v>9.2468000000000004</v>
      </c>
      <c r="E186" s="46">
        <v>10.665900000000001</v>
      </c>
      <c r="F186" s="46">
        <v>12.6143</v>
      </c>
      <c r="G186" s="46">
        <v>11.2967</v>
      </c>
      <c r="H186" s="46">
        <v>5.1989999999999998</v>
      </c>
      <c r="I186" s="46">
        <v>11.8607</v>
      </c>
      <c r="J186" s="46">
        <v>12.2522</v>
      </c>
      <c r="K186" s="46">
        <v>13.2751</v>
      </c>
      <c r="L186" s="46">
        <v>1.0846</v>
      </c>
      <c r="M186" s="46">
        <v>1.4800000000000001E-2</v>
      </c>
      <c r="N186" s="46">
        <v>1.2043999999999999</v>
      </c>
      <c r="O186" s="46">
        <v>0.45979999999999999</v>
      </c>
      <c r="P186" s="46">
        <v>0.5917</v>
      </c>
    </row>
    <row r="187" spans="1:16">
      <c r="A187" s="9">
        <v>45901</v>
      </c>
      <c r="B187" s="46">
        <v>8.6944999999999997</v>
      </c>
      <c r="C187" s="46">
        <v>4.4680999999999997</v>
      </c>
      <c r="D187" s="46">
        <v>8.9130000000000003</v>
      </c>
      <c r="E187" s="46">
        <v>10.137700000000001</v>
      </c>
      <c r="F187" s="46">
        <v>4.5599999999999996</v>
      </c>
      <c r="G187" s="46">
        <v>10.936</v>
      </c>
      <c r="H187" s="46">
        <v>4.8826999999999998</v>
      </c>
      <c r="I187" s="46">
        <v>11.502000000000001</v>
      </c>
      <c r="J187" s="46">
        <v>12.145099999999999</v>
      </c>
      <c r="K187" s="46">
        <v>4.7159000000000004</v>
      </c>
      <c r="L187" s="46">
        <v>1.1576</v>
      </c>
      <c r="M187" s="46">
        <v>0.01</v>
      </c>
      <c r="N187" s="46">
        <v>1.1762999999999999</v>
      </c>
      <c r="O187" s="46">
        <v>1.3258000000000001</v>
      </c>
      <c r="P187" s="46">
        <v>1.8432999999999999</v>
      </c>
    </row>
    <row r="188" spans="1:16">
      <c r="A188" s="9">
        <v>45931</v>
      </c>
      <c r="B188" s="46">
        <v>8.7911999999999999</v>
      </c>
      <c r="C188" s="46">
        <v>4.3760000000000003</v>
      </c>
      <c r="D188" s="46">
        <v>9.0648999999999997</v>
      </c>
      <c r="E188" s="46">
        <v>10.4834</v>
      </c>
      <c r="F188" s="46">
        <v>3.3197999999999999</v>
      </c>
      <c r="G188" s="46">
        <v>10.8565</v>
      </c>
      <c r="H188" s="46">
        <v>4.7907999999999999</v>
      </c>
      <c r="I188" s="46">
        <v>11.462899999999999</v>
      </c>
      <c r="J188" s="46">
        <v>12.1991</v>
      </c>
      <c r="K188" s="46">
        <v>3.7450999999999999</v>
      </c>
      <c r="L188" s="46">
        <v>1.0194000000000001</v>
      </c>
      <c r="M188" s="46">
        <v>1.4800000000000001E-2</v>
      </c>
      <c r="N188" s="46">
        <v>1.0956999999999999</v>
      </c>
      <c r="O188" s="46">
        <v>0.33029999999999998</v>
      </c>
      <c r="P188" s="46">
        <v>2.9925999999999999</v>
      </c>
    </row>
    <row r="189" spans="1:16">
      <c r="A189" s="9">
        <v>45962</v>
      </c>
      <c r="B189" s="46">
        <v>8.2590000000000003</v>
      </c>
      <c r="C189" s="46">
        <v>4.6726000000000001</v>
      </c>
      <c r="D189" s="46">
        <v>8.8747000000000007</v>
      </c>
      <c r="E189" s="46">
        <v>7.3419999999999996</v>
      </c>
      <c r="F189" s="46">
        <v>7.4381000000000004</v>
      </c>
      <c r="G189" s="46">
        <v>10.8599</v>
      </c>
      <c r="H189" s="46">
        <v>5.1147</v>
      </c>
      <c r="I189" s="46">
        <v>11.348800000000001</v>
      </c>
      <c r="J189" s="46">
        <v>12.5997</v>
      </c>
      <c r="K189" s="46">
        <v>7.4381000000000004</v>
      </c>
      <c r="L189" s="46">
        <v>0.92149999999999999</v>
      </c>
      <c r="M189" s="46">
        <v>1.49E-2</v>
      </c>
      <c r="N189" s="46">
        <v>1.2168000000000001</v>
      </c>
      <c r="O189" s="46">
        <v>0.2737</v>
      </c>
      <c r="P189" s="46" t="s">
        <v>123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11.33203125" style="45" customWidth="1"/>
    <col min="2" max="3" width="16.44140625" style="21" customWidth="1"/>
    <col min="4" max="4" width="30.44140625" style="21" customWidth="1"/>
    <col min="5" max="16384" width="9.109375" style="21"/>
  </cols>
  <sheetData>
    <row r="1" spans="1:6">
      <c r="A1" s="18" t="s">
        <v>129</v>
      </c>
    </row>
    <row r="2" spans="1:6" ht="5.25" customHeight="1">
      <c r="A2" s="161"/>
    </row>
    <row r="3" spans="1:6">
      <c r="A3" s="110" t="s">
        <v>124</v>
      </c>
    </row>
    <row r="4" spans="1:6" ht="12.75" customHeight="1">
      <c r="A4" s="14" t="s">
        <v>128</v>
      </c>
    </row>
    <row r="5" spans="1:6" ht="12.75" customHeight="1">
      <c r="A5" s="15" t="s">
        <v>125</v>
      </c>
    </row>
    <row r="6" spans="1:6" s="20" customFormat="1" ht="15" customHeight="1">
      <c r="A6" s="201" t="s">
        <v>0</v>
      </c>
      <c r="B6" s="243" t="s">
        <v>210</v>
      </c>
      <c r="C6" s="244" t="s">
        <v>126</v>
      </c>
      <c r="D6" s="244" t="s">
        <v>184</v>
      </c>
    </row>
    <row r="7" spans="1:6" s="20" customFormat="1" ht="15" customHeight="1">
      <c r="A7" s="202"/>
      <c r="B7" s="243"/>
      <c r="C7" s="245"/>
      <c r="D7" s="245"/>
    </row>
    <row r="8" spans="1:6" s="20" customFormat="1" ht="25.5" customHeight="1">
      <c r="A8" s="203"/>
      <c r="B8" s="243"/>
      <c r="C8" s="246"/>
      <c r="D8" s="246"/>
    </row>
    <row r="9" spans="1:6" s="20" customFormat="1" hidden="1">
      <c r="A9" s="114"/>
      <c r="B9" s="124"/>
      <c r="C9" s="125"/>
      <c r="D9" s="125"/>
    </row>
    <row r="10" spans="1:6" s="20" customFormat="1">
      <c r="A10" s="19">
        <v>1</v>
      </c>
      <c r="B10" s="140">
        <v>2</v>
      </c>
      <c r="C10" s="140">
        <v>3</v>
      </c>
      <c r="D10" s="49">
        <v>4</v>
      </c>
    </row>
    <row r="11" spans="1:6" hidden="1" outlineLevel="1">
      <c r="A11" s="50">
        <v>40544</v>
      </c>
      <c r="B11" s="141">
        <v>3</v>
      </c>
      <c r="C11" s="141">
        <v>18</v>
      </c>
      <c r="D11" s="137" t="s">
        <v>185</v>
      </c>
      <c r="E11" s="44"/>
      <c r="F11" s="44"/>
    </row>
    <row r="12" spans="1:6" hidden="1" outlineLevel="1">
      <c r="A12" s="50">
        <v>40575</v>
      </c>
      <c r="B12" s="141">
        <v>3</v>
      </c>
      <c r="C12" s="141">
        <v>18</v>
      </c>
      <c r="D12" s="137" t="s">
        <v>185</v>
      </c>
      <c r="E12" s="44"/>
      <c r="F12" s="44"/>
    </row>
    <row r="13" spans="1:6" hidden="1" outlineLevel="1">
      <c r="A13" s="50">
        <v>40603</v>
      </c>
      <c r="B13" s="141">
        <v>3</v>
      </c>
      <c r="C13" s="141">
        <v>17</v>
      </c>
      <c r="D13" s="137" t="s">
        <v>185</v>
      </c>
      <c r="E13" s="44"/>
      <c r="F13" s="44"/>
    </row>
    <row r="14" spans="1:6" hidden="1" outlineLevel="1">
      <c r="A14" s="50">
        <v>40634</v>
      </c>
      <c r="B14" s="141">
        <v>3</v>
      </c>
      <c r="C14" s="141">
        <v>15</v>
      </c>
      <c r="D14" s="137" t="s">
        <v>185</v>
      </c>
      <c r="E14" s="44"/>
      <c r="F14" s="44"/>
    </row>
    <row r="15" spans="1:6" hidden="1" outlineLevel="1">
      <c r="A15" s="50">
        <v>40664</v>
      </c>
      <c r="B15" s="141">
        <v>3</v>
      </c>
      <c r="C15" s="141">
        <v>14</v>
      </c>
      <c r="D15" s="137" t="s">
        <v>185</v>
      </c>
      <c r="E15" s="44"/>
      <c r="F15" s="44"/>
    </row>
    <row r="16" spans="1:6" hidden="1" outlineLevel="1">
      <c r="A16" s="50">
        <v>40695</v>
      </c>
      <c r="B16" s="141">
        <v>3</v>
      </c>
      <c r="C16" s="141">
        <v>13</v>
      </c>
      <c r="D16" s="137" t="s">
        <v>185</v>
      </c>
      <c r="E16" s="44"/>
      <c r="F16" s="44"/>
    </row>
    <row r="17" spans="1:6" hidden="1" outlineLevel="1">
      <c r="A17" s="50">
        <v>40725</v>
      </c>
      <c r="B17" s="141">
        <v>3</v>
      </c>
      <c r="C17" s="141">
        <v>11</v>
      </c>
      <c r="D17" s="137" t="s">
        <v>185</v>
      </c>
      <c r="E17" s="44"/>
      <c r="F17" s="44"/>
    </row>
    <row r="18" spans="1:6" hidden="1" outlineLevel="1">
      <c r="A18" s="50">
        <v>40756</v>
      </c>
      <c r="B18" s="141">
        <v>3</v>
      </c>
      <c r="C18" s="141">
        <v>11</v>
      </c>
      <c r="D18" s="137" t="s">
        <v>185</v>
      </c>
      <c r="E18" s="44"/>
      <c r="F18" s="44"/>
    </row>
    <row r="19" spans="1:6" hidden="1" outlineLevel="1">
      <c r="A19" s="50">
        <v>40787</v>
      </c>
      <c r="B19" s="141">
        <v>3</v>
      </c>
      <c r="C19" s="141">
        <v>10</v>
      </c>
      <c r="D19" s="137" t="s">
        <v>185</v>
      </c>
      <c r="E19" s="44"/>
      <c r="F19" s="44"/>
    </row>
    <row r="20" spans="1:6" hidden="1" outlineLevel="1">
      <c r="A20" s="50">
        <v>40817</v>
      </c>
      <c r="B20" s="141">
        <v>3</v>
      </c>
      <c r="C20" s="141">
        <v>9</v>
      </c>
      <c r="D20" s="137" t="s">
        <v>185</v>
      </c>
      <c r="E20" s="44"/>
      <c r="F20" s="44"/>
    </row>
    <row r="21" spans="1:6" hidden="1" outlineLevel="1">
      <c r="A21" s="50">
        <v>40848</v>
      </c>
      <c r="B21" s="141">
        <v>3</v>
      </c>
      <c r="C21" s="141">
        <v>8</v>
      </c>
      <c r="D21" s="137" t="s">
        <v>185</v>
      </c>
      <c r="E21" s="44"/>
      <c r="F21" s="44"/>
    </row>
    <row r="22" spans="1:6" hidden="1" outlineLevel="1">
      <c r="A22" s="50">
        <v>40878</v>
      </c>
      <c r="B22" s="141">
        <v>3</v>
      </c>
      <c r="C22" s="141">
        <v>6</v>
      </c>
      <c r="D22" s="137" t="s">
        <v>185</v>
      </c>
      <c r="E22" s="44"/>
      <c r="F22" s="44"/>
    </row>
    <row r="23" spans="1:6" hidden="1" outlineLevel="1">
      <c r="A23" s="50">
        <v>40909</v>
      </c>
      <c r="B23" s="141">
        <v>3</v>
      </c>
      <c r="C23" s="141">
        <v>5</v>
      </c>
      <c r="D23" s="137" t="s">
        <v>185</v>
      </c>
      <c r="E23" s="44"/>
      <c r="F23" s="44"/>
    </row>
    <row r="24" spans="1:6" hidden="1" outlineLevel="1">
      <c r="A24" s="50">
        <v>40940</v>
      </c>
      <c r="B24" s="141">
        <v>3</v>
      </c>
      <c r="C24" s="141">
        <v>5</v>
      </c>
      <c r="D24" s="137" t="s">
        <v>185</v>
      </c>
      <c r="E24" s="44"/>
      <c r="F24" s="44"/>
    </row>
    <row r="25" spans="1:6" hidden="1" outlineLevel="1">
      <c r="A25" s="50">
        <v>40969</v>
      </c>
      <c r="B25" s="141">
        <v>3</v>
      </c>
      <c r="C25" s="141">
        <v>5</v>
      </c>
      <c r="D25" s="137" t="s">
        <v>185</v>
      </c>
      <c r="E25" s="44"/>
      <c r="F25" s="44"/>
    </row>
    <row r="26" spans="1:6" hidden="1" outlineLevel="1">
      <c r="A26" s="50">
        <v>41000</v>
      </c>
      <c r="B26" s="141">
        <v>3</v>
      </c>
      <c r="C26" s="141">
        <v>5</v>
      </c>
      <c r="D26" s="137" t="s">
        <v>185</v>
      </c>
      <c r="E26" s="44"/>
      <c r="F26" s="44"/>
    </row>
    <row r="27" spans="1:6" hidden="1" outlineLevel="1">
      <c r="A27" s="50">
        <v>41030</v>
      </c>
      <c r="B27" s="141">
        <v>3</v>
      </c>
      <c r="C27" s="141">
        <v>4</v>
      </c>
      <c r="D27" s="137" t="s">
        <v>185</v>
      </c>
      <c r="E27" s="44"/>
      <c r="F27" s="44"/>
    </row>
    <row r="28" spans="1:6" hidden="1" outlineLevel="1">
      <c r="A28" s="50">
        <v>41061</v>
      </c>
      <c r="B28" s="141">
        <v>3</v>
      </c>
      <c r="C28" s="141">
        <v>4</v>
      </c>
      <c r="D28" s="137" t="s">
        <v>185</v>
      </c>
      <c r="E28" s="44"/>
      <c r="F28" s="44"/>
    </row>
    <row r="29" spans="1:6" hidden="1" outlineLevel="1">
      <c r="A29" s="50">
        <v>41091</v>
      </c>
      <c r="B29" s="141">
        <v>3</v>
      </c>
      <c r="C29" s="141">
        <v>4</v>
      </c>
      <c r="D29" s="137" t="s">
        <v>185</v>
      </c>
      <c r="E29" s="44"/>
      <c r="F29" s="44"/>
    </row>
    <row r="30" spans="1:6" hidden="1" outlineLevel="1">
      <c r="A30" s="50">
        <v>41122</v>
      </c>
      <c r="B30" s="141">
        <v>3</v>
      </c>
      <c r="C30" s="141">
        <v>4</v>
      </c>
      <c r="D30" s="137" t="s">
        <v>185</v>
      </c>
      <c r="E30" s="44"/>
      <c r="F30" s="44"/>
    </row>
    <row r="31" spans="1:6" hidden="1" outlineLevel="1">
      <c r="A31" s="50">
        <v>41153</v>
      </c>
      <c r="B31" s="141">
        <v>3</v>
      </c>
      <c r="C31" s="141">
        <v>4</v>
      </c>
      <c r="D31" s="137" t="s">
        <v>185</v>
      </c>
      <c r="E31" s="44"/>
      <c r="F31" s="44"/>
    </row>
    <row r="32" spans="1:6" hidden="1" outlineLevel="1">
      <c r="A32" s="50">
        <v>41183</v>
      </c>
      <c r="B32" s="141">
        <v>3</v>
      </c>
      <c r="C32" s="141">
        <v>4</v>
      </c>
      <c r="D32" s="137" t="s">
        <v>185</v>
      </c>
      <c r="E32" s="44"/>
      <c r="F32" s="44"/>
    </row>
    <row r="33" spans="1:6" hidden="1" outlineLevel="1">
      <c r="A33" s="50">
        <v>41214</v>
      </c>
      <c r="B33" s="141">
        <v>3</v>
      </c>
      <c r="C33" s="141">
        <v>4</v>
      </c>
      <c r="D33" s="137" t="s">
        <v>185</v>
      </c>
      <c r="E33" s="44"/>
      <c r="F33" s="44"/>
    </row>
    <row r="34" spans="1:6" hidden="1" outlineLevel="1">
      <c r="A34" s="50">
        <v>41244</v>
      </c>
      <c r="B34" s="141">
        <v>3</v>
      </c>
      <c r="C34" s="141">
        <v>4</v>
      </c>
      <c r="D34" s="137" t="s">
        <v>185</v>
      </c>
      <c r="E34" s="44"/>
      <c r="F34" s="44"/>
    </row>
    <row r="35" spans="1:6" hidden="1" outlineLevel="1">
      <c r="A35" s="50">
        <v>41275</v>
      </c>
      <c r="B35" s="141">
        <v>3</v>
      </c>
      <c r="C35" s="141">
        <v>4</v>
      </c>
      <c r="D35" s="137" t="s">
        <v>185</v>
      </c>
      <c r="E35" s="44"/>
      <c r="F35" s="44"/>
    </row>
    <row r="36" spans="1:6" hidden="1" outlineLevel="1">
      <c r="A36" s="50">
        <v>41306</v>
      </c>
      <c r="B36" s="141">
        <v>3</v>
      </c>
      <c r="C36" s="141">
        <v>4</v>
      </c>
      <c r="D36" s="137" t="s">
        <v>185</v>
      </c>
      <c r="E36" s="44"/>
      <c r="F36" s="44"/>
    </row>
    <row r="37" spans="1:6" hidden="1" outlineLevel="1">
      <c r="A37" s="50">
        <v>41334</v>
      </c>
      <c r="B37" s="141">
        <v>3</v>
      </c>
      <c r="C37" s="141">
        <v>4</v>
      </c>
      <c r="D37" s="137" t="s">
        <v>185</v>
      </c>
      <c r="E37" s="44"/>
      <c r="F37" s="44"/>
    </row>
    <row r="38" spans="1:6" hidden="1" outlineLevel="1">
      <c r="A38" s="50">
        <v>41365</v>
      </c>
      <c r="B38" s="141">
        <v>3</v>
      </c>
      <c r="C38" s="141">
        <v>4</v>
      </c>
      <c r="D38" s="137" t="s">
        <v>185</v>
      </c>
      <c r="E38" s="44"/>
      <c r="F38" s="44"/>
    </row>
    <row r="39" spans="1:6" hidden="1" outlineLevel="1">
      <c r="A39" s="50">
        <v>41395</v>
      </c>
      <c r="B39" s="141">
        <v>3</v>
      </c>
      <c r="C39" s="141">
        <v>4</v>
      </c>
      <c r="D39" s="137" t="s">
        <v>185</v>
      </c>
      <c r="E39" s="44"/>
      <c r="F39" s="44"/>
    </row>
    <row r="40" spans="1:6" hidden="1" outlineLevel="1">
      <c r="A40" s="50">
        <v>41426</v>
      </c>
      <c r="B40" s="141">
        <v>3</v>
      </c>
      <c r="C40" s="141">
        <v>4</v>
      </c>
      <c r="D40" s="137" t="s">
        <v>185</v>
      </c>
      <c r="E40" s="44"/>
      <c r="F40" s="44"/>
    </row>
    <row r="41" spans="1:6" hidden="1" outlineLevel="1">
      <c r="A41" s="50">
        <v>41456</v>
      </c>
      <c r="B41" s="141">
        <v>3</v>
      </c>
      <c r="C41" s="141">
        <v>4</v>
      </c>
      <c r="D41" s="137" t="s">
        <v>185</v>
      </c>
      <c r="E41" s="44"/>
      <c r="F41" s="44"/>
    </row>
    <row r="42" spans="1:6" hidden="1" outlineLevel="1">
      <c r="A42" s="50">
        <v>41487</v>
      </c>
      <c r="B42" s="141">
        <v>3</v>
      </c>
      <c r="C42" s="141">
        <v>4</v>
      </c>
      <c r="D42" s="137" t="s">
        <v>185</v>
      </c>
      <c r="E42" s="44"/>
      <c r="F42" s="44"/>
    </row>
    <row r="43" spans="1:6" hidden="1" outlineLevel="1">
      <c r="A43" s="50">
        <v>41518</v>
      </c>
      <c r="B43" s="141">
        <v>3</v>
      </c>
      <c r="C43" s="141">
        <v>4</v>
      </c>
      <c r="D43" s="137" t="s">
        <v>185</v>
      </c>
      <c r="E43" s="44"/>
      <c r="F43" s="44"/>
    </row>
    <row r="44" spans="1:6" hidden="1" outlineLevel="1">
      <c r="A44" s="50">
        <v>41548</v>
      </c>
      <c r="B44" s="141">
        <v>3</v>
      </c>
      <c r="C44" s="141">
        <v>4</v>
      </c>
      <c r="D44" s="137" t="s">
        <v>185</v>
      </c>
      <c r="E44" s="44"/>
      <c r="F44" s="44"/>
    </row>
    <row r="45" spans="1:6" hidden="1" outlineLevel="1">
      <c r="A45" s="50">
        <v>41579</v>
      </c>
      <c r="B45" s="141">
        <v>3</v>
      </c>
      <c r="C45" s="141">
        <v>4</v>
      </c>
      <c r="D45" s="137" t="s">
        <v>185</v>
      </c>
      <c r="E45" s="44"/>
      <c r="F45" s="44"/>
    </row>
    <row r="46" spans="1:6" hidden="1" outlineLevel="1">
      <c r="A46" s="50">
        <v>41609</v>
      </c>
      <c r="B46" s="141">
        <v>3</v>
      </c>
      <c r="C46" s="141">
        <v>4</v>
      </c>
      <c r="D46" s="137" t="s">
        <v>185</v>
      </c>
      <c r="E46" s="44"/>
      <c r="F46" s="44"/>
    </row>
    <row r="47" spans="1:6" hidden="1" outlineLevel="1">
      <c r="A47" s="50">
        <v>41640</v>
      </c>
      <c r="B47" s="141">
        <v>3</v>
      </c>
      <c r="C47" s="141">
        <v>4</v>
      </c>
      <c r="D47" s="137" t="s">
        <v>185</v>
      </c>
      <c r="E47" s="44"/>
      <c r="F47" s="44"/>
    </row>
    <row r="48" spans="1:6" hidden="1" outlineLevel="1">
      <c r="A48" s="50">
        <v>41671</v>
      </c>
      <c r="B48" s="141">
        <v>3</v>
      </c>
      <c r="C48" s="141">
        <v>4</v>
      </c>
      <c r="D48" s="137" t="s">
        <v>185</v>
      </c>
      <c r="E48" s="44"/>
      <c r="F48" s="44"/>
    </row>
    <row r="49" spans="1:6" hidden="1" outlineLevel="1">
      <c r="A49" s="50">
        <v>41699</v>
      </c>
      <c r="B49" s="141">
        <v>3</v>
      </c>
      <c r="C49" s="141">
        <v>4</v>
      </c>
      <c r="D49" s="137" t="s">
        <v>185</v>
      </c>
      <c r="E49" s="44"/>
      <c r="F49" s="44"/>
    </row>
    <row r="50" spans="1:6" hidden="1" outlineLevel="1">
      <c r="A50" s="50">
        <v>41730</v>
      </c>
      <c r="B50" s="141">
        <v>3</v>
      </c>
      <c r="C50" s="141">
        <v>4</v>
      </c>
      <c r="D50" s="137" t="s">
        <v>185</v>
      </c>
      <c r="E50" s="44"/>
      <c r="F50" s="44"/>
    </row>
    <row r="51" spans="1:6" hidden="1" outlineLevel="1">
      <c r="A51" s="50">
        <v>41760</v>
      </c>
      <c r="B51" s="141">
        <v>3</v>
      </c>
      <c r="C51" s="141">
        <v>4</v>
      </c>
      <c r="D51" s="137" t="s">
        <v>185</v>
      </c>
      <c r="E51" s="44"/>
      <c r="F51" s="44"/>
    </row>
    <row r="52" spans="1:6" hidden="1" outlineLevel="1">
      <c r="A52" s="50">
        <v>41791</v>
      </c>
      <c r="B52" s="141">
        <v>3</v>
      </c>
      <c r="C52" s="141">
        <v>4</v>
      </c>
      <c r="D52" s="137" t="s">
        <v>185</v>
      </c>
      <c r="E52" s="44"/>
      <c r="F52" s="44"/>
    </row>
    <row r="53" spans="1:6" hidden="1" outlineLevel="1">
      <c r="A53" s="50">
        <v>41821</v>
      </c>
      <c r="B53" s="141">
        <v>3</v>
      </c>
      <c r="C53" s="141">
        <v>4</v>
      </c>
      <c r="D53" s="137" t="s">
        <v>185</v>
      </c>
      <c r="E53" s="44"/>
      <c r="F53" s="44"/>
    </row>
    <row r="54" spans="1:6" hidden="1" outlineLevel="1" collapsed="1">
      <c r="A54" s="50">
        <v>41852</v>
      </c>
      <c r="B54" s="141">
        <v>3</v>
      </c>
      <c r="C54" s="141">
        <v>4</v>
      </c>
      <c r="D54" s="137" t="s">
        <v>185</v>
      </c>
      <c r="E54" s="44"/>
      <c r="F54" s="44"/>
    </row>
    <row r="55" spans="1:6" hidden="1" outlineLevel="1" collapsed="1">
      <c r="A55" s="50">
        <v>41883</v>
      </c>
      <c r="B55" s="141">
        <v>3</v>
      </c>
      <c r="C55" s="141">
        <v>4</v>
      </c>
      <c r="D55" s="137" t="s">
        <v>185</v>
      </c>
      <c r="E55" s="44"/>
      <c r="F55" s="44"/>
    </row>
    <row r="56" spans="1:6" hidden="1" outlineLevel="1" collapsed="1">
      <c r="A56" s="50">
        <v>41913</v>
      </c>
      <c r="B56" s="141">
        <v>3</v>
      </c>
      <c r="C56" s="141">
        <v>4</v>
      </c>
      <c r="D56" s="137" t="s">
        <v>185</v>
      </c>
      <c r="E56" s="44"/>
      <c r="F56" s="44"/>
    </row>
    <row r="57" spans="1:6" hidden="1" outlineLevel="1" collapsed="1">
      <c r="A57" s="50">
        <v>41944</v>
      </c>
      <c r="B57" s="141">
        <v>3</v>
      </c>
      <c r="C57" s="141">
        <v>4</v>
      </c>
      <c r="D57" s="137" t="s">
        <v>185</v>
      </c>
      <c r="E57" s="44"/>
      <c r="F57" s="44"/>
    </row>
    <row r="58" spans="1:6" hidden="1" outlineLevel="1">
      <c r="A58" s="50">
        <v>41974</v>
      </c>
      <c r="B58" s="141">
        <v>3</v>
      </c>
      <c r="C58" s="141">
        <v>4</v>
      </c>
      <c r="D58" s="137" t="s">
        <v>185</v>
      </c>
      <c r="E58" s="44"/>
      <c r="F58" s="44"/>
    </row>
    <row r="59" spans="1:6" hidden="1" outlineLevel="1">
      <c r="A59" s="50">
        <v>42005</v>
      </c>
      <c r="B59" s="141">
        <v>2</v>
      </c>
      <c r="C59" s="141">
        <v>4</v>
      </c>
      <c r="D59" s="137" t="s">
        <v>185</v>
      </c>
      <c r="E59" s="44"/>
      <c r="F59" s="44"/>
    </row>
    <row r="60" spans="1:6" hidden="1" outlineLevel="1" collapsed="1">
      <c r="A60" s="50">
        <v>42036</v>
      </c>
      <c r="B60" s="141">
        <v>2</v>
      </c>
      <c r="C60" s="141">
        <v>4</v>
      </c>
      <c r="D60" s="137" t="s">
        <v>185</v>
      </c>
      <c r="E60" s="44"/>
      <c r="F60" s="44"/>
    </row>
    <row r="61" spans="1:6" hidden="1" outlineLevel="1" collapsed="1">
      <c r="A61" s="50">
        <v>42064</v>
      </c>
      <c r="B61" s="141">
        <v>2</v>
      </c>
      <c r="C61" s="141">
        <v>4</v>
      </c>
      <c r="D61" s="137" t="s">
        <v>185</v>
      </c>
      <c r="E61" s="44"/>
      <c r="F61" s="44"/>
    </row>
    <row r="62" spans="1:6" hidden="1" outlineLevel="1" collapsed="1">
      <c r="A62" s="50">
        <v>42095</v>
      </c>
      <c r="B62" s="141">
        <v>2</v>
      </c>
      <c r="C62" s="141">
        <v>4</v>
      </c>
      <c r="D62" s="137" t="s">
        <v>185</v>
      </c>
      <c r="E62" s="44"/>
      <c r="F62" s="44"/>
    </row>
    <row r="63" spans="1:6" hidden="1" outlineLevel="1" collapsed="1">
      <c r="A63" s="50">
        <v>42125</v>
      </c>
      <c r="B63" s="141">
        <v>2</v>
      </c>
      <c r="C63" s="141">
        <v>4</v>
      </c>
      <c r="D63" s="137" t="s">
        <v>185</v>
      </c>
      <c r="E63" s="44"/>
      <c r="F63" s="44"/>
    </row>
    <row r="64" spans="1:6" hidden="1" outlineLevel="1" collapsed="1">
      <c r="A64" s="50">
        <v>42156</v>
      </c>
      <c r="B64" s="141">
        <v>2</v>
      </c>
      <c r="C64" s="141">
        <v>4</v>
      </c>
      <c r="D64" s="137" t="s">
        <v>185</v>
      </c>
      <c r="E64" s="44"/>
      <c r="F64" s="44"/>
    </row>
    <row r="65" spans="1:6" hidden="1" outlineLevel="1">
      <c r="A65" s="50">
        <v>42186</v>
      </c>
      <c r="B65" s="141">
        <v>2</v>
      </c>
      <c r="C65" s="141">
        <v>4</v>
      </c>
      <c r="D65" s="137" t="s">
        <v>185</v>
      </c>
      <c r="E65" s="44"/>
      <c r="F65" s="44"/>
    </row>
    <row r="66" spans="1:6" hidden="1" outlineLevel="1">
      <c r="A66" s="50">
        <v>42217</v>
      </c>
      <c r="B66" s="141">
        <v>2</v>
      </c>
      <c r="C66" s="141">
        <v>4</v>
      </c>
      <c r="D66" s="137" t="s">
        <v>185</v>
      </c>
      <c r="E66" s="44"/>
      <c r="F66" s="44"/>
    </row>
    <row r="67" spans="1:6" hidden="1" outlineLevel="1">
      <c r="A67" s="50">
        <v>42248</v>
      </c>
      <c r="B67" s="141">
        <v>2</v>
      </c>
      <c r="C67" s="141">
        <v>4</v>
      </c>
      <c r="D67" s="137" t="s">
        <v>185</v>
      </c>
      <c r="E67" s="44"/>
      <c r="F67" s="44"/>
    </row>
    <row r="68" spans="1:6" hidden="1" outlineLevel="1" collapsed="1">
      <c r="A68" s="50">
        <v>42278</v>
      </c>
      <c r="B68" s="141">
        <v>2</v>
      </c>
      <c r="C68" s="141">
        <v>4</v>
      </c>
      <c r="D68" s="137" t="s">
        <v>185</v>
      </c>
      <c r="E68" s="44"/>
      <c r="F68" s="44"/>
    </row>
    <row r="69" spans="1:6" hidden="1" outlineLevel="1" collapsed="1">
      <c r="A69" s="50">
        <v>42309</v>
      </c>
      <c r="B69" s="141">
        <v>2</v>
      </c>
      <c r="C69" s="141">
        <v>4</v>
      </c>
      <c r="D69" s="137" t="s">
        <v>185</v>
      </c>
      <c r="E69" s="44"/>
      <c r="F69" s="44"/>
    </row>
    <row r="70" spans="1:6" hidden="1" outlineLevel="1" collapsed="1">
      <c r="A70" s="50">
        <v>42339</v>
      </c>
      <c r="B70" s="141">
        <v>2</v>
      </c>
      <c r="C70" s="141">
        <v>3</v>
      </c>
      <c r="D70" s="44">
        <v>328</v>
      </c>
      <c r="E70" s="44"/>
      <c r="F70" s="44"/>
    </row>
    <row r="71" spans="1:6" hidden="1" outlineLevel="1" collapsed="1">
      <c r="A71" s="50">
        <v>42370</v>
      </c>
      <c r="B71" s="141">
        <v>2</v>
      </c>
      <c r="C71" s="141">
        <v>3</v>
      </c>
      <c r="D71" s="44">
        <v>328</v>
      </c>
      <c r="E71" s="44"/>
      <c r="F71" s="44"/>
    </row>
    <row r="72" spans="1:6" hidden="1" outlineLevel="1" collapsed="1">
      <c r="A72" s="50">
        <v>42401</v>
      </c>
      <c r="B72" s="141">
        <v>2</v>
      </c>
      <c r="C72" s="141">
        <v>3</v>
      </c>
      <c r="D72" s="44">
        <v>328</v>
      </c>
      <c r="E72" s="44"/>
      <c r="F72" s="44"/>
    </row>
    <row r="73" spans="1:6" hidden="1" outlineLevel="1" collapsed="1">
      <c r="A73" s="50">
        <v>42430</v>
      </c>
      <c r="B73" s="141">
        <v>2</v>
      </c>
      <c r="C73" s="141">
        <v>3</v>
      </c>
      <c r="D73" s="44">
        <v>325</v>
      </c>
      <c r="E73" s="44"/>
      <c r="F73" s="44"/>
    </row>
    <row r="74" spans="1:6" hidden="1" outlineLevel="1" collapsed="1">
      <c r="A74" s="50">
        <v>42461</v>
      </c>
      <c r="B74" s="141">
        <v>2</v>
      </c>
      <c r="C74" s="141">
        <v>3</v>
      </c>
      <c r="D74" s="44">
        <v>325</v>
      </c>
      <c r="E74" s="44"/>
      <c r="F74" s="44"/>
    </row>
    <row r="75" spans="1:6" hidden="1" outlineLevel="1">
      <c r="A75" s="50">
        <v>42491</v>
      </c>
      <c r="B75" s="141">
        <v>2</v>
      </c>
      <c r="C75" s="141">
        <v>3</v>
      </c>
      <c r="D75" s="44">
        <v>325</v>
      </c>
      <c r="E75" s="44"/>
      <c r="F75" s="44"/>
    </row>
    <row r="76" spans="1:6" hidden="1" outlineLevel="1" collapsed="1">
      <c r="A76" s="50">
        <v>42522</v>
      </c>
      <c r="B76" s="141">
        <v>2</v>
      </c>
      <c r="C76" s="141">
        <v>3</v>
      </c>
      <c r="D76" s="44">
        <v>282</v>
      </c>
      <c r="E76" s="44"/>
      <c r="F76" s="44"/>
    </row>
    <row r="77" spans="1:6" hidden="1" outlineLevel="1" collapsed="1">
      <c r="A77" s="50">
        <v>42552</v>
      </c>
      <c r="B77" s="141">
        <v>2</v>
      </c>
      <c r="C77" s="141">
        <v>3</v>
      </c>
      <c r="D77" s="44">
        <v>282</v>
      </c>
    </row>
    <row r="78" spans="1:6" hidden="1" outlineLevel="1" collapsed="1">
      <c r="A78" s="50">
        <v>42583</v>
      </c>
      <c r="B78" s="141">
        <v>2</v>
      </c>
      <c r="C78" s="141">
        <v>3</v>
      </c>
      <c r="D78" s="44">
        <v>282</v>
      </c>
    </row>
    <row r="79" spans="1:6" hidden="1" outlineLevel="1" collapsed="1">
      <c r="A79" s="50">
        <v>42614</v>
      </c>
      <c r="B79" s="141">
        <v>2</v>
      </c>
      <c r="C79" s="141">
        <v>3</v>
      </c>
      <c r="D79" s="21">
        <v>278</v>
      </c>
    </row>
    <row r="80" spans="1:6" hidden="1" outlineLevel="1" collapsed="1">
      <c r="A80" s="50">
        <v>42644</v>
      </c>
      <c r="B80" s="141">
        <v>2</v>
      </c>
      <c r="C80" s="141">
        <v>3</v>
      </c>
      <c r="D80" s="21">
        <v>278</v>
      </c>
    </row>
    <row r="81" spans="1:4" hidden="1" outlineLevel="1" collapsed="1">
      <c r="A81" s="50">
        <v>42675</v>
      </c>
      <c r="B81" s="141">
        <v>2</v>
      </c>
      <c r="C81" s="141">
        <v>3</v>
      </c>
      <c r="D81" s="21">
        <v>278</v>
      </c>
    </row>
    <row r="82" spans="1:4" hidden="1" outlineLevel="1" collapsed="1">
      <c r="A82" s="50">
        <v>42705</v>
      </c>
      <c r="B82" s="141">
        <v>2</v>
      </c>
      <c r="C82" s="141">
        <v>3</v>
      </c>
      <c r="D82" s="21">
        <v>270</v>
      </c>
    </row>
    <row r="83" spans="1:4" hidden="1" outlineLevel="1" collapsed="1">
      <c r="A83" s="50">
        <v>42736</v>
      </c>
      <c r="B83" s="141">
        <v>2</v>
      </c>
      <c r="C83" s="141">
        <v>3</v>
      </c>
      <c r="D83" s="21">
        <v>270</v>
      </c>
    </row>
    <row r="84" spans="1:4" hidden="1" outlineLevel="1" collapsed="1">
      <c r="A84" s="50">
        <v>42767</v>
      </c>
      <c r="B84" s="141">
        <v>2</v>
      </c>
      <c r="C84" s="141">
        <v>3</v>
      </c>
      <c r="D84" s="21">
        <v>270</v>
      </c>
    </row>
    <row r="85" spans="1:4" hidden="1" outlineLevel="1" collapsed="1">
      <c r="A85" s="50">
        <v>42795</v>
      </c>
      <c r="B85" s="141">
        <v>2</v>
      </c>
      <c r="C85" s="141">
        <v>3</v>
      </c>
      <c r="D85" s="21">
        <v>267</v>
      </c>
    </row>
    <row r="86" spans="1:4" hidden="1" outlineLevel="1" collapsed="1">
      <c r="A86" s="50">
        <v>42826</v>
      </c>
      <c r="B86" s="141">
        <v>2</v>
      </c>
      <c r="C86" s="141">
        <v>3</v>
      </c>
      <c r="D86" s="21">
        <v>267</v>
      </c>
    </row>
    <row r="87" spans="1:4" hidden="1" outlineLevel="1" collapsed="1">
      <c r="A87" s="50">
        <v>42856</v>
      </c>
      <c r="B87" s="141">
        <v>2</v>
      </c>
      <c r="C87" s="141">
        <v>3</v>
      </c>
      <c r="D87" s="21">
        <v>267</v>
      </c>
    </row>
    <row r="88" spans="1:4" hidden="1" outlineLevel="1" collapsed="1">
      <c r="A88" s="50">
        <v>42887</v>
      </c>
      <c r="B88" s="141">
        <v>2</v>
      </c>
      <c r="C88" s="141">
        <v>3</v>
      </c>
      <c r="D88" s="21">
        <v>248</v>
      </c>
    </row>
    <row r="89" spans="1:4" hidden="1" outlineLevel="1" collapsed="1">
      <c r="A89" s="50">
        <v>42917</v>
      </c>
      <c r="B89" s="141">
        <v>2</v>
      </c>
      <c r="C89" s="141">
        <v>3</v>
      </c>
      <c r="D89" s="21">
        <v>248</v>
      </c>
    </row>
    <row r="90" spans="1:4" hidden="1" outlineLevel="1" collapsed="1">
      <c r="A90" s="50">
        <v>42948</v>
      </c>
      <c r="B90" s="141">
        <v>2</v>
      </c>
      <c r="C90" s="141">
        <v>3</v>
      </c>
      <c r="D90" s="21">
        <v>248</v>
      </c>
    </row>
    <row r="91" spans="1:4" hidden="1" outlineLevel="1" collapsed="1">
      <c r="A91" s="50">
        <v>42979</v>
      </c>
      <c r="B91" s="141">
        <v>2</v>
      </c>
      <c r="C91" s="141">
        <v>3</v>
      </c>
      <c r="D91" s="21">
        <v>245</v>
      </c>
    </row>
    <row r="92" spans="1:4" hidden="1" outlineLevel="1" collapsed="1">
      <c r="A92" s="50">
        <v>43009</v>
      </c>
      <c r="B92" s="141">
        <v>2</v>
      </c>
      <c r="C92" s="141">
        <v>3</v>
      </c>
      <c r="D92" s="21">
        <v>245</v>
      </c>
    </row>
    <row r="93" spans="1:4" hidden="1" outlineLevel="1" collapsed="1">
      <c r="A93" s="50">
        <v>43040</v>
      </c>
      <c r="B93" s="141">
        <v>2</v>
      </c>
      <c r="C93" s="141">
        <v>3</v>
      </c>
      <c r="D93" s="21">
        <v>245</v>
      </c>
    </row>
    <row r="94" spans="1:4" hidden="1" outlineLevel="1" collapsed="1">
      <c r="A94" s="50">
        <v>43070</v>
      </c>
      <c r="B94" s="141">
        <v>2</v>
      </c>
      <c r="C94" s="141">
        <v>3</v>
      </c>
      <c r="D94" s="21">
        <v>239</v>
      </c>
    </row>
    <row r="95" spans="1:4" hidden="1" outlineLevel="1" collapsed="1">
      <c r="A95" s="50">
        <v>43101</v>
      </c>
      <c r="B95" s="141">
        <v>2</v>
      </c>
      <c r="C95" s="141">
        <v>3</v>
      </c>
      <c r="D95" s="21">
        <v>239</v>
      </c>
    </row>
    <row r="96" spans="1:4" hidden="1" outlineLevel="1" collapsed="1">
      <c r="A96" s="50">
        <v>43132</v>
      </c>
      <c r="B96" s="141">
        <v>2</v>
      </c>
      <c r="C96" s="141">
        <v>3</v>
      </c>
      <c r="D96" s="21">
        <v>239</v>
      </c>
    </row>
    <row r="97" spans="1:4" hidden="1" outlineLevel="1" collapsed="1">
      <c r="A97" s="50">
        <v>43160</v>
      </c>
      <c r="B97" s="141">
        <v>2</v>
      </c>
      <c r="C97" s="141">
        <v>3</v>
      </c>
      <c r="D97" s="21">
        <v>241</v>
      </c>
    </row>
    <row r="98" spans="1:4" hidden="1" outlineLevel="1" collapsed="1">
      <c r="A98" s="50">
        <v>43191</v>
      </c>
      <c r="B98" s="141">
        <v>2</v>
      </c>
      <c r="C98" s="141">
        <v>3</v>
      </c>
      <c r="D98" s="21">
        <v>241</v>
      </c>
    </row>
    <row r="99" spans="1:4" hidden="1" outlineLevel="1" collapsed="1">
      <c r="A99" s="50">
        <v>43221</v>
      </c>
      <c r="B99" s="141">
        <v>2</v>
      </c>
      <c r="C99" s="141">
        <v>3</v>
      </c>
      <c r="D99" s="21">
        <v>241</v>
      </c>
    </row>
    <row r="100" spans="1:4" hidden="1" outlineLevel="1" collapsed="1">
      <c r="A100" s="50">
        <v>43252</v>
      </c>
      <c r="B100" s="141">
        <v>2</v>
      </c>
      <c r="C100" s="141">
        <v>3</v>
      </c>
      <c r="D100" s="21">
        <v>238</v>
      </c>
    </row>
    <row r="101" spans="1:4" hidden="1" outlineLevel="1" collapsed="1">
      <c r="A101" s="50">
        <v>43282</v>
      </c>
      <c r="B101" s="141">
        <v>2</v>
      </c>
      <c r="C101" s="141">
        <v>3</v>
      </c>
      <c r="D101" s="21">
        <v>238</v>
      </c>
    </row>
    <row r="102" spans="1:4" hidden="1" outlineLevel="1" collapsed="1">
      <c r="A102" s="50">
        <v>43313</v>
      </c>
      <c r="B102" s="141">
        <v>2</v>
      </c>
      <c r="C102" s="141">
        <v>3</v>
      </c>
      <c r="D102" s="21">
        <v>238</v>
      </c>
    </row>
    <row r="103" spans="1:4" hidden="1" outlineLevel="1" collapsed="1">
      <c r="A103" s="50">
        <v>43344</v>
      </c>
      <c r="B103" s="141">
        <v>2</v>
      </c>
      <c r="C103" s="141">
        <v>3</v>
      </c>
      <c r="D103" s="21">
        <v>233</v>
      </c>
    </row>
    <row r="104" spans="1:4" hidden="1" outlineLevel="1" collapsed="1">
      <c r="A104" s="50">
        <v>43374</v>
      </c>
      <c r="B104" s="141">
        <v>2</v>
      </c>
      <c r="C104" s="141">
        <v>3</v>
      </c>
      <c r="D104" s="21">
        <v>233</v>
      </c>
    </row>
    <row r="105" spans="1:4" hidden="1" outlineLevel="1" collapsed="1">
      <c r="A105" s="50">
        <v>43405</v>
      </c>
      <c r="B105" s="141">
        <v>2</v>
      </c>
      <c r="C105" s="141">
        <v>3</v>
      </c>
      <c r="D105" s="21">
        <v>233</v>
      </c>
    </row>
    <row r="106" spans="1:4" hidden="1" outlineLevel="1" collapsed="1">
      <c r="A106" s="50">
        <v>43435</v>
      </c>
      <c r="B106" s="141">
        <v>2</v>
      </c>
      <c r="C106" s="141">
        <v>3</v>
      </c>
      <c r="D106" s="21">
        <v>222</v>
      </c>
    </row>
    <row r="107" spans="1:4" hidden="1" outlineLevel="1" collapsed="1">
      <c r="A107" s="50">
        <v>43466</v>
      </c>
      <c r="B107" s="141">
        <v>2</v>
      </c>
      <c r="C107" s="141">
        <v>3</v>
      </c>
      <c r="D107" s="21">
        <v>222</v>
      </c>
    </row>
    <row r="108" spans="1:4" hidden="1" outlineLevel="1" collapsed="1">
      <c r="A108" s="50">
        <v>43497</v>
      </c>
      <c r="B108" s="141">
        <v>2</v>
      </c>
      <c r="C108" s="141">
        <v>3</v>
      </c>
      <c r="D108" s="21">
        <v>222</v>
      </c>
    </row>
    <row r="109" spans="1:4" hidden="1" outlineLevel="1" collapsed="1">
      <c r="A109" s="50">
        <v>43525</v>
      </c>
      <c r="B109" s="141">
        <v>2</v>
      </c>
      <c r="C109" s="141">
        <v>3</v>
      </c>
      <c r="D109" s="21">
        <v>220</v>
      </c>
    </row>
    <row r="110" spans="1:4" hidden="1" outlineLevel="1" collapsed="1">
      <c r="A110" s="50">
        <v>43556</v>
      </c>
      <c r="B110" s="141">
        <v>2</v>
      </c>
      <c r="C110" s="141">
        <v>3</v>
      </c>
      <c r="D110" s="21">
        <v>220</v>
      </c>
    </row>
    <row r="111" spans="1:4" hidden="1" outlineLevel="1" collapsed="1">
      <c r="A111" s="50">
        <v>43586</v>
      </c>
      <c r="B111" s="141">
        <v>2</v>
      </c>
      <c r="C111" s="141">
        <v>3</v>
      </c>
      <c r="D111" s="21">
        <v>220</v>
      </c>
    </row>
    <row r="112" spans="1:4" hidden="1" outlineLevel="1" collapsed="1">
      <c r="A112" s="50">
        <v>43617</v>
      </c>
      <c r="B112" s="141">
        <v>2</v>
      </c>
      <c r="C112" s="141">
        <v>3</v>
      </c>
      <c r="D112" s="21">
        <v>213</v>
      </c>
    </row>
    <row r="113" spans="1:4" hidden="1" outlineLevel="1" collapsed="1">
      <c r="A113" s="50">
        <v>43647</v>
      </c>
      <c r="B113" s="141">
        <v>2</v>
      </c>
      <c r="C113" s="141">
        <v>3</v>
      </c>
      <c r="D113" s="21">
        <v>213</v>
      </c>
    </row>
    <row r="114" spans="1:4" hidden="1" outlineLevel="1" collapsed="1">
      <c r="A114" s="50">
        <v>43678</v>
      </c>
      <c r="B114" s="141">
        <v>2</v>
      </c>
      <c r="C114" s="141">
        <v>3</v>
      </c>
      <c r="D114" s="21">
        <v>213</v>
      </c>
    </row>
    <row r="115" spans="1:4" hidden="1" outlineLevel="1" collapsed="1">
      <c r="A115" s="50">
        <v>43709</v>
      </c>
      <c r="B115" s="141">
        <v>2</v>
      </c>
      <c r="C115" s="141">
        <v>3</v>
      </c>
      <c r="D115" s="21">
        <v>211</v>
      </c>
    </row>
    <row r="116" spans="1:4" hidden="1" outlineLevel="1" collapsed="1">
      <c r="A116" s="50">
        <v>43739</v>
      </c>
      <c r="B116" s="141">
        <v>2</v>
      </c>
      <c r="C116" s="141">
        <v>3</v>
      </c>
      <c r="D116" s="21">
        <v>211</v>
      </c>
    </row>
    <row r="117" spans="1:4" hidden="1" outlineLevel="1" collapsed="1">
      <c r="A117" s="50">
        <v>43770</v>
      </c>
      <c r="B117" s="141">
        <v>2</v>
      </c>
      <c r="C117" s="141">
        <v>3</v>
      </c>
      <c r="D117" s="21">
        <v>211</v>
      </c>
    </row>
    <row r="118" spans="1:4" hidden="1" outlineLevel="1" collapsed="1">
      <c r="A118" s="50">
        <v>43800</v>
      </c>
      <c r="B118" s="141">
        <v>2</v>
      </c>
      <c r="C118" s="141">
        <v>3</v>
      </c>
      <c r="D118" s="21">
        <v>210</v>
      </c>
    </row>
    <row r="119" spans="1:4" hidden="1" outlineLevel="1" collapsed="1">
      <c r="A119" s="50">
        <v>43831</v>
      </c>
      <c r="B119" s="141">
        <v>2</v>
      </c>
      <c r="C119" s="141">
        <v>3</v>
      </c>
      <c r="D119" s="21">
        <v>210</v>
      </c>
    </row>
    <row r="120" spans="1:4" hidden="1" outlineLevel="1" collapsed="1">
      <c r="A120" s="50">
        <v>43862</v>
      </c>
      <c r="B120" s="141">
        <v>2</v>
      </c>
      <c r="C120" s="141">
        <v>3</v>
      </c>
      <c r="D120" s="21">
        <v>210</v>
      </c>
    </row>
    <row r="121" spans="1:4" hidden="1" outlineLevel="1" collapsed="1">
      <c r="A121" s="50">
        <v>43891</v>
      </c>
      <c r="B121" s="141">
        <v>2</v>
      </c>
      <c r="C121" s="141">
        <v>3</v>
      </c>
      <c r="D121" s="21">
        <v>208</v>
      </c>
    </row>
    <row r="122" spans="1:4" hidden="1" outlineLevel="1" collapsed="1">
      <c r="A122" s="50">
        <v>43922</v>
      </c>
      <c r="B122" s="141">
        <v>2</v>
      </c>
      <c r="C122" s="141">
        <v>3</v>
      </c>
      <c r="D122" s="21">
        <v>208</v>
      </c>
    </row>
    <row r="123" spans="1:4" hidden="1" outlineLevel="1" collapsed="1">
      <c r="A123" s="50">
        <v>43952</v>
      </c>
      <c r="B123" s="141">
        <v>2</v>
      </c>
      <c r="C123" s="141">
        <v>3</v>
      </c>
      <c r="D123" s="21">
        <v>208</v>
      </c>
    </row>
    <row r="124" spans="1:4" hidden="1" outlineLevel="1" collapsed="1">
      <c r="A124" s="50">
        <v>43983</v>
      </c>
      <c r="B124" s="141">
        <v>2</v>
      </c>
      <c r="C124" s="141">
        <v>3</v>
      </c>
      <c r="D124" s="21">
        <v>198</v>
      </c>
    </row>
    <row r="125" spans="1:4" hidden="1" outlineLevel="1" collapsed="1">
      <c r="A125" s="50">
        <v>44013</v>
      </c>
      <c r="B125" s="141">
        <v>2</v>
      </c>
      <c r="C125" s="141">
        <v>3</v>
      </c>
      <c r="D125" s="21">
        <v>198</v>
      </c>
    </row>
    <row r="126" spans="1:4" hidden="1" outlineLevel="1" collapsed="1">
      <c r="A126" s="50">
        <v>44044</v>
      </c>
      <c r="B126" s="141">
        <v>2</v>
      </c>
      <c r="C126" s="141">
        <v>3</v>
      </c>
      <c r="D126" s="21">
        <v>198</v>
      </c>
    </row>
    <row r="127" spans="1:4" hidden="1" outlineLevel="1" collapsed="1">
      <c r="A127" s="50">
        <v>44075</v>
      </c>
      <c r="B127" s="141">
        <v>2</v>
      </c>
      <c r="C127" s="141">
        <v>3</v>
      </c>
      <c r="D127" s="21">
        <v>190</v>
      </c>
    </row>
    <row r="128" spans="1:4" hidden="1" outlineLevel="1" collapsed="1">
      <c r="A128" s="50">
        <v>44105</v>
      </c>
      <c r="B128" s="141">
        <v>2</v>
      </c>
      <c r="C128" s="141">
        <v>3</v>
      </c>
      <c r="D128" s="21">
        <v>190</v>
      </c>
    </row>
    <row r="129" spans="1:4" hidden="1" outlineLevel="1" collapsed="1">
      <c r="A129" s="50">
        <v>44136</v>
      </c>
      <c r="B129" s="141">
        <v>2</v>
      </c>
      <c r="C129" s="141">
        <v>3</v>
      </c>
      <c r="D129" s="21">
        <v>190</v>
      </c>
    </row>
    <row r="130" spans="1:4" hidden="1" outlineLevel="1" collapsed="1">
      <c r="A130" s="50">
        <v>44166</v>
      </c>
      <c r="B130" s="141">
        <v>2</v>
      </c>
      <c r="C130" s="141">
        <v>2</v>
      </c>
      <c r="D130" s="21">
        <v>182</v>
      </c>
    </row>
    <row r="131" spans="1:4" hidden="1" outlineLevel="1" collapsed="1">
      <c r="A131" s="50">
        <v>44197</v>
      </c>
      <c r="B131" s="141">
        <v>2</v>
      </c>
      <c r="C131" s="141">
        <v>2</v>
      </c>
      <c r="D131" s="21">
        <v>182</v>
      </c>
    </row>
    <row r="132" spans="1:4" hidden="1" outlineLevel="1" collapsed="1">
      <c r="A132" s="50">
        <v>44228</v>
      </c>
      <c r="B132" s="141">
        <v>2</v>
      </c>
      <c r="C132" s="141">
        <v>2</v>
      </c>
      <c r="D132" s="21">
        <v>182</v>
      </c>
    </row>
    <row r="133" spans="1:4" hidden="1" outlineLevel="1" collapsed="1">
      <c r="A133" s="50">
        <v>44256</v>
      </c>
      <c r="B133" s="141">
        <v>2</v>
      </c>
      <c r="C133" s="141">
        <v>2</v>
      </c>
      <c r="D133" s="21">
        <v>180</v>
      </c>
    </row>
    <row r="134" spans="1:4" hidden="1" outlineLevel="1" collapsed="1">
      <c r="A134" s="50">
        <v>44287</v>
      </c>
      <c r="B134" s="141">
        <v>2</v>
      </c>
      <c r="C134" s="141">
        <v>2</v>
      </c>
      <c r="D134" s="21">
        <v>180</v>
      </c>
    </row>
    <row r="135" spans="1:4" hidden="1" outlineLevel="1" collapsed="1">
      <c r="A135" s="50">
        <v>44317</v>
      </c>
      <c r="B135" s="141">
        <v>2</v>
      </c>
      <c r="C135" s="141">
        <v>2</v>
      </c>
      <c r="D135" s="21">
        <v>180</v>
      </c>
    </row>
    <row r="136" spans="1:4" hidden="1" outlineLevel="1" collapsed="1">
      <c r="A136" s="50">
        <v>44348</v>
      </c>
      <c r="B136" s="141">
        <v>2</v>
      </c>
      <c r="C136" s="141">
        <v>2</v>
      </c>
      <c r="D136" s="21">
        <v>174</v>
      </c>
    </row>
    <row r="137" spans="1:4" hidden="1" outlineLevel="1" collapsed="1">
      <c r="A137" s="50">
        <v>44378</v>
      </c>
      <c r="B137" s="141">
        <v>2</v>
      </c>
      <c r="C137" s="141">
        <v>2</v>
      </c>
      <c r="D137" s="21">
        <v>174</v>
      </c>
    </row>
    <row r="138" spans="1:4" hidden="1" outlineLevel="1" collapsed="1">
      <c r="A138" s="50">
        <v>44409</v>
      </c>
      <c r="B138" s="141">
        <v>2</v>
      </c>
      <c r="C138" s="141">
        <v>2</v>
      </c>
      <c r="D138" s="21">
        <v>174</v>
      </c>
    </row>
    <row r="139" spans="1:4" hidden="1" outlineLevel="1" collapsed="1">
      <c r="A139" s="50">
        <v>44440</v>
      </c>
      <c r="B139" s="141">
        <v>2</v>
      </c>
      <c r="C139" s="141">
        <v>2</v>
      </c>
      <c r="D139" s="21">
        <v>166</v>
      </c>
    </row>
    <row r="140" spans="1:4" hidden="1" outlineLevel="1" collapsed="1">
      <c r="A140" s="50">
        <v>44470</v>
      </c>
      <c r="B140" s="141">
        <v>2</v>
      </c>
      <c r="C140" s="141">
        <v>2</v>
      </c>
      <c r="D140" s="21">
        <v>166</v>
      </c>
    </row>
    <row r="141" spans="1:4" hidden="1" outlineLevel="1" collapsed="1">
      <c r="A141" s="50">
        <v>44501</v>
      </c>
      <c r="B141" s="141">
        <v>2</v>
      </c>
      <c r="C141" s="141">
        <v>2</v>
      </c>
      <c r="D141" s="21">
        <v>166</v>
      </c>
    </row>
    <row r="142" spans="1:4" hidden="1" outlineLevel="1" collapsed="1">
      <c r="A142" s="50">
        <v>44531</v>
      </c>
      <c r="B142" s="141">
        <v>2</v>
      </c>
      <c r="C142" s="141">
        <v>2</v>
      </c>
      <c r="D142" s="21">
        <v>162</v>
      </c>
    </row>
    <row r="143" spans="1:4" hidden="1" outlineLevel="1" collapsed="1">
      <c r="A143" s="50">
        <v>44562</v>
      </c>
      <c r="B143" s="141">
        <v>2</v>
      </c>
      <c r="C143" s="141">
        <v>2</v>
      </c>
      <c r="D143" s="21">
        <v>162</v>
      </c>
    </row>
    <row r="144" spans="1:4" hidden="1" outlineLevel="1" collapsed="1">
      <c r="A144" s="50">
        <v>44593</v>
      </c>
      <c r="B144" s="141">
        <v>2</v>
      </c>
      <c r="C144" s="141">
        <v>2</v>
      </c>
      <c r="D144" s="21">
        <v>162</v>
      </c>
    </row>
    <row r="145" spans="1:4" hidden="1" outlineLevel="1" collapsed="1">
      <c r="A145" s="50">
        <v>44621</v>
      </c>
      <c r="B145" s="141">
        <v>2</v>
      </c>
      <c r="C145" s="141">
        <v>2</v>
      </c>
      <c r="D145" s="21">
        <v>163</v>
      </c>
    </row>
    <row r="146" spans="1:4" hidden="1" outlineLevel="1" collapsed="1">
      <c r="A146" s="50">
        <v>44652</v>
      </c>
      <c r="B146" s="141">
        <v>2</v>
      </c>
      <c r="C146" s="141">
        <v>2</v>
      </c>
      <c r="D146" s="21">
        <v>163</v>
      </c>
    </row>
    <row r="147" spans="1:4" hidden="1" outlineLevel="1" collapsed="1">
      <c r="A147" s="50">
        <v>44682</v>
      </c>
      <c r="B147" s="141">
        <v>2</v>
      </c>
      <c r="C147" s="141">
        <v>2</v>
      </c>
      <c r="D147" s="21">
        <v>163</v>
      </c>
    </row>
    <row r="148" spans="1:4" hidden="1" outlineLevel="1" collapsed="1">
      <c r="A148" s="50">
        <v>44713</v>
      </c>
      <c r="B148" s="141">
        <v>2</v>
      </c>
      <c r="C148" s="141">
        <v>2</v>
      </c>
      <c r="D148" s="21">
        <v>150</v>
      </c>
    </row>
    <row r="149" spans="1:4" hidden="1" outlineLevel="1" collapsed="1">
      <c r="A149" s="50">
        <v>44743</v>
      </c>
      <c r="B149" s="141">
        <v>2</v>
      </c>
      <c r="C149" s="141">
        <v>2</v>
      </c>
      <c r="D149" s="21">
        <v>150</v>
      </c>
    </row>
    <row r="150" spans="1:4" hidden="1" outlineLevel="1" collapsed="1">
      <c r="A150" s="50">
        <v>44774</v>
      </c>
      <c r="B150" s="141">
        <v>2</v>
      </c>
      <c r="C150" s="141">
        <v>2</v>
      </c>
      <c r="D150" s="21">
        <v>150</v>
      </c>
    </row>
    <row r="151" spans="1:4" hidden="1" outlineLevel="1" collapsed="1">
      <c r="A151" s="50">
        <v>44805</v>
      </c>
      <c r="B151" s="141">
        <v>2</v>
      </c>
      <c r="C151" s="141">
        <v>2</v>
      </c>
      <c r="D151" s="21">
        <v>141</v>
      </c>
    </row>
    <row r="152" spans="1:4" hidden="1" outlineLevel="1" collapsed="1">
      <c r="A152" s="50">
        <v>44835</v>
      </c>
      <c r="B152" s="141">
        <v>2</v>
      </c>
      <c r="C152" s="141">
        <v>2</v>
      </c>
      <c r="D152" s="21">
        <v>141</v>
      </c>
    </row>
    <row r="153" spans="1:4" hidden="1" outlineLevel="1" collapsed="1">
      <c r="A153" s="50">
        <v>44866</v>
      </c>
      <c r="B153" s="141">
        <v>2</v>
      </c>
      <c r="C153" s="141">
        <v>2</v>
      </c>
      <c r="D153" s="21">
        <v>141</v>
      </c>
    </row>
    <row r="154" spans="1:4" hidden="1" outlineLevel="1" collapsed="1">
      <c r="A154" s="50">
        <v>44896</v>
      </c>
      <c r="B154" s="141">
        <v>2</v>
      </c>
      <c r="C154" s="141">
        <v>2</v>
      </c>
      <c r="D154" s="21">
        <v>132</v>
      </c>
    </row>
    <row r="155" spans="1:4" hidden="1" outlineLevel="1" collapsed="1">
      <c r="A155" s="50">
        <v>44927</v>
      </c>
      <c r="B155" s="141">
        <v>2</v>
      </c>
      <c r="C155" s="141">
        <v>2</v>
      </c>
      <c r="D155" s="21">
        <v>132</v>
      </c>
    </row>
    <row r="156" spans="1:4" hidden="1" outlineLevel="1" collapsed="1">
      <c r="A156" s="50">
        <v>44958</v>
      </c>
      <c r="B156" s="141">
        <v>2</v>
      </c>
      <c r="C156" s="141">
        <v>2</v>
      </c>
      <c r="D156" s="21">
        <v>132</v>
      </c>
    </row>
    <row r="157" spans="1:4" hidden="1" outlineLevel="1" collapsed="1">
      <c r="A157" s="50">
        <v>44986</v>
      </c>
      <c r="B157" s="141">
        <v>2</v>
      </c>
      <c r="C157" s="141">
        <v>2</v>
      </c>
      <c r="D157" s="21">
        <v>129</v>
      </c>
    </row>
    <row r="158" spans="1:4" hidden="1" outlineLevel="1" collapsed="1">
      <c r="A158" s="50">
        <v>45017</v>
      </c>
      <c r="B158" s="141">
        <v>2</v>
      </c>
      <c r="C158" s="141">
        <v>2</v>
      </c>
      <c r="D158" s="21">
        <v>129</v>
      </c>
    </row>
    <row r="159" spans="1:4" hidden="1" outlineLevel="1" collapsed="1">
      <c r="A159" s="50">
        <v>45047</v>
      </c>
      <c r="B159" s="141">
        <v>2</v>
      </c>
      <c r="C159" s="141">
        <v>2</v>
      </c>
      <c r="D159" s="21">
        <v>129</v>
      </c>
    </row>
    <row r="160" spans="1:4" hidden="1" outlineLevel="1" collapsed="1">
      <c r="A160" s="50">
        <v>45078</v>
      </c>
      <c r="B160" s="141">
        <v>2</v>
      </c>
      <c r="C160" s="141">
        <v>2</v>
      </c>
      <c r="D160" s="21">
        <v>129</v>
      </c>
    </row>
    <row r="161" spans="1:4" hidden="1" outlineLevel="1" collapsed="1">
      <c r="A161" s="50">
        <v>45108</v>
      </c>
      <c r="B161" s="141">
        <v>2</v>
      </c>
      <c r="C161" s="141">
        <v>2</v>
      </c>
      <c r="D161" s="21">
        <v>129</v>
      </c>
    </row>
    <row r="162" spans="1:4" hidden="1" outlineLevel="1" collapsed="1">
      <c r="A162" s="50">
        <v>45139</v>
      </c>
      <c r="B162" s="141">
        <v>2</v>
      </c>
      <c r="C162" s="141">
        <v>2</v>
      </c>
      <c r="D162" s="21">
        <v>129</v>
      </c>
    </row>
    <row r="163" spans="1:4" hidden="1" outlineLevel="1" collapsed="1">
      <c r="A163" s="50">
        <v>45170</v>
      </c>
      <c r="B163" s="141">
        <v>2</v>
      </c>
      <c r="C163" s="141">
        <v>2</v>
      </c>
      <c r="D163" s="21">
        <v>129</v>
      </c>
    </row>
    <row r="164" spans="1:4" hidden="1" outlineLevel="1" collapsed="1">
      <c r="A164" s="50">
        <v>45200</v>
      </c>
      <c r="B164" s="141">
        <v>2</v>
      </c>
      <c r="C164" s="141">
        <v>2</v>
      </c>
      <c r="D164" s="21">
        <v>129</v>
      </c>
    </row>
    <row r="165" spans="1:4" hidden="1" outlineLevel="1" collapsed="1">
      <c r="A165" s="50">
        <v>45231</v>
      </c>
      <c r="B165" s="141">
        <v>2</v>
      </c>
      <c r="C165" s="141">
        <v>2</v>
      </c>
      <c r="D165" s="21">
        <v>129</v>
      </c>
    </row>
    <row r="166" spans="1:4" hidden="1" outlineLevel="1" collapsed="1">
      <c r="A166" s="50">
        <v>45261</v>
      </c>
      <c r="B166" s="141">
        <v>2</v>
      </c>
      <c r="C166" s="141">
        <v>2</v>
      </c>
      <c r="D166" s="21">
        <v>129</v>
      </c>
    </row>
    <row r="167" spans="1:4" hidden="1" outlineLevel="1" collapsed="1">
      <c r="A167" s="50">
        <v>45292</v>
      </c>
      <c r="B167" s="141">
        <v>2</v>
      </c>
      <c r="C167" s="141">
        <v>2</v>
      </c>
      <c r="D167" s="21">
        <v>129</v>
      </c>
    </row>
    <row r="168" spans="1:4" hidden="1" outlineLevel="1" collapsed="1">
      <c r="A168" s="50">
        <v>45323</v>
      </c>
      <c r="B168" s="141">
        <v>2</v>
      </c>
      <c r="C168" s="141">
        <v>2</v>
      </c>
      <c r="D168" s="21">
        <v>129</v>
      </c>
    </row>
    <row r="169" spans="1:4" hidden="1" outlineLevel="1" collapsed="1">
      <c r="A169" s="50">
        <v>45352</v>
      </c>
      <c r="B169" s="141">
        <v>2</v>
      </c>
      <c r="C169" s="141">
        <v>2</v>
      </c>
      <c r="D169" s="21">
        <v>129</v>
      </c>
    </row>
    <row r="170" spans="1:4" hidden="1" outlineLevel="1" collapsed="1">
      <c r="A170" s="50">
        <v>45383</v>
      </c>
      <c r="B170" s="141">
        <v>2</v>
      </c>
      <c r="C170" s="141">
        <v>2</v>
      </c>
      <c r="D170" s="21">
        <v>129</v>
      </c>
    </row>
    <row r="171" spans="1:4" hidden="1" outlineLevel="1" collapsed="1">
      <c r="A171" s="50">
        <v>45413</v>
      </c>
      <c r="B171" s="141">
        <v>2</v>
      </c>
      <c r="C171" s="141">
        <v>2</v>
      </c>
      <c r="D171" s="21">
        <v>129</v>
      </c>
    </row>
    <row r="172" spans="1:4" hidden="1" outlineLevel="1" collapsed="1">
      <c r="A172" s="50">
        <v>45444</v>
      </c>
      <c r="B172" s="141">
        <v>2</v>
      </c>
      <c r="C172" s="141">
        <v>2</v>
      </c>
      <c r="D172" s="21">
        <v>129</v>
      </c>
    </row>
    <row r="173" spans="1:4" hidden="1" outlineLevel="1" collapsed="1">
      <c r="A173" s="50">
        <v>45474</v>
      </c>
      <c r="B173" s="141">
        <v>2</v>
      </c>
      <c r="C173" s="141">
        <v>2</v>
      </c>
      <c r="D173" s="21">
        <v>129</v>
      </c>
    </row>
    <row r="174" spans="1:4" hidden="1" outlineLevel="1" collapsed="1">
      <c r="A174" s="50">
        <v>45505</v>
      </c>
      <c r="B174" s="141">
        <v>2</v>
      </c>
      <c r="C174" s="141">
        <v>2</v>
      </c>
      <c r="D174" s="21">
        <v>129</v>
      </c>
    </row>
    <row r="175" spans="1:4" hidden="1" outlineLevel="1" collapsed="1">
      <c r="A175" s="50">
        <v>45536</v>
      </c>
      <c r="B175" s="141">
        <v>2</v>
      </c>
      <c r="C175" s="141">
        <v>2</v>
      </c>
      <c r="D175" s="21">
        <v>126</v>
      </c>
    </row>
    <row r="176" spans="1:4" hidden="1" outlineLevel="1" collapsed="1">
      <c r="A176" s="50">
        <v>45566</v>
      </c>
      <c r="B176" s="141">
        <v>2</v>
      </c>
      <c r="C176" s="141">
        <v>2</v>
      </c>
      <c r="D176" s="21">
        <v>126</v>
      </c>
    </row>
    <row r="177" spans="1:4" collapsed="1">
      <c r="A177" s="50">
        <v>45597</v>
      </c>
      <c r="B177" s="141">
        <v>2</v>
      </c>
      <c r="C177" s="141">
        <v>2</v>
      </c>
      <c r="D177" s="21">
        <v>126</v>
      </c>
    </row>
    <row r="178" spans="1:4">
      <c r="A178" s="50">
        <v>45627</v>
      </c>
      <c r="B178" s="141">
        <v>2</v>
      </c>
      <c r="C178" s="141">
        <v>2</v>
      </c>
      <c r="D178" s="21">
        <v>128</v>
      </c>
    </row>
    <row r="179" spans="1:4">
      <c r="A179" s="50">
        <v>45658</v>
      </c>
      <c r="B179" s="141">
        <v>2</v>
      </c>
      <c r="C179" s="141">
        <v>2</v>
      </c>
      <c r="D179" s="21">
        <v>128</v>
      </c>
    </row>
    <row r="180" spans="1:4">
      <c r="A180" s="50">
        <v>45689</v>
      </c>
      <c r="B180" s="141">
        <v>2</v>
      </c>
      <c r="C180" s="141">
        <v>2</v>
      </c>
      <c r="D180" s="21">
        <v>128</v>
      </c>
    </row>
    <row r="181" spans="1:4">
      <c r="A181" s="50">
        <v>45717</v>
      </c>
      <c r="B181" s="141">
        <v>2</v>
      </c>
      <c r="C181" s="141">
        <v>2</v>
      </c>
      <c r="D181" s="21">
        <v>128</v>
      </c>
    </row>
    <row r="182" spans="1:4">
      <c r="A182" s="50">
        <v>45748</v>
      </c>
      <c r="B182" s="141">
        <v>2</v>
      </c>
      <c r="C182" s="141">
        <v>2</v>
      </c>
      <c r="D182" s="21">
        <v>128</v>
      </c>
    </row>
    <row r="183" spans="1:4">
      <c r="A183" s="50">
        <v>45778</v>
      </c>
      <c r="B183" s="141">
        <v>2</v>
      </c>
      <c r="C183" s="141">
        <v>2</v>
      </c>
      <c r="D183" s="21">
        <v>128</v>
      </c>
    </row>
    <row r="184" spans="1:4">
      <c r="A184" s="50">
        <v>45809</v>
      </c>
      <c r="B184" s="141">
        <v>2</v>
      </c>
      <c r="C184" s="141">
        <v>2</v>
      </c>
      <c r="D184" s="21">
        <v>125</v>
      </c>
    </row>
    <row r="185" spans="1:4">
      <c r="A185" s="50">
        <v>45839</v>
      </c>
      <c r="B185" s="141">
        <v>2</v>
      </c>
      <c r="C185" s="141">
        <v>2</v>
      </c>
      <c r="D185" s="21">
        <v>125</v>
      </c>
    </row>
    <row r="186" spans="1:4">
      <c r="A186" s="50">
        <v>45870</v>
      </c>
      <c r="B186" s="141">
        <v>2</v>
      </c>
      <c r="C186" s="141">
        <v>2</v>
      </c>
      <c r="D186" s="21">
        <v>125</v>
      </c>
    </row>
    <row r="187" spans="1:4">
      <c r="A187" s="50">
        <v>45901</v>
      </c>
      <c r="B187" s="141">
        <v>2</v>
      </c>
      <c r="C187" s="141">
        <v>2</v>
      </c>
      <c r="D187" s="21">
        <v>126</v>
      </c>
    </row>
    <row r="188" spans="1:4">
      <c r="A188" s="50">
        <v>45931</v>
      </c>
      <c r="B188" s="141">
        <v>2</v>
      </c>
      <c r="C188" s="141">
        <v>2</v>
      </c>
      <c r="D188" s="21">
        <v>126</v>
      </c>
    </row>
    <row r="189" spans="1:4">
      <c r="A189" s="50">
        <v>45962</v>
      </c>
      <c r="B189" s="141">
        <v>2</v>
      </c>
      <c r="C189" s="141">
        <v>2</v>
      </c>
      <c r="D189" s="21">
        <v>126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8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1" hidden="1" customWidth="1"/>
    <col min="13" max="13" width="9.109375" style="60" hidden="1" customWidth="1"/>
    <col min="14" max="16384" width="9.109375" style="2"/>
  </cols>
  <sheetData>
    <row r="1" spans="1:16380" ht="18">
      <c r="A1" s="57" t="s">
        <v>175</v>
      </c>
      <c r="B1" s="58">
        <v>2025</v>
      </c>
      <c r="G1" s="59" t="s">
        <v>129</v>
      </c>
      <c r="J1" s="60" t="s">
        <v>160</v>
      </c>
      <c r="K1" s="60">
        <v>1</v>
      </c>
      <c r="M1" s="60">
        <v>2011</v>
      </c>
    </row>
    <row r="2" spans="1:16380">
      <c r="A2" s="167"/>
      <c r="B2" s="62"/>
      <c r="C2" s="62"/>
      <c r="D2" s="62"/>
      <c r="E2" s="62"/>
      <c r="F2" s="62"/>
      <c r="G2" s="62"/>
      <c r="J2" s="60" t="s">
        <v>212</v>
      </c>
      <c r="K2" s="60">
        <v>2</v>
      </c>
      <c r="M2" s="60">
        <v>2012</v>
      </c>
    </row>
    <row r="3" spans="1:16380">
      <c r="A3" s="177" t="s">
        <v>119</v>
      </c>
      <c r="B3" s="177"/>
      <c r="C3" s="177"/>
      <c r="D3" s="177"/>
      <c r="E3" s="177"/>
      <c r="F3" s="177"/>
      <c r="G3" s="177"/>
      <c r="J3" s="60" t="s">
        <v>161</v>
      </c>
      <c r="K3" s="60">
        <v>3</v>
      </c>
      <c r="M3" s="60">
        <v>2013</v>
      </c>
    </row>
    <row r="4" spans="1:16380">
      <c r="A4" s="178" t="s">
        <v>116</v>
      </c>
      <c r="B4" s="178"/>
      <c r="C4" s="178"/>
      <c r="D4" s="178"/>
      <c r="E4" s="178"/>
      <c r="F4" s="178"/>
      <c r="G4" s="178"/>
      <c r="H4" s="63"/>
      <c r="I4" s="63"/>
      <c r="J4" s="60" t="s">
        <v>162</v>
      </c>
      <c r="K4" s="60">
        <v>4</v>
      </c>
      <c r="L4" s="64"/>
      <c r="M4" s="60">
        <v>2014</v>
      </c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  <c r="AIZ4" s="63"/>
      <c r="AJA4" s="63"/>
      <c r="AJB4" s="63"/>
      <c r="AJC4" s="63"/>
      <c r="AJD4" s="63"/>
      <c r="AJE4" s="63"/>
      <c r="AJF4" s="63"/>
      <c r="AJG4" s="63"/>
      <c r="AJH4" s="63"/>
      <c r="AJI4" s="63"/>
      <c r="AJJ4" s="63"/>
      <c r="AJK4" s="63"/>
      <c r="AJL4" s="63"/>
      <c r="AJM4" s="63"/>
      <c r="AJN4" s="63"/>
      <c r="AJO4" s="63"/>
      <c r="AJP4" s="63"/>
      <c r="AJQ4" s="63"/>
      <c r="AJR4" s="63"/>
      <c r="AJS4" s="63"/>
      <c r="AJT4" s="63"/>
      <c r="AJU4" s="63"/>
      <c r="AJV4" s="63"/>
      <c r="AJW4" s="63"/>
      <c r="AJX4" s="63"/>
      <c r="AJY4" s="63"/>
      <c r="AJZ4" s="63"/>
      <c r="AKA4" s="63"/>
      <c r="AKB4" s="63"/>
      <c r="AKC4" s="63"/>
      <c r="AKD4" s="63"/>
      <c r="AKE4" s="63"/>
      <c r="AKF4" s="63"/>
      <c r="AKG4" s="63"/>
      <c r="AKH4" s="63"/>
      <c r="AKI4" s="63"/>
      <c r="AKJ4" s="63"/>
      <c r="AKK4" s="63"/>
      <c r="AKL4" s="63"/>
      <c r="AKM4" s="63"/>
      <c r="AKN4" s="63"/>
      <c r="AKO4" s="63"/>
      <c r="AKP4" s="63"/>
      <c r="AKQ4" s="63"/>
      <c r="AKR4" s="63"/>
      <c r="AKS4" s="63"/>
      <c r="AKT4" s="63"/>
      <c r="AKU4" s="63"/>
      <c r="AKV4" s="63"/>
      <c r="AKW4" s="63"/>
      <c r="AKX4" s="63"/>
      <c r="AKY4" s="63"/>
      <c r="AKZ4" s="63"/>
      <c r="ALA4" s="63"/>
      <c r="ALB4" s="63"/>
      <c r="ALC4" s="63"/>
      <c r="ALD4" s="63"/>
      <c r="ALE4" s="63"/>
      <c r="ALF4" s="63"/>
      <c r="ALG4" s="63"/>
      <c r="ALH4" s="63"/>
      <c r="ALI4" s="63"/>
      <c r="ALJ4" s="63"/>
      <c r="ALK4" s="63"/>
      <c r="ALL4" s="63"/>
      <c r="ALM4" s="63"/>
      <c r="ALN4" s="63"/>
      <c r="ALO4" s="63"/>
      <c r="ALP4" s="63"/>
      <c r="ALQ4" s="63"/>
      <c r="ALR4" s="63"/>
      <c r="ALS4" s="63"/>
      <c r="ALT4" s="63"/>
      <c r="ALU4" s="63"/>
      <c r="ALV4" s="63"/>
      <c r="ALW4" s="63"/>
      <c r="ALX4" s="63"/>
      <c r="ALY4" s="63"/>
      <c r="ALZ4" s="63"/>
      <c r="AMA4" s="63"/>
      <c r="AMB4" s="63"/>
      <c r="AMC4" s="63"/>
      <c r="AMD4" s="63"/>
      <c r="AME4" s="63"/>
      <c r="AMF4" s="63"/>
      <c r="AMG4" s="63"/>
      <c r="AMH4" s="63"/>
      <c r="AMI4" s="63"/>
      <c r="AMJ4" s="63"/>
      <c r="AMK4" s="63"/>
      <c r="AML4" s="63"/>
      <c r="AMM4" s="63"/>
      <c r="AMN4" s="63"/>
      <c r="AMO4" s="63"/>
      <c r="AMP4" s="63"/>
      <c r="AMQ4" s="63"/>
      <c r="AMR4" s="63"/>
      <c r="AMS4" s="63"/>
      <c r="AMT4" s="63"/>
      <c r="AMU4" s="63"/>
      <c r="AMV4" s="63"/>
      <c r="AMW4" s="63"/>
      <c r="AMX4" s="63"/>
      <c r="AMY4" s="63"/>
      <c r="AMZ4" s="63"/>
      <c r="ANA4" s="63"/>
      <c r="ANB4" s="63"/>
      <c r="ANC4" s="63"/>
      <c r="AND4" s="63"/>
      <c r="ANE4" s="63"/>
      <c r="ANF4" s="63"/>
      <c r="ANG4" s="63"/>
      <c r="ANH4" s="63"/>
      <c r="ANI4" s="63"/>
      <c r="ANJ4" s="63"/>
      <c r="ANK4" s="63"/>
      <c r="ANL4" s="63"/>
      <c r="ANM4" s="63"/>
      <c r="ANN4" s="63"/>
      <c r="ANO4" s="63"/>
      <c r="ANP4" s="63"/>
      <c r="ANQ4" s="63"/>
      <c r="ANR4" s="63"/>
      <c r="ANS4" s="63"/>
      <c r="ANT4" s="63"/>
      <c r="ANU4" s="63"/>
      <c r="ANV4" s="63"/>
      <c r="ANW4" s="63"/>
      <c r="ANX4" s="63"/>
      <c r="ANY4" s="63"/>
      <c r="ANZ4" s="63"/>
      <c r="AOA4" s="63"/>
      <c r="AOB4" s="63"/>
      <c r="AOC4" s="63"/>
      <c r="AOD4" s="63"/>
      <c r="AOE4" s="63"/>
      <c r="AOF4" s="63"/>
      <c r="AOG4" s="63"/>
      <c r="AOH4" s="63"/>
      <c r="AOI4" s="63"/>
      <c r="AOJ4" s="63"/>
      <c r="AOK4" s="63"/>
      <c r="AOL4" s="63"/>
      <c r="AOM4" s="63"/>
      <c r="AON4" s="63"/>
      <c r="AOO4" s="63"/>
      <c r="AOP4" s="63"/>
      <c r="AOQ4" s="63"/>
      <c r="AOR4" s="63"/>
      <c r="AOS4" s="63"/>
      <c r="AOT4" s="63"/>
      <c r="AOU4" s="63"/>
      <c r="AOV4" s="63"/>
      <c r="AOW4" s="63"/>
      <c r="AOX4" s="63"/>
      <c r="AOY4" s="63"/>
      <c r="AOZ4" s="63"/>
      <c r="APA4" s="63"/>
      <c r="APB4" s="63"/>
      <c r="APC4" s="63"/>
      <c r="APD4" s="63"/>
      <c r="APE4" s="63"/>
      <c r="APF4" s="63"/>
      <c r="APG4" s="63"/>
      <c r="APH4" s="63"/>
      <c r="API4" s="63"/>
      <c r="APJ4" s="63"/>
      <c r="APK4" s="63"/>
      <c r="APL4" s="63"/>
      <c r="APM4" s="63"/>
      <c r="APN4" s="63"/>
      <c r="APO4" s="63"/>
      <c r="APP4" s="63"/>
      <c r="APQ4" s="63"/>
      <c r="APR4" s="63"/>
      <c r="APS4" s="63"/>
      <c r="APT4" s="63"/>
      <c r="APU4" s="63"/>
      <c r="APV4" s="63"/>
      <c r="APW4" s="63"/>
      <c r="APX4" s="63"/>
      <c r="APY4" s="63"/>
      <c r="APZ4" s="63"/>
      <c r="AQA4" s="63"/>
      <c r="AQB4" s="63"/>
      <c r="AQC4" s="63"/>
      <c r="AQD4" s="63"/>
      <c r="AQE4" s="63"/>
      <c r="AQF4" s="63"/>
      <c r="AQG4" s="63"/>
      <c r="AQH4" s="63"/>
      <c r="AQI4" s="63"/>
      <c r="AQJ4" s="63"/>
      <c r="AQK4" s="63"/>
      <c r="AQL4" s="63"/>
      <c r="AQM4" s="63"/>
      <c r="AQN4" s="63"/>
      <c r="AQO4" s="63"/>
      <c r="AQP4" s="63"/>
      <c r="AQQ4" s="63"/>
      <c r="AQR4" s="63"/>
      <c r="AQS4" s="63"/>
      <c r="AQT4" s="63"/>
      <c r="AQU4" s="63"/>
      <c r="AQV4" s="63"/>
      <c r="AQW4" s="63"/>
      <c r="AQX4" s="63"/>
      <c r="AQY4" s="63"/>
      <c r="AQZ4" s="63"/>
      <c r="ARA4" s="63"/>
      <c r="ARB4" s="63"/>
      <c r="ARC4" s="63"/>
      <c r="ARD4" s="63"/>
      <c r="ARE4" s="63"/>
      <c r="ARF4" s="63"/>
      <c r="ARG4" s="63"/>
      <c r="ARH4" s="63"/>
      <c r="ARI4" s="63"/>
      <c r="ARJ4" s="63"/>
      <c r="ARK4" s="63"/>
      <c r="ARL4" s="63"/>
      <c r="ARM4" s="63"/>
      <c r="ARN4" s="63"/>
      <c r="ARO4" s="63"/>
      <c r="ARP4" s="63"/>
      <c r="ARQ4" s="63"/>
      <c r="ARR4" s="63"/>
      <c r="ARS4" s="63"/>
      <c r="ART4" s="63"/>
      <c r="ARU4" s="63"/>
      <c r="ARV4" s="63"/>
      <c r="ARW4" s="63"/>
      <c r="ARX4" s="63"/>
      <c r="ARY4" s="63"/>
      <c r="ARZ4" s="63"/>
      <c r="ASA4" s="63"/>
      <c r="ASB4" s="63"/>
      <c r="ASC4" s="63"/>
      <c r="ASD4" s="63"/>
      <c r="ASE4" s="63"/>
      <c r="ASF4" s="63"/>
      <c r="ASG4" s="63"/>
      <c r="ASH4" s="63"/>
      <c r="ASI4" s="63"/>
      <c r="ASJ4" s="63"/>
      <c r="ASK4" s="63"/>
      <c r="ASL4" s="63"/>
      <c r="ASM4" s="63"/>
      <c r="ASN4" s="63"/>
      <c r="ASO4" s="63"/>
      <c r="ASP4" s="63"/>
      <c r="ASQ4" s="63"/>
      <c r="ASR4" s="63"/>
      <c r="ASS4" s="63"/>
      <c r="AST4" s="63"/>
      <c r="ASU4" s="63"/>
      <c r="ASV4" s="63"/>
      <c r="ASW4" s="63"/>
      <c r="ASX4" s="63"/>
      <c r="ASY4" s="63"/>
      <c r="ASZ4" s="63"/>
      <c r="ATA4" s="63"/>
      <c r="ATB4" s="63"/>
      <c r="ATC4" s="63"/>
      <c r="ATD4" s="63"/>
      <c r="ATE4" s="63"/>
      <c r="ATF4" s="63"/>
      <c r="ATG4" s="63"/>
      <c r="ATH4" s="63"/>
      <c r="ATI4" s="63"/>
      <c r="ATJ4" s="63"/>
      <c r="ATK4" s="63"/>
      <c r="ATL4" s="63"/>
      <c r="ATM4" s="63"/>
      <c r="ATN4" s="63"/>
      <c r="ATO4" s="63"/>
      <c r="ATP4" s="63"/>
      <c r="ATQ4" s="63"/>
      <c r="ATR4" s="63"/>
      <c r="ATS4" s="63"/>
      <c r="ATT4" s="63"/>
      <c r="ATU4" s="63"/>
      <c r="ATV4" s="63"/>
      <c r="ATW4" s="63"/>
      <c r="ATX4" s="63"/>
      <c r="ATY4" s="63"/>
      <c r="ATZ4" s="63"/>
      <c r="AUA4" s="63"/>
      <c r="AUB4" s="63"/>
      <c r="AUC4" s="63"/>
      <c r="AUD4" s="63"/>
      <c r="AUE4" s="63"/>
      <c r="AUF4" s="63"/>
      <c r="AUG4" s="63"/>
      <c r="AUH4" s="63"/>
      <c r="AUI4" s="63"/>
      <c r="AUJ4" s="63"/>
      <c r="AUK4" s="63"/>
      <c r="AUL4" s="63"/>
      <c r="AUM4" s="63"/>
      <c r="AUN4" s="63"/>
      <c r="AUO4" s="63"/>
      <c r="AUP4" s="63"/>
      <c r="AUQ4" s="63"/>
      <c r="AUR4" s="63"/>
      <c r="AUS4" s="63"/>
      <c r="AUT4" s="63"/>
      <c r="AUU4" s="63"/>
      <c r="AUV4" s="63"/>
      <c r="AUW4" s="63"/>
      <c r="AUX4" s="63"/>
      <c r="AUY4" s="63"/>
      <c r="AUZ4" s="63"/>
      <c r="AVA4" s="63"/>
      <c r="AVB4" s="63"/>
      <c r="AVC4" s="63"/>
      <c r="AVD4" s="63"/>
      <c r="AVE4" s="63"/>
      <c r="AVF4" s="63"/>
      <c r="AVG4" s="63"/>
      <c r="AVH4" s="63"/>
      <c r="AVI4" s="63"/>
      <c r="AVJ4" s="63"/>
      <c r="AVK4" s="63"/>
      <c r="AVL4" s="63"/>
      <c r="AVM4" s="63"/>
      <c r="AVN4" s="63"/>
      <c r="AVO4" s="63"/>
      <c r="AVP4" s="63"/>
      <c r="AVQ4" s="63"/>
      <c r="AVR4" s="63"/>
      <c r="AVS4" s="63"/>
      <c r="AVT4" s="63"/>
      <c r="AVU4" s="63"/>
      <c r="AVV4" s="63"/>
      <c r="AVW4" s="63"/>
      <c r="AVX4" s="63"/>
      <c r="AVY4" s="63"/>
      <c r="AVZ4" s="63"/>
      <c r="AWA4" s="63"/>
      <c r="AWB4" s="63"/>
      <c r="AWC4" s="63"/>
      <c r="AWD4" s="63"/>
      <c r="AWE4" s="63"/>
      <c r="AWF4" s="63"/>
      <c r="AWG4" s="63"/>
      <c r="AWH4" s="63"/>
      <c r="AWI4" s="63"/>
      <c r="AWJ4" s="63"/>
      <c r="AWK4" s="63"/>
      <c r="AWL4" s="63"/>
      <c r="AWM4" s="63"/>
      <c r="AWN4" s="63"/>
      <c r="AWO4" s="63"/>
      <c r="AWP4" s="63"/>
      <c r="AWQ4" s="63"/>
      <c r="AWR4" s="63"/>
      <c r="AWS4" s="63"/>
      <c r="AWT4" s="63"/>
      <c r="AWU4" s="63"/>
      <c r="AWV4" s="63"/>
      <c r="AWW4" s="63"/>
      <c r="AWX4" s="63"/>
      <c r="AWY4" s="63"/>
      <c r="AWZ4" s="63"/>
      <c r="AXA4" s="63"/>
      <c r="AXB4" s="63"/>
      <c r="AXC4" s="63"/>
      <c r="AXD4" s="63"/>
      <c r="AXE4" s="63"/>
      <c r="AXF4" s="63"/>
      <c r="AXG4" s="63"/>
      <c r="AXH4" s="63"/>
      <c r="AXI4" s="63"/>
      <c r="AXJ4" s="63"/>
      <c r="AXK4" s="63"/>
      <c r="AXL4" s="63"/>
      <c r="AXM4" s="63"/>
      <c r="AXN4" s="63"/>
      <c r="AXO4" s="63"/>
      <c r="AXP4" s="63"/>
      <c r="AXQ4" s="63"/>
      <c r="AXR4" s="63"/>
      <c r="AXS4" s="63"/>
      <c r="AXT4" s="63"/>
      <c r="AXU4" s="63"/>
      <c r="AXV4" s="63"/>
      <c r="AXW4" s="63"/>
      <c r="AXX4" s="63"/>
      <c r="AXY4" s="63"/>
      <c r="AXZ4" s="63"/>
      <c r="AYA4" s="63"/>
      <c r="AYB4" s="63"/>
      <c r="AYC4" s="63"/>
      <c r="AYD4" s="63"/>
      <c r="AYE4" s="63"/>
      <c r="AYF4" s="63"/>
      <c r="AYG4" s="63"/>
      <c r="AYH4" s="63"/>
      <c r="AYI4" s="63"/>
      <c r="AYJ4" s="63"/>
      <c r="AYK4" s="63"/>
      <c r="AYL4" s="63"/>
      <c r="AYM4" s="63"/>
      <c r="AYN4" s="63"/>
      <c r="AYO4" s="63"/>
      <c r="AYP4" s="63"/>
      <c r="AYQ4" s="63"/>
      <c r="AYR4" s="63"/>
      <c r="AYS4" s="63"/>
      <c r="AYT4" s="63"/>
      <c r="AYU4" s="63"/>
      <c r="AYV4" s="63"/>
      <c r="AYW4" s="63"/>
      <c r="AYX4" s="63"/>
      <c r="AYY4" s="63"/>
      <c r="AYZ4" s="63"/>
      <c r="AZA4" s="63"/>
      <c r="AZB4" s="63"/>
      <c r="AZC4" s="63"/>
      <c r="AZD4" s="63"/>
      <c r="AZE4" s="63"/>
      <c r="AZF4" s="63"/>
      <c r="AZG4" s="63"/>
      <c r="AZH4" s="63"/>
      <c r="AZI4" s="63"/>
      <c r="AZJ4" s="63"/>
      <c r="AZK4" s="63"/>
      <c r="AZL4" s="63"/>
      <c r="AZM4" s="63"/>
      <c r="AZN4" s="63"/>
      <c r="AZO4" s="63"/>
      <c r="AZP4" s="63"/>
      <c r="AZQ4" s="63"/>
      <c r="AZR4" s="63"/>
      <c r="AZS4" s="63"/>
      <c r="AZT4" s="63"/>
      <c r="AZU4" s="63"/>
      <c r="AZV4" s="63"/>
      <c r="AZW4" s="63"/>
      <c r="AZX4" s="63"/>
      <c r="AZY4" s="63"/>
      <c r="AZZ4" s="63"/>
      <c r="BAA4" s="63"/>
      <c r="BAB4" s="63"/>
      <c r="BAC4" s="63"/>
      <c r="BAD4" s="63"/>
      <c r="BAE4" s="63"/>
      <c r="BAF4" s="63"/>
      <c r="BAG4" s="63"/>
      <c r="BAH4" s="63"/>
      <c r="BAI4" s="63"/>
      <c r="BAJ4" s="63"/>
      <c r="BAK4" s="63"/>
      <c r="BAL4" s="63"/>
      <c r="BAM4" s="63"/>
      <c r="BAN4" s="63"/>
      <c r="BAO4" s="63"/>
      <c r="BAP4" s="63"/>
      <c r="BAQ4" s="63"/>
      <c r="BAR4" s="63"/>
      <c r="BAS4" s="63"/>
      <c r="BAT4" s="63"/>
      <c r="BAU4" s="63"/>
      <c r="BAV4" s="63"/>
      <c r="BAW4" s="63"/>
      <c r="BAX4" s="63"/>
      <c r="BAY4" s="63"/>
      <c r="BAZ4" s="63"/>
      <c r="BBA4" s="63"/>
      <c r="BBB4" s="63"/>
      <c r="BBC4" s="63"/>
      <c r="BBD4" s="63"/>
      <c r="BBE4" s="63"/>
      <c r="BBF4" s="63"/>
      <c r="BBG4" s="63"/>
      <c r="BBH4" s="63"/>
      <c r="BBI4" s="63"/>
      <c r="BBJ4" s="63"/>
      <c r="BBK4" s="63"/>
      <c r="BBL4" s="63"/>
      <c r="BBM4" s="63"/>
      <c r="BBN4" s="63"/>
      <c r="BBO4" s="63"/>
      <c r="BBP4" s="63"/>
      <c r="BBQ4" s="63"/>
      <c r="BBR4" s="63"/>
      <c r="BBS4" s="63"/>
      <c r="BBT4" s="63"/>
      <c r="BBU4" s="63"/>
      <c r="BBV4" s="63"/>
      <c r="BBW4" s="63"/>
      <c r="BBX4" s="63"/>
      <c r="BBY4" s="63"/>
      <c r="BBZ4" s="63"/>
      <c r="BCA4" s="63"/>
      <c r="BCB4" s="63"/>
      <c r="BCC4" s="63"/>
      <c r="BCD4" s="63"/>
      <c r="BCE4" s="63"/>
      <c r="BCF4" s="63"/>
      <c r="BCG4" s="63"/>
      <c r="BCH4" s="63"/>
      <c r="BCI4" s="63"/>
      <c r="BCJ4" s="63"/>
      <c r="BCK4" s="63"/>
      <c r="BCL4" s="63"/>
      <c r="BCM4" s="63"/>
      <c r="BCN4" s="63"/>
      <c r="BCO4" s="63"/>
      <c r="BCP4" s="63"/>
      <c r="BCQ4" s="63"/>
      <c r="BCR4" s="63"/>
      <c r="BCS4" s="63"/>
      <c r="BCT4" s="63"/>
      <c r="BCU4" s="63"/>
      <c r="BCV4" s="63"/>
      <c r="BCW4" s="63"/>
      <c r="BCX4" s="63"/>
      <c r="BCY4" s="63"/>
      <c r="BCZ4" s="63"/>
      <c r="BDA4" s="63"/>
      <c r="BDB4" s="63"/>
      <c r="BDC4" s="63"/>
      <c r="BDD4" s="63"/>
      <c r="BDE4" s="63"/>
      <c r="BDF4" s="63"/>
      <c r="BDG4" s="63"/>
      <c r="BDH4" s="63"/>
      <c r="BDI4" s="63"/>
      <c r="BDJ4" s="63"/>
      <c r="BDK4" s="63"/>
      <c r="BDL4" s="63"/>
      <c r="BDM4" s="63"/>
      <c r="BDN4" s="63"/>
      <c r="BDO4" s="63"/>
      <c r="BDP4" s="63"/>
      <c r="BDQ4" s="63"/>
      <c r="BDR4" s="63"/>
      <c r="BDS4" s="63"/>
      <c r="BDT4" s="63"/>
      <c r="BDU4" s="63"/>
      <c r="BDV4" s="63"/>
      <c r="BDW4" s="63"/>
      <c r="BDX4" s="63"/>
      <c r="BDY4" s="63"/>
      <c r="BDZ4" s="63"/>
      <c r="BEA4" s="63"/>
      <c r="BEB4" s="63"/>
      <c r="BEC4" s="63"/>
      <c r="BED4" s="63"/>
      <c r="BEE4" s="63"/>
      <c r="BEF4" s="63"/>
      <c r="BEG4" s="63"/>
      <c r="BEH4" s="63"/>
      <c r="BEI4" s="63"/>
      <c r="BEJ4" s="63"/>
      <c r="BEK4" s="63"/>
      <c r="BEL4" s="63"/>
      <c r="BEM4" s="63"/>
      <c r="BEN4" s="63"/>
      <c r="BEO4" s="63"/>
      <c r="BEP4" s="63"/>
      <c r="BEQ4" s="63"/>
      <c r="BER4" s="63"/>
      <c r="BES4" s="63"/>
      <c r="BET4" s="63"/>
      <c r="BEU4" s="63"/>
      <c r="BEV4" s="63"/>
      <c r="BEW4" s="63"/>
      <c r="BEX4" s="63"/>
      <c r="BEY4" s="63"/>
      <c r="BEZ4" s="63"/>
      <c r="BFA4" s="63"/>
      <c r="BFB4" s="63"/>
      <c r="BFC4" s="63"/>
      <c r="BFD4" s="63"/>
      <c r="BFE4" s="63"/>
      <c r="BFF4" s="63"/>
      <c r="BFG4" s="63"/>
      <c r="BFH4" s="63"/>
      <c r="BFI4" s="63"/>
      <c r="BFJ4" s="63"/>
      <c r="BFK4" s="63"/>
      <c r="BFL4" s="63"/>
      <c r="BFM4" s="63"/>
      <c r="BFN4" s="63"/>
      <c r="BFO4" s="63"/>
      <c r="BFP4" s="63"/>
      <c r="BFQ4" s="63"/>
      <c r="BFR4" s="63"/>
      <c r="BFS4" s="63"/>
      <c r="BFT4" s="63"/>
      <c r="BFU4" s="63"/>
      <c r="BFV4" s="63"/>
      <c r="BFW4" s="63"/>
      <c r="BFX4" s="63"/>
      <c r="BFY4" s="63"/>
      <c r="BFZ4" s="63"/>
      <c r="BGA4" s="63"/>
      <c r="BGB4" s="63"/>
      <c r="BGC4" s="63"/>
      <c r="BGD4" s="63"/>
      <c r="BGE4" s="63"/>
      <c r="BGF4" s="63"/>
      <c r="BGG4" s="63"/>
      <c r="BGH4" s="63"/>
      <c r="BGI4" s="63"/>
      <c r="BGJ4" s="63"/>
      <c r="BGK4" s="63"/>
      <c r="BGL4" s="63"/>
      <c r="BGM4" s="63"/>
      <c r="BGN4" s="63"/>
      <c r="BGO4" s="63"/>
      <c r="BGP4" s="63"/>
      <c r="BGQ4" s="63"/>
      <c r="BGR4" s="63"/>
      <c r="BGS4" s="63"/>
      <c r="BGT4" s="63"/>
      <c r="BGU4" s="63"/>
      <c r="BGV4" s="63"/>
      <c r="BGW4" s="63"/>
      <c r="BGX4" s="63"/>
      <c r="BGY4" s="63"/>
      <c r="BGZ4" s="63"/>
      <c r="BHA4" s="63"/>
      <c r="BHB4" s="63"/>
      <c r="BHC4" s="63"/>
      <c r="BHD4" s="63"/>
      <c r="BHE4" s="63"/>
      <c r="BHF4" s="63"/>
      <c r="BHG4" s="63"/>
      <c r="BHH4" s="63"/>
      <c r="BHI4" s="63"/>
      <c r="BHJ4" s="63"/>
      <c r="BHK4" s="63"/>
      <c r="BHL4" s="63"/>
      <c r="BHM4" s="63"/>
      <c r="BHN4" s="63"/>
      <c r="BHO4" s="63"/>
      <c r="BHP4" s="63"/>
      <c r="BHQ4" s="63"/>
      <c r="BHR4" s="63"/>
      <c r="BHS4" s="63"/>
      <c r="BHT4" s="63"/>
      <c r="BHU4" s="63"/>
      <c r="BHV4" s="63"/>
      <c r="BHW4" s="63"/>
      <c r="BHX4" s="63"/>
      <c r="BHY4" s="63"/>
      <c r="BHZ4" s="63"/>
      <c r="BIA4" s="63"/>
      <c r="BIB4" s="63"/>
      <c r="BIC4" s="63"/>
      <c r="BID4" s="63"/>
      <c r="BIE4" s="63"/>
      <c r="BIF4" s="63"/>
      <c r="BIG4" s="63"/>
      <c r="BIH4" s="63"/>
      <c r="BII4" s="63"/>
      <c r="BIJ4" s="63"/>
      <c r="BIK4" s="63"/>
      <c r="BIL4" s="63"/>
      <c r="BIM4" s="63"/>
      <c r="BIN4" s="63"/>
      <c r="BIO4" s="63"/>
      <c r="BIP4" s="63"/>
      <c r="BIQ4" s="63"/>
      <c r="BIR4" s="63"/>
      <c r="BIS4" s="63"/>
      <c r="BIT4" s="63"/>
      <c r="BIU4" s="63"/>
      <c r="BIV4" s="63"/>
      <c r="BIW4" s="63"/>
      <c r="BIX4" s="63"/>
      <c r="BIY4" s="63"/>
      <c r="BIZ4" s="63"/>
      <c r="BJA4" s="63"/>
      <c r="BJB4" s="63"/>
      <c r="BJC4" s="63"/>
      <c r="BJD4" s="63"/>
      <c r="BJE4" s="63"/>
      <c r="BJF4" s="63"/>
      <c r="BJG4" s="63"/>
      <c r="BJH4" s="63"/>
      <c r="BJI4" s="63"/>
      <c r="BJJ4" s="63"/>
      <c r="BJK4" s="63"/>
      <c r="BJL4" s="63"/>
      <c r="BJM4" s="63"/>
      <c r="BJN4" s="63"/>
      <c r="BJO4" s="63"/>
      <c r="BJP4" s="63"/>
      <c r="BJQ4" s="63"/>
      <c r="BJR4" s="63"/>
      <c r="BJS4" s="63"/>
      <c r="BJT4" s="63"/>
      <c r="BJU4" s="63"/>
      <c r="BJV4" s="63"/>
      <c r="BJW4" s="63"/>
      <c r="BJX4" s="63"/>
      <c r="BJY4" s="63"/>
      <c r="BJZ4" s="63"/>
      <c r="BKA4" s="63"/>
      <c r="BKB4" s="63"/>
      <c r="BKC4" s="63"/>
      <c r="BKD4" s="63"/>
      <c r="BKE4" s="63"/>
      <c r="BKF4" s="63"/>
      <c r="BKG4" s="63"/>
      <c r="BKH4" s="63"/>
      <c r="BKI4" s="63"/>
      <c r="BKJ4" s="63"/>
      <c r="BKK4" s="63"/>
      <c r="BKL4" s="63"/>
      <c r="BKM4" s="63"/>
      <c r="BKN4" s="63"/>
      <c r="BKO4" s="63"/>
      <c r="BKP4" s="63"/>
      <c r="BKQ4" s="63"/>
      <c r="BKR4" s="63"/>
      <c r="BKS4" s="63"/>
      <c r="BKT4" s="63"/>
      <c r="BKU4" s="63"/>
      <c r="BKV4" s="63"/>
      <c r="BKW4" s="63"/>
      <c r="BKX4" s="63"/>
      <c r="BKY4" s="63"/>
      <c r="BKZ4" s="63"/>
      <c r="BLA4" s="63"/>
      <c r="BLB4" s="63"/>
      <c r="BLC4" s="63"/>
      <c r="BLD4" s="63"/>
      <c r="BLE4" s="63"/>
      <c r="BLF4" s="63"/>
      <c r="BLG4" s="63"/>
      <c r="BLH4" s="63"/>
      <c r="BLI4" s="63"/>
      <c r="BLJ4" s="63"/>
      <c r="BLK4" s="63"/>
      <c r="BLL4" s="63"/>
      <c r="BLM4" s="63"/>
      <c r="BLN4" s="63"/>
      <c r="BLO4" s="63"/>
      <c r="BLP4" s="63"/>
      <c r="BLQ4" s="63"/>
      <c r="BLR4" s="63"/>
      <c r="BLS4" s="63"/>
      <c r="BLT4" s="63"/>
      <c r="BLU4" s="63"/>
      <c r="BLV4" s="63"/>
      <c r="BLW4" s="63"/>
      <c r="BLX4" s="63"/>
      <c r="BLY4" s="63"/>
      <c r="BLZ4" s="63"/>
      <c r="BMA4" s="63"/>
      <c r="BMB4" s="63"/>
      <c r="BMC4" s="63"/>
      <c r="BMD4" s="63"/>
      <c r="BME4" s="63"/>
      <c r="BMF4" s="63"/>
      <c r="BMG4" s="63"/>
      <c r="BMH4" s="63"/>
      <c r="BMI4" s="63"/>
      <c r="BMJ4" s="63"/>
      <c r="BMK4" s="63"/>
      <c r="BML4" s="63"/>
      <c r="BMM4" s="63"/>
      <c r="BMN4" s="63"/>
      <c r="BMO4" s="63"/>
      <c r="BMP4" s="63"/>
      <c r="BMQ4" s="63"/>
      <c r="BMR4" s="63"/>
      <c r="BMS4" s="63"/>
      <c r="BMT4" s="63"/>
      <c r="BMU4" s="63"/>
      <c r="BMV4" s="63"/>
      <c r="BMW4" s="63"/>
      <c r="BMX4" s="63"/>
      <c r="BMY4" s="63"/>
      <c r="BMZ4" s="63"/>
      <c r="BNA4" s="63"/>
      <c r="BNB4" s="63"/>
      <c r="BNC4" s="63"/>
      <c r="BND4" s="63"/>
      <c r="BNE4" s="63"/>
      <c r="BNF4" s="63"/>
      <c r="BNG4" s="63"/>
      <c r="BNH4" s="63"/>
      <c r="BNI4" s="63"/>
      <c r="BNJ4" s="63"/>
      <c r="BNK4" s="63"/>
      <c r="BNL4" s="63"/>
      <c r="BNM4" s="63"/>
      <c r="BNN4" s="63"/>
      <c r="BNO4" s="63"/>
      <c r="BNP4" s="63"/>
      <c r="BNQ4" s="63"/>
      <c r="BNR4" s="63"/>
      <c r="BNS4" s="63"/>
      <c r="BNT4" s="63"/>
      <c r="BNU4" s="63"/>
      <c r="BNV4" s="63"/>
      <c r="BNW4" s="63"/>
      <c r="BNX4" s="63"/>
      <c r="BNY4" s="63"/>
      <c r="BNZ4" s="63"/>
      <c r="BOA4" s="63"/>
      <c r="BOB4" s="63"/>
      <c r="BOC4" s="63"/>
      <c r="BOD4" s="63"/>
      <c r="BOE4" s="63"/>
      <c r="BOF4" s="63"/>
      <c r="BOG4" s="63"/>
      <c r="BOH4" s="63"/>
      <c r="BOI4" s="63"/>
      <c r="BOJ4" s="63"/>
      <c r="BOK4" s="63"/>
      <c r="BOL4" s="63"/>
      <c r="BOM4" s="63"/>
      <c r="BON4" s="63"/>
      <c r="BOO4" s="63"/>
      <c r="BOP4" s="63"/>
      <c r="BOQ4" s="63"/>
      <c r="BOR4" s="63"/>
      <c r="BOS4" s="63"/>
      <c r="BOT4" s="63"/>
      <c r="BOU4" s="63"/>
      <c r="BOV4" s="63"/>
      <c r="BOW4" s="63"/>
      <c r="BOX4" s="63"/>
      <c r="BOY4" s="63"/>
      <c r="BOZ4" s="63"/>
      <c r="BPA4" s="63"/>
      <c r="BPB4" s="63"/>
      <c r="BPC4" s="63"/>
      <c r="BPD4" s="63"/>
      <c r="BPE4" s="63"/>
      <c r="BPF4" s="63"/>
      <c r="BPG4" s="63"/>
      <c r="BPH4" s="63"/>
      <c r="BPI4" s="63"/>
      <c r="BPJ4" s="63"/>
      <c r="BPK4" s="63"/>
      <c r="BPL4" s="63"/>
      <c r="BPM4" s="63"/>
      <c r="BPN4" s="63"/>
      <c r="BPO4" s="63"/>
      <c r="BPP4" s="63"/>
      <c r="BPQ4" s="63"/>
      <c r="BPR4" s="63"/>
      <c r="BPS4" s="63"/>
      <c r="BPT4" s="63"/>
      <c r="BPU4" s="63"/>
      <c r="BPV4" s="63"/>
      <c r="BPW4" s="63"/>
      <c r="BPX4" s="63"/>
      <c r="BPY4" s="63"/>
      <c r="BPZ4" s="63"/>
      <c r="BQA4" s="63"/>
      <c r="BQB4" s="63"/>
      <c r="BQC4" s="63"/>
      <c r="BQD4" s="63"/>
      <c r="BQE4" s="63"/>
      <c r="BQF4" s="63"/>
      <c r="BQG4" s="63"/>
      <c r="BQH4" s="63"/>
      <c r="BQI4" s="63"/>
      <c r="BQJ4" s="63"/>
      <c r="BQK4" s="63"/>
      <c r="BQL4" s="63"/>
      <c r="BQM4" s="63"/>
      <c r="BQN4" s="63"/>
      <c r="BQO4" s="63"/>
      <c r="BQP4" s="63"/>
      <c r="BQQ4" s="63"/>
      <c r="BQR4" s="63"/>
      <c r="BQS4" s="63"/>
      <c r="BQT4" s="63"/>
      <c r="BQU4" s="63"/>
      <c r="BQV4" s="63"/>
      <c r="BQW4" s="63"/>
      <c r="BQX4" s="63"/>
      <c r="BQY4" s="63"/>
      <c r="BQZ4" s="63"/>
      <c r="BRA4" s="63"/>
      <c r="BRB4" s="63"/>
      <c r="BRC4" s="63"/>
      <c r="BRD4" s="63"/>
      <c r="BRE4" s="63"/>
      <c r="BRF4" s="63"/>
      <c r="BRG4" s="63"/>
      <c r="BRH4" s="63"/>
      <c r="BRI4" s="63"/>
      <c r="BRJ4" s="63"/>
      <c r="BRK4" s="63"/>
      <c r="BRL4" s="63"/>
      <c r="BRM4" s="63"/>
      <c r="BRN4" s="63"/>
      <c r="BRO4" s="63"/>
      <c r="BRP4" s="63"/>
      <c r="BRQ4" s="63"/>
      <c r="BRR4" s="63"/>
      <c r="BRS4" s="63"/>
      <c r="BRT4" s="63"/>
      <c r="BRU4" s="63"/>
      <c r="BRV4" s="63"/>
      <c r="BRW4" s="63"/>
      <c r="BRX4" s="63"/>
      <c r="BRY4" s="63"/>
      <c r="BRZ4" s="63"/>
      <c r="BSA4" s="63"/>
      <c r="BSB4" s="63"/>
      <c r="BSC4" s="63"/>
      <c r="BSD4" s="63"/>
      <c r="BSE4" s="63"/>
      <c r="BSF4" s="63"/>
      <c r="BSG4" s="63"/>
      <c r="BSH4" s="63"/>
      <c r="BSI4" s="63"/>
      <c r="BSJ4" s="63"/>
      <c r="BSK4" s="63"/>
      <c r="BSL4" s="63"/>
      <c r="BSM4" s="63"/>
      <c r="BSN4" s="63"/>
      <c r="BSO4" s="63"/>
      <c r="BSP4" s="63"/>
      <c r="BSQ4" s="63"/>
      <c r="BSR4" s="63"/>
      <c r="BSS4" s="63"/>
      <c r="BST4" s="63"/>
      <c r="BSU4" s="63"/>
      <c r="BSV4" s="63"/>
      <c r="BSW4" s="63"/>
      <c r="BSX4" s="63"/>
      <c r="BSY4" s="63"/>
      <c r="BSZ4" s="63"/>
      <c r="BTA4" s="63"/>
      <c r="BTB4" s="63"/>
      <c r="BTC4" s="63"/>
      <c r="BTD4" s="63"/>
      <c r="BTE4" s="63"/>
      <c r="BTF4" s="63"/>
      <c r="BTG4" s="63"/>
      <c r="BTH4" s="63"/>
      <c r="BTI4" s="63"/>
      <c r="BTJ4" s="63"/>
      <c r="BTK4" s="63"/>
      <c r="BTL4" s="63"/>
      <c r="BTM4" s="63"/>
      <c r="BTN4" s="63"/>
      <c r="BTO4" s="63"/>
      <c r="BTP4" s="63"/>
      <c r="BTQ4" s="63"/>
      <c r="BTR4" s="63"/>
      <c r="BTS4" s="63"/>
      <c r="BTT4" s="63"/>
      <c r="BTU4" s="63"/>
      <c r="BTV4" s="63"/>
      <c r="BTW4" s="63"/>
      <c r="BTX4" s="63"/>
      <c r="BTY4" s="63"/>
      <c r="BTZ4" s="63"/>
      <c r="BUA4" s="63"/>
      <c r="BUB4" s="63"/>
      <c r="BUC4" s="63"/>
      <c r="BUD4" s="63"/>
      <c r="BUE4" s="63"/>
      <c r="BUF4" s="63"/>
      <c r="BUG4" s="63"/>
      <c r="BUH4" s="63"/>
      <c r="BUI4" s="63"/>
      <c r="BUJ4" s="63"/>
      <c r="BUK4" s="63"/>
      <c r="BUL4" s="63"/>
      <c r="BUM4" s="63"/>
      <c r="BUN4" s="63"/>
      <c r="BUO4" s="63"/>
      <c r="BUP4" s="63"/>
      <c r="BUQ4" s="63"/>
      <c r="BUR4" s="63"/>
      <c r="BUS4" s="63"/>
      <c r="BUT4" s="63"/>
      <c r="BUU4" s="63"/>
      <c r="BUV4" s="63"/>
      <c r="BUW4" s="63"/>
      <c r="BUX4" s="63"/>
      <c r="BUY4" s="63"/>
      <c r="BUZ4" s="63"/>
      <c r="BVA4" s="63"/>
      <c r="BVB4" s="63"/>
      <c r="BVC4" s="63"/>
      <c r="BVD4" s="63"/>
      <c r="BVE4" s="63"/>
      <c r="BVF4" s="63"/>
      <c r="BVG4" s="63"/>
      <c r="BVH4" s="63"/>
      <c r="BVI4" s="63"/>
      <c r="BVJ4" s="63"/>
      <c r="BVK4" s="63"/>
      <c r="BVL4" s="63"/>
      <c r="BVM4" s="63"/>
      <c r="BVN4" s="63"/>
      <c r="BVO4" s="63"/>
      <c r="BVP4" s="63"/>
      <c r="BVQ4" s="63"/>
      <c r="BVR4" s="63"/>
      <c r="BVS4" s="63"/>
      <c r="BVT4" s="63"/>
      <c r="BVU4" s="63"/>
      <c r="BVV4" s="63"/>
      <c r="BVW4" s="63"/>
      <c r="BVX4" s="63"/>
      <c r="BVY4" s="63"/>
      <c r="BVZ4" s="63"/>
      <c r="BWA4" s="63"/>
      <c r="BWB4" s="63"/>
      <c r="BWC4" s="63"/>
      <c r="BWD4" s="63"/>
      <c r="BWE4" s="63"/>
      <c r="BWF4" s="63"/>
      <c r="BWG4" s="63"/>
      <c r="BWH4" s="63"/>
      <c r="BWI4" s="63"/>
      <c r="BWJ4" s="63"/>
      <c r="BWK4" s="63"/>
      <c r="BWL4" s="63"/>
      <c r="BWM4" s="63"/>
      <c r="BWN4" s="63"/>
      <c r="BWO4" s="63"/>
      <c r="BWP4" s="63"/>
      <c r="BWQ4" s="63"/>
      <c r="BWR4" s="63"/>
      <c r="BWS4" s="63"/>
      <c r="BWT4" s="63"/>
      <c r="BWU4" s="63"/>
      <c r="BWV4" s="63"/>
      <c r="BWW4" s="63"/>
      <c r="BWX4" s="63"/>
      <c r="BWY4" s="63"/>
      <c r="BWZ4" s="63"/>
      <c r="BXA4" s="63"/>
      <c r="BXB4" s="63"/>
      <c r="BXC4" s="63"/>
      <c r="BXD4" s="63"/>
      <c r="BXE4" s="63"/>
      <c r="BXF4" s="63"/>
      <c r="BXG4" s="63"/>
      <c r="BXH4" s="63"/>
      <c r="BXI4" s="63"/>
      <c r="BXJ4" s="63"/>
      <c r="BXK4" s="63"/>
      <c r="BXL4" s="63"/>
      <c r="BXM4" s="63"/>
      <c r="BXN4" s="63"/>
      <c r="BXO4" s="63"/>
      <c r="BXP4" s="63"/>
      <c r="BXQ4" s="63"/>
      <c r="BXR4" s="63"/>
      <c r="BXS4" s="63"/>
      <c r="BXT4" s="63"/>
      <c r="BXU4" s="63"/>
      <c r="BXV4" s="63"/>
      <c r="BXW4" s="63"/>
      <c r="BXX4" s="63"/>
      <c r="BXY4" s="63"/>
      <c r="BXZ4" s="63"/>
      <c r="BYA4" s="63"/>
      <c r="BYB4" s="63"/>
      <c r="BYC4" s="63"/>
      <c r="BYD4" s="63"/>
      <c r="BYE4" s="63"/>
      <c r="BYF4" s="63"/>
      <c r="BYG4" s="63"/>
      <c r="BYH4" s="63"/>
      <c r="BYI4" s="63"/>
      <c r="BYJ4" s="63"/>
      <c r="BYK4" s="63"/>
      <c r="BYL4" s="63"/>
      <c r="BYM4" s="63"/>
      <c r="BYN4" s="63"/>
      <c r="BYO4" s="63"/>
      <c r="BYP4" s="63"/>
      <c r="BYQ4" s="63"/>
      <c r="BYR4" s="63"/>
      <c r="BYS4" s="63"/>
      <c r="BYT4" s="63"/>
      <c r="BYU4" s="63"/>
      <c r="BYV4" s="63"/>
      <c r="BYW4" s="63"/>
      <c r="BYX4" s="63"/>
      <c r="BYY4" s="63"/>
      <c r="BYZ4" s="63"/>
      <c r="BZA4" s="63"/>
      <c r="BZB4" s="63"/>
      <c r="BZC4" s="63"/>
      <c r="BZD4" s="63"/>
      <c r="BZE4" s="63"/>
      <c r="BZF4" s="63"/>
      <c r="BZG4" s="63"/>
      <c r="BZH4" s="63"/>
      <c r="BZI4" s="63"/>
      <c r="BZJ4" s="63"/>
      <c r="BZK4" s="63"/>
      <c r="BZL4" s="63"/>
      <c r="BZM4" s="63"/>
      <c r="BZN4" s="63"/>
      <c r="BZO4" s="63"/>
      <c r="BZP4" s="63"/>
      <c r="BZQ4" s="63"/>
      <c r="BZR4" s="63"/>
      <c r="BZS4" s="63"/>
      <c r="BZT4" s="63"/>
      <c r="BZU4" s="63"/>
      <c r="BZV4" s="63"/>
      <c r="BZW4" s="63"/>
      <c r="BZX4" s="63"/>
      <c r="BZY4" s="63"/>
      <c r="BZZ4" s="63"/>
      <c r="CAA4" s="63"/>
      <c r="CAB4" s="63"/>
      <c r="CAC4" s="63"/>
      <c r="CAD4" s="63"/>
      <c r="CAE4" s="63"/>
      <c r="CAF4" s="63"/>
      <c r="CAG4" s="63"/>
      <c r="CAH4" s="63"/>
      <c r="CAI4" s="63"/>
      <c r="CAJ4" s="63"/>
      <c r="CAK4" s="63"/>
      <c r="CAL4" s="63"/>
      <c r="CAM4" s="63"/>
      <c r="CAN4" s="63"/>
      <c r="CAO4" s="63"/>
      <c r="CAP4" s="63"/>
      <c r="CAQ4" s="63"/>
      <c r="CAR4" s="63"/>
      <c r="CAS4" s="63"/>
      <c r="CAT4" s="63"/>
      <c r="CAU4" s="63"/>
      <c r="CAV4" s="63"/>
      <c r="CAW4" s="63"/>
      <c r="CAX4" s="63"/>
      <c r="CAY4" s="63"/>
      <c r="CAZ4" s="63"/>
      <c r="CBA4" s="63"/>
      <c r="CBB4" s="63"/>
      <c r="CBC4" s="63"/>
      <c r="CBD4" s="63"/>
      <c r="CBE4" s="63"/>
      <c r="CBF4" s="63"/>
      <c r="CBG4" s="63"/>
      <c r="CBH4" s="63"/>
      <c r="CBI4" s="63"/>
      <c r="CBJ4" s="63"/>
      <c r="CBK4" s="63"/>
      <c r="CBL4" s="63"/>
      <c r="CBM4" s="63"/>
      <c r="CBN4" s="63"/>
      <c r="CBO4" s="63"/>
      <c r="CBP4" s="63"/>
      <c r="CBQ4" s="63"/>
      <c r="CBR4" s="63"/>
      <c r="CBS4" s="63"/>
      <c r="CBT4" s="63"/>
      <c r="CBU4" s="63"/>
      <c r="CBV4" s="63"/>
      <c r="CBW4" s="63"/>
      <c r="CBX4" s="63"/>
      <c r="CBY4" s="63"/>
      <c r="CBZ4" s="63"/>
      <c r="CCA4" s="63"/>
      <c r="CCB4" s="63"/>
      <c r="CCC4" s="63"/>
      <c r="CCD4" s="63"/>
      <c r="CCE4" s="63"/>
      <c r="CCF4" s="63"/>
      <c r="CCG4" s="63"/>
      <c r="CCH4" s="63"/>
      <c r="CCI4" s="63"/>
      <c r="CCJ4" s="63"/>
      <c r="CCK4" s="63"/>
      <c r="CCL4" s="63"/>
      <c r="CCM4" s="63"/>
      <c r="CCN4" s="63"/>
      <c r="CCO4" s="63"/>
      <c r="CCP4" s="63"/>
      <c r="CCQ4" s="63"/>
      <c r="CCR4" s="63"/>
      <c r="CCS4" s="63"/>
      <c r="CCT4" s="63"/>
      <c r="CCU4" s="63"/>
      <c r="CCV4" s="63"/>
      <c r="CCW4" s="63"/>
      <c r="CCX4" s="63"/>
      <c r="CCY4" s="63"/>
      <c r="CCZ4" s="63"/>
      <c r="CDA4" s="63"/>
      <c r="CDB4" s="63"/>
      <c r="CDC4" s="63"/>
      <c r="CDD4" s="63"/>
      <c r="CDE4" s="63"/>
      <c r="CDF4" s="63"/>
      <c r="CDG4" s="63"/>
      <c r="CDH4" s="63"/>
      <c r="CDI4" s="63"/>
      <c r="CDJ4" s="63"/>
      <c r="CDK4" s="63"/>
      <c r="CDL4" s="63"/>
      <c r="CDM4" s="63"/>
      <c r="CDN4" s="63"/>
      <c r="CDO4" s="63"/>
      <c r="CDP4" s="63"/>
      <c r="CDQ4" s="63"/>
      <c r="CDR4" s="63"/>
      <c r="CDS4" s="63"/>
      <c r="CDT4" s="63"/>
      <c r="CDU4" s="63"/>
      <c r="CDV4" s="63"/>
      <c r="CDW4" s="63"/>
      <c r="CDX4" s="63"/>
      <c r="CDY4" s="63"/>
      <c r="CDZ4" s="63"/>
      <c r="CEA4" s="63"/>
      <c r="CEB4" s="63"/>
      <c r="CEC4" s="63"/>
      <c r="CED4" s="63"/>
      <c r="CEE4" s="63"/>
      <c r="CEF4" s="63"/>
      <c r="CEG4" s="63"/>
      <c r="CEH4" s="63"/>
      <c r="CEI4" s="63"/>
      <c r="CEJ4" s="63"/>
      <c r="CEK4" s="63"/>
      <c r="CEL4" s="63"/>
      <c r="CEM4" s="63"/>
      <c r="CEN4" s="63"/>
      <c r="CEO4" s="63"/>
      <c r="CEP4" s="63"/>
      <c r="CEQ4" s="63"/>
      <c r="CER4" s="63"/>
      <c r="CES4" s="63"/>
      <c r="CET4" s="63"/>
      <c r="CEU4" s="63"/>
      <c r="CEV4" s="63"/>
      <c r="CEW4" s="63"/>
      <c r="CEX4" s="63"/>
      <c r="CEY4" s="63"/>
      <c r="CEZ4" s="63"/>
      <c r="CFA4" s="63"/>
      <c r="CFB4" s="63"/>
      <c r="CFC4" s="63"/>
      <c r="CFD4" s="63"/>
      <c r="CFE4" s="63"/>
      <c r="CFF4" s="63"/>
      <c r="CFG4" s="63"/>
      <c r="CFH4" s="63"/>
      <c r="CFI4" s="63"/>
      <c r="CFJ4" s="63"/>
      <c r="CFK4" s="63"/>
      <c r="CFL4" s="63"/>
      <c r="CFM4" s="63"/>
      <c r="CFN4" s="63"/>
      <c r="CFO4" s="63"/>
      <c r="CFP4" s="63"/>
      <c r="CFQ4" s="63"/>
      <c r="CFR4" s="63"/>
      <c r="CFS4" s="63"/>
      <c r="CFT4" s="63"/>
      <c r="CFU4" s="63"/>
      <c r="CFV4" s="63"/>
      <c r="CFW4" s="63"/>
      <c r="CFX4" s="63"/>
      <c r="CFY4" s="63"/>
      <c r="CFZ4" s="63"/>
      <c r="CGA4" s="63"/>
      <c r="CGB4" s="63"/>
      <c r="CGC4" s="63"/>
      <c r="CGD4" s="63"/>
      <c r="CGE4" s="63"/>
      <c r="CGF4" s="63"/>
      <c r="CGG4" s="63"/>
      <c r="CGH4" s="63"/>
      <c r="CGI4" s="63"/>
      <c r="CGJ4" s="63"/>
      <c r="CGK4" s="63"/>
      <c r="CGL4" s="63"/>
      <c r="CGM4" s="63"/>
      <c r="CGN4" s="63"/>
      <c r="CGO4" s="63"/>
      <c r="CGP4" s="63"/>
      <c r="CGQ4" s="63"/>
      <c r="CGR4" s="63"/>
      <c r="CGS4" s="63"/>
      <c r="CGT4" s="63"/>
      <c r="CGU4" s="63"/>
      <c r="CGV4" s="63"/>
      <c r="CGW4" s="63"/>
      <c r="CGX4" s="63"/>
      <c r="CGY4" s="63"/>
      <c r="CGZ4" s="63"/>
      <c r="CHA4" s="63"/>
      <c r="CHB4" s="63"/>
      <c r="CHC4" s="63"/>
      <c r="CHD4" s="63"/>
      <c r="CHE4" s="63"/>
      <c r="CHF4" s="63"/>
      <c r="CHG4" s="63"/>
      <c r="CHH4" s="63"/>
      <c r="CHI4" s="63"/>
      <c r="CHJ4" s="63"/>
      <c r="CHK4" s="63"/>
      <c r="CHL4" s="63"/>
      <c r="CHM4" s="63"/>
      <c r="CHN4" s="63"/>
      <c r="CHO4" s="63"/>
      <c r="CHP4" s="63"/>
      <c r="CHQ4" s="63"/>
      <c r="CHR4" s="63"/>
      <c r="CHS4" s="63"/>
      <c r="CHT4" s="63"/>
      <c r="CHU4" s="63"/>
      <c r="CHV4" s="63"/>
      <c r="CHW4" s="63"/>
      <c r="CHX4" s="63"/>
      <c r="CHY4" s="63"/>
      <c r="CHZ4" s="63"/>
      <c r="CIA4" s="63"/>
      <c r="CIB4" s="63"/>
      <c r="CIC4" s="63"/>
      <c r="CID4" s="63"/>
      <c r="CIE4" s="63"/>
      <c r="CIF4" s="63"/>
      <c r="CIG4" s="63"/>
      <c r="CIH4" s="63"/>
      <c r="CII4" s="63"/>
      <c r="CIJ4" s="63"/>
      <c r="CIK4" s="63"/>
      <c r="CIL4" s="63"/>
      <c r="CIM4" s="63"/>
      <c r="CIN4" s="63"/>
      <c r="CIO4" s="63"/>
      <c r="CIP4" s="63"/>
      <c r="CIQ4" s="63"/>
      <c r="CIR4" s="63"/>
      <c r="CIS4" s="63"/>
      <c r="CIT4" s="63"/>
      <c r="CIU4" s="63"/>
      <c r="CIV4" s="63"/>
      <c r="CIW4" s="63"/>
      <c r="CIX4" s="63"/>
      <c r="CIY4" s="63"/>
      <c r="CIZ4" s="63"/>
      <c r="CJA4" s="63"/>
      <c r="CJB4" s="63"/>
      <c r="CJC4" s="63"/>
      <c r="CJD4" s="63"/>
      <c r="CJE4" s="63"/>
      <c r="CJF4" s="63"/>
      <c r="CJG4" s="63"/>
      <c r="CJH4" s="63"/>
      <c r="CJI4" s="63"/>
      <c r="CJJ4" s="63"/>
      <c r="CJK4" s="63"/>
      <c r="CJL4" s="63"/>
      <c r="CJM4" s="63"/>
      <c r="CJN4" s="63"/>
      <c r="CJO4" s="63"/>
      <c r="CJP4" s="63"/>
      <c r="CJQ4" s="63"/>
      <c r="CJR4" s="63"/>
      <c r="CJS4" s="63"/>
      <c r="CJT4" s="63"/>
      <c r="CJU4" s="63"/>
      <c r="CJV4" s="63"/>
      <c r="CJW4" s="63"/>
      <c r="CJX4" s="63"/>
      <c r="CJY4" s="63"/>
      <c r="CJZ4" s="63"/>
      <c r="CKA4" s="63"/>
      <c r="CKB4" s="63"/>
      <c r="CKC4" s="63"/>
      <c r="CKD4" s="63"/>
      <c r="CKE4" s="63"/>
      <c r="CKF4" s="63"/>
      <c r="CKG4" s="63"/>
      <c r="CKH4" s="63"/>
      <c r="CKI4" s="63"/>
      <c r="CKJ4" s="63"/>
      <c r="CKK4" s="63"/>
      <c r="CKL4" s="63"/>
      <c r="CKM4" s="63"/>
      <c r="CKN4" s="63"/>
      <c r="CKO4" s="63"/>
      <c r="CKP4" s="63"/>
      <c r="CKQ4" s="63"/>
      <c r="CKR4" s="63"/>
      <c r="CKS4" s="63"/>
      <c r="CKT4" s="63"/>
      <c r="CKU4" s="63"/>
      <c r="CKV4" s="63"/>
      <c r="CKW4" s="63"/>
      <c r="CKX4" s="63"/>
      <c r="CKY4" s="63"/>
      <c r="CKZ4" s="63"/>
      <c r="CLA4" s="63"/>
      <c r="CLB4" s="63"/>
      <c r="CLC4" s="63"/>
      <c r="CLD4" s="63"/>
      <c r="CLE4" s="63"/>
      <c r="CLF4" s="63"/>
      <c r="CLG4" s="63"/>
      <c r="CLH4" s="63"/>
      <c r="CLI4" s="63"/>
      <c r="CLJ4" s="63"/>
      <c r="CLK4" s="63"/>
      <c r="CLL4" s="63"/>
      <c r="CLM4" s="63"/>
      <c r="CLN4" s="63"/>
      <c r="CLO4" s="63"/>
      <c r="CLP4" s="63"/>
      <c r="CLQ4" s="63"/>
      <c r="CLR4" s="63"/>
      <c r="CLS4" s="63"/>
      <c r="CLT4" s="63"/>
      <c r="CLU4" s="63"/>
      <c r="CLV4" s="63"/>
      <c r="CLW4" s="63"/>
      <c r="CLX4" s="63"/>
      <c r="CLY4" s="63"/>
      <c r="CLZ4" s="63"/>
      <c r="CMA4" s="63"/>
      <c r="CMB4" s="63"/>
      <c r="CMC4" s="63"/>
      <c r="CMD4" s="63"/>
      <c r="CME4" s="63"/>
      <c r="CMF4" s="63"/>
      <c r="CMG4" s="63"/>
      <c r="CMH4" s="63"/>
      <c r="CMI4" s="63"/>
      <c r="CMJ4" s="63"/>
      <c r="CMK4" s="63"/>
      <c r="CML4" s="63"/>
      <c r="CMM4" s="63"/>
      <c r="CMN4" s="63"/>
      <c r="CMO4" s="63"/>
      <c r="CMP4" s="63"/>
      <c r="CMQ4" s="63"/>
      <c r="CMR4" s="63"/>
      <c r="CMS4" s="63"/>
      <c r="CMT4" s="63"/>
      <c r="CMU4" s="63"/>
      <c r="CMV4" s="63"/>
      <c r="CMW4" s="63"/>
      <c r="CMX4" s="63"/>
      <c r="CMY4" s="63"/>
      <c r="CMZ4" s="63"/>
      <c r="CNA4" s="63"/>
      <c r="CNB4" s="63"/>
      <c r="CNC4" s="63"/>
      <c r="CND4" s="63"/>
      <c r="CNE4" s="63"/>
      <c r="CNF4" s="63"/>
      <c r="CNG4" s="63"/>
      <c r="CNH4" s="63"/>
      <c r="CNI4" s="63"/>
      <c r="CNJ4" s="63"/>
      <c r="CNK4" s="63"/>
      <c r="CNL4" s="63"/>
      <c r="CNM4" s="63"/>
      <c r="CNN4" s="63"/>
      <c r="CNO4" s="63"/>
      <c r="CNP4" s="63"/>
      <c r="CNQ4" s="63"/>
      <c r="CNR4" s="63"/>
      <c r="CNS4" s="63"/>
      <c r="CNT4" s="63"/>
      <c r="CNU4" s="63"/>
      <c r="CNV4" s="63"/>
      <c r="CNW4" s="63"/>
      <c r="CNX4" s="63"/>
      <c r="CNY4" s="63"/>
      <c r="CNZ4" s="63"/>
      <c r="COA4" s="63"/>
      <c r="COB4" s="63"/>
      <c r="COC4" s="63"/>
      <c r="COD4" s="63"/>
      <c r="COE4" s="63"/>
      <c r="COF4" s="63"/>
      <c r="COG4" s="63"/>
      <c r="COH4" s="63"/>
      <c r="COI4" s="63"/>
      <c r="COJ4" s="63"/>
      <c r="COK4" s="63"/>
      <c r="COL4" s="63"/>
      <c r="COM4" s="63"/>
      <c r="CON4" s="63"/>
      <c r="COO4" s="63"/>
      <c r="COP4" s="63"/>
      <c r="COQ4" s="63"/>
      <c r="COR4" s="63"/>
      <c r="COS4" s="63"/>
      <c r="COT4" s="63"/>
      <c r="COU4" s="63"/>
      <c r="COV4" s="63"/>
      <c r="COW4" s="63"/>
      <c r="COX4" s="63"/>
      <c r="COY4" s="63"/>
      <c r="COZ4" s="63"/>
      <c r="CPA4" s="63"/>
      <c r="CPB4" s="63"/>
      <c r="CPC4" s="63"/>
      <c r="CPD4" s="63"/>
      <c r="CPE4" s="63"/>
      <c r="CPF4" s="63"/>
      <c r="CPG4" s="63"/>
      <c r="CPH4" s="63"/>
      <c r="CPI4" s="63"/>
      <c r="CPJ4" s="63"/>
      <c r="CPK4" s="63"/>
      <c r="CPL4" s="63"/>
      <c r="CPM4" s="63"/>
      <c r="CPN4" s="63"/>
      <c r="CPO4" s="63"/>
      <c r="CPP4" s="63"/>
      <c r="CPQ4" s="63"/>
      <c r="CPR4" s="63"/>
      <c r="CPS4" s="63"/>
      <c r="CPT4" s="63"/>
      <c r="CPU4" s="63"/>
      <c r="CPV4" s="63"/>
      <c r="CPW4" s="63"/>
      <c r="CPX4" s="63"/>
      <c r="CPY4" s="63"/>
      <c r="CPZ4" s="63"/>
      <c r="CQA4" s="63"/>
      <c r="CQB4" s="63"/>
      <c r="CQC4" s="63"/>
      <c r="CQD4" s="63"/>
      <c r="CQE4" s="63"/>
      <c r="CQF4" s="63"/>
      <c r="CQG4" s="63"/>
      <c r="CQH4" s="63"/>
      <c r="CQI4" s="63"/>
      <c r="CQJ4" s="63"/>
      <c r="CQK4" s="63"/>
      <c r="CQL4" s="63"/>
      <c r="CQM4" s="63"/>
      <c r="CQN4" s="63"/>
      <c r="CQO4" s="63"/>
      <c r="CQP4" s="63"/>
      <c r="CQQ4" s="63"/>
      <c r="CQR4" s="63"/>
      <c r="CQS4" s="63"/>
      <c r="CQT4" s="63"/>
      <c r="CQU4" s="63"/>
      <c r="CQV4" s="63"/>
      <c r="CQW4" s="63"/>
      <c r="CQX4" s="63"/>
      <c r="CQY4" s="63"/>
      <c r="CQZ4" s="63"/>
      <c r="CRA4" s="63"/>
      <c r="CRB4" s="63"/>
      <c r="CRC4" s="63"/>
      <c r="CRD4" s="63"/>
      <c r="CRE4" s="63"/>
      <c r="CRF4" s="63"/>
      <c r="CRG4" s="63"/>
      <c r="CRH4" s="63"/>
      <c r="CRI4" s="63"/>
      <c r="CRJ4" s="63"/>
      <c r="CRK4" s="63"/>
      <c r="CRL4" s="63"/>
      <c r="CRM4" s="63"/>
      <c r="CRN4" s="63"/>
      <c r="CRO4" s="63"/>
      <c r="CRP4" s="63"/>
      <c r="CRQ4" s="63"/>
      <c r="CRR4" s="63"/>
      <c r="CRS4" s="63"/>
      <c r="CRT4" s="63"/>
      <c r="CRU4" s="63"/>
      <c r="CRV4" s="63"/>
      <c r="CRW4" s="63"/>
      <c r="CRX4" s="63"/>
      <c r="CRY4" s="63"/>
      <c r="CRZ4" s="63"/>
      <c r="CSA4" s="63"/>
      <c r="CSB4" s="63"/>
      <c r="CSC4" s="63"/>
      <c r="CSD4" s="63"/>
      <c r="CSE4" s="63"/>
      <c r="CSF4" s="63"/>
      <c r="CSG4" s="63"/>
      <c r="CSH4" s="63"/>
      <c r="CSI4" s="63"/>
      <c r="CSJ4" s="63"/>
      <c r="CSK4" s="63"/>
      <c r="CSL4" s="63"/>
      <c r="CSM4" s="63"/>
      <c r="CSN4" s="63"/>
      <c r="CSO4" s="63"/>
      <c r="CSP4" s="63"/>
      <c r="CSQ4" s="63"/>
      <c r="CSR4" s="63"/>
      <c r="CSS4" s="63"/>
      <c r="CST4" s="63"/>
      <c r="CSU4" s="63"/>
      <c r="CSV4" s="63"/>
      <c r="CSW4" s="63"/>
      <c r="CSX4" s="63"/>
      <c r="CSY4" s="63"/>
      <c r="CSZ4" s="63"/>
      <c r="CTA4" s="63"/>
      <c r="CTB4" s="63"/>
      <c r="CTC4" s="63"/>
      <c r="CTD4" s="63"/>
      <c r="CTE4" s="63"/>
      <c r="CTF4" s="63"/>
      <c r="CTG4" s="63"/>
      <c r="CTH4" s="63"/>
      <c r="CTI4" s="63"/>
      <c r="CTJ4" s="63"/>
      <c r="CTK4" s="63"/>
      <c r="CTL4" s="63"/>
      <c r="CTM4" s="63"/>
      <c r="CTN4" s="63"/>
      <c r="CTO4" s="63"/>
      <c r="CTP4" s="63"/>
      <c r="CTQ4" s="63"/>
      <c r="CTR4" s="63"/>
      <c r="CTS4" s="63"/>
      <c r="CTT4" s="63"/>
      <c r="CTU4" s="63"/>
      <c r="CTV4" s="63"/>
      <c r="CTW4" s="63"/>
      <c r="CTX4" s="63"/>
      <c r="CTY4" s="63"/>
      <c r="CTZ4" s="63"/>
      <c r="CUA4" s="63"/>
      <c r="CUB4" s="63"/>
      <c r="CUC4" s="63"/>
      <c r="CUD4" s="63"/>
      <c r="CUE4" s="63"/>
      <c r="CUF4" s="63"/>
      <c r="CUG4" s="63"/>
      <c r="CUH4" s="63"/>
      <c r="CUI4" s="63"/>
      <c r="CUJ4" s="63"/>
      <c r="CUK4" s="63"/>
      <c r="CUL4" s="63"/>
      <c r="CUM4" s="63"/>
      <c r="CUN4" s="63"/>
      <c r="CUO4" s="63"/>
      <c r="CUP4" s="63"/>
      <c r="CUQ4" s="63"/>
      <c r="CUR4" s="63"/>
      <c r="CUS4" s="63"/>
      <c r="CUT4" s="63"/>
      <c r="CUU4" s="63"/>
      <c r="CUV4" s="63"/>
      <c r="CUW4" s="63"/>
      <c r="CUX4" s="63"/>
      <c r="CUY4" s="63"/>
      <c r="CUZ4" s="63"/>
      <c r="CVA4" s="63"/>
      <c r="CVB4" s="63"/>
      <c r="CVC4" s="63"/>
      <c r="CVD4" s="63"/>
      <c r="CVE4" s="63"/>
      <c r="CVF4" s="63"/>
      <c r="CVG4" s="63"/>
      <c r="CVH4" s="63"/>
      <c r="CVI4" s="63"/>
      <c r="CVJ4" s="63"/>
      <c r="CVK4" s="63"/>
      <c r="CVL4" s="63"/>
      <c r="CVM4" s="63"/>
      <c r="CVN4" s="63"/>
      <c r="CVO4" s="63"/>
      <c r="CVP4" s="63"/>
      <c r="CVQ4" s="63"/>
      <c r="CVR4" s="63"/>
      <c r="CVS4" s="63"/>
      <c r="CVT4" s="63"/>
      <c r="CVU4" s="63"/>
      <c r="CVV4" s="63"/>
      <c r="CVW4" s="63"/>
      <c r="CVX4" s="63"/>
      <c r="CVY4" s="63"/>
      <c r="CVZ4" s="63"/>
      <c r="CWA4" s="63"/>
      <c r="CWB4" s="63"/>
      <c r="CWC4" s="63"/>
      <c r="CWD4" s="63"/>
      <c r="CWE4" s="63"/>
      <c r="CWF4" s="63"/>
      <c r="CWG4" s="63"/>
      <c r="CWH4" s="63"/>
      <c r="CWI4" s="63"/>
      <c r="CWJ4" s="63"/>
      <c r="CWK4" s="63"/>
      <c r="CWL4" s="63"/>
      <c r="CWM4" s="63"/>
      <c r="CWN4" s="63"/>
      <c r="CWO4" s="63"/>
      <c r="CWP4" s="63"/>
      <c r="CWQ4" s="63"/>
      <c r="CWR4" s="63"/>
      <c r="CWS4" s="63"/>
      <c r="CWT4" s="63"/>
      <c r="CWU4" s="63"/>
      <c r="CWV4" s="63"/>
      <c r="CWW4" s="63"/>
      <c r="CWX4" s="63"/>
      <c r="CWY4" s="63"/>
      <c r="CWZ4" s="63"/>
      <c r="CXA4" s="63"/>
      <c r="CXB4" s="63"/>
      <c r="CXC4" s="63"/>
      <c r="CXD4" s="63"/>
      <c r="CXE4" s="63"/>
      <c r="CXF4" s="63"/>
      <c r="CXG4" s="63"/>
      <c r="CXH4" s="63"/>
      <c r="CXI4" s="63"/>
      <c r="CXJ4" s="63"/>
      <c r="CXK4" s="63"/>
      <c r="CXL4" s="63"/>
      <c r="CXM4" s="63"/>
      <c r="CXN4" s="63"/>
      <c r="CXO4" s="63"/>
      <c r="CXP4" s="63"/>
      <c r="CXQ4" s="63"/>
      <c r="CXR4" s="63"/>
      <c r="CXS4" s="63"/>
      <c r="CXT4" s="63"/>
      <c r="CXU4" s="63"/>
      <c r="CXV4" s="63"/>
      <c r="CXW4" s="63"/>
      <c r="CXX4" s="63"/>
      <c r="CXY4" s="63"/>
      <c r="CXZ4" s="63"/>
      <c r="CYA4" s="63"/>
      <c r="CYB4" s="63"/>
      <c r="CYC4" s="63"/>
      <c r="CYD4" s="63"/>
      <c r="CYE4" s="63"/>
      <c r="CYF4" s="63"/>
      <c r="CYG4" s="63"/>
      <c r="CYH4" s="63"/>
      <c r="CYI4" s="63"/>
      <c r="CYJ4" s="63"/>
      <c r="CYK4" s="63"/>
      <c r="CYL4" s="63"/>
      <c r="CYM4" s="63"/>
      <c r="CYN4" s="63"/>
      <c r="CYO4" s="63"/>
      <c r="CYP4" s="63"/>
      <c r="CYQ4" s="63"/>
      <c r="CYR4" s="63"/>
      <c r="CYS4" s="63"/>
      <c r="CYT4" s="63"/>
      <c r="CYU4" s="63"/>
      <c r="CYV4" s="63"/>
      <c r="CYW4" s="63"/>
      <c r="CYX4" s="63"/>
      <c r="CYY4" s="63"/>
      <c r="CYZ4" s="63"/>
      <c r="CZA4" s="63"/>
      <c r="CZB4" s="63"/>
      <c r="CZC4" s="63"/>
      <c r="CZD4" s="63"/>
      <c r="CZE4" s="63"/>
      <c r="CZF4" s="63"/>
      <c r="CZG4" s="63"/>
      <c r="CZH4" s="63"/>
      <c r="CZI4" s="63"/>
      <c r="CZJ4" s="63"/>
      <c r="CZK4" s="63"/>
      <c r="CZL4" s="63"/>
      <c r="CZM4" s="63"/>
      <c r="CZN4" s="63"/>
      <c r="CZO4" s="63"/>
      <c r="CZP4" s="63"/>
      <c r="CZQ4" s="63"/>
      <c r="CZR4" s="63"/>
      <c r="CZS4" s="63"/>
      <c r="CZT4" s="63"/>
      <c r="CZU4" s="63"/>
      <c r="CZV4" s="63"/>
      <c r="CZW4" s="63"/>
      <c r="CZX4" s="63"/>
      <c r="CZY4" s="63"/>
      <c r="CZZ4" s="63"/>
      <c r="DAA4" s="63"/>
      <c r="DAB4" s="63"/>
      <c r="DAC4" s="63"/>
      <c r="DAD4" s="63"/>
      <c r="DAE4" s="63"/>
      <c r="DAF4" s="63"/>
      <c r="DAG4" s="63"/>
      <c r="DAH4" s="63"/>
      <c r="DAI4" s="63"/>
      <c r="DAJ4" s="63"/>
      <c r="DAK4" s="63"/>
      <c r="DAL4" s="63"/>
      <c r="DAM4" s="63"/>
      <c r="DAN4" s="63"/>
      <c r="DAO4" s="63"/>
      <c r="DAP4" s="63"/>
      <c r="DAQ4" s="63"/>
      <c r="DAR4" s="63"/>
      <c r="DAS4" s="63"/>
      <c r="DAT4" s="63"/>
      <c r="DAU4" s="63"/>
      <c r="DAV4" s="63"/>
      <c r="DAW4" s="63"/>
      <c r="DAX4" s="63"/>
      <c r="DAY4" s="63"/>
      <c r="DAZ4" s="63"/>
      <c r="DBA4" s="63"/>
      <c r="DBB4" s="63"/>
      <c r="DBC4" s="63"/>
      <c r="DBD4" s="63"/>
      <c r="DBE4" s="63"/>
      <c r="DBF4" s="63"/>
      <c r="DBG4" s="63"/>
      <c r="DBH4" s="63"/>
      <c r="DBI4" s="63"/>
      <c r="DBJ4" s="63"/>
      <c r="DBK4" s="63"/>
      <c r="DBL4" s="63"/>
      <c r="DBM4" s="63"/>
      <c r="DBN4" s="63"/>
      <c r="DBO4" s="63"/>
      <c r="DBP4" s="63"/>
      <c r="DBQ4" s="63"/>
      <c r="DBR4" s="63"/>
      <c r="DBS4" s="63"/>
      <c r="DBT4" s="63"/>
      <c r="DBU4" s="63"/>
      <c r="DBV4" s="63"/>
      <c r="DBW4" s="63"/>
      <c r="DBX4" s="63"/>
      <c r="DBY4" s="63"/>
      <c r="DBZ4" s="63"/>
      <c r="DCA4" s="63"/>
      <c r="DCB4" s="63"/>
      <c r="DCC4" s="63"/>
      <c r="DCD4" s="63"/>
      <c r="DCE4" s="63"/>
      <c r="DCF4" s="63"/>
      <c r="DCG4" s="63"/>
      <c r="DCH4" s="63"/>
      <c r="DCI4" s="63"/>
      <c r="DCJ4" s="63"/>
      <c r="DCK4" s="63"/>
      <c r="DCL4" s="63"/>
      <c r="DCM4" s="63"/>
      <c r="DCN4" s="63"/>
      <c r="DCO4" s="63"/>
      <c r="DCP4" s="63"/>
      <c r="DCQ4" s="63"/>
      <c r="DCR4" s="63"/>
      <c r="DCS4" s="63"/>
      <c r="DCT4" s="63"/>
      <c r="DCU4" s="63"/>
      <c r="DCV4" s="63"/>
      <c r="DCW4" s="63"/>
      <c r="DCX4" s="63"/>
      <c r="DCY4" s="63"/>
      <c r="DCZ4" s="63"/>
      <c r="DDA4" s="63"/>
      <c r="DDB4" s="63"/>
      <c r="DDC4" s="63"/>
      <c r="DDD4" s="63"/>
      <c r="DDE4" s="63"/>
      <c r="DDF4" s="63"/>
      <c r="DDG4" s="63"/>
      <c r="DDH4" s="63"/>
      <c r="DDI4" s="63"/>
      <c r="DDJ4" s="63"/>
      <c r="DDK4" s="63"/>
      <c r="DDL4" s="63"/>
      <c r="DDM4" s="63"/>
      <c r="DDN4" s="63"/>
      <c r="DDO4" s="63"/>
      <c r="DDP4" s="63"/>
      <c r="DDQ4" s="63"/>
      <c r="DDR4" s="63"/>
      <c r="DDS4" s="63"/>
      <c r="DDT4" s="63"/>
      <c r="DDU4" s="63"/>
      <c r="DDV4" s="63"/>
      <c r="DDW4" s="63"/>
      <c r="DDX4" s="63"/>
      <c r="DDY4" s="63"/>
      <c r="DDZ4" s="63"/>
      <c r="DEA4" s="63"/>
      <c r="DEB4" s="63"/>
      <c r="DEC4" s="63"/>
      <c r="DED4" s="63"/>
      <c r="DEE4" s="63"/>
      <c r="DEF4" s="63"/>
      <c r="DEG4" s="63"/>
      <c r="DEH4" s="63"/>
      <c r="DEI4" s="63"/>
      <c r="DEJ4" s="63"/>
      <c r="DEK4" s="63"/>
      <c r="DEL4" s="63"/>
      <c r="DEM4" s="63"/>
      <c r="DEN4" s="63"/>
      <c r="DEO4" s="63"/>
      <c r="DEP4" s="63"/>
      <c r="DEQ4" s="63"/>
      <c r="DER4" s="63"/>
      <c r="DES4" s="63"/>
      <c r="DET4" s="63"/>
      <c r="DEU4" s="63"/>
      <c r="DEV4" s="63"/>
      <c r="DEW4" s="63"/>
      <c r="DEX4" s="63"/>
      <c r="DEY4" s="63"/>
      <c r="DEZ4" s="63"/>
      <c r="DFA4" s="63"/>
      <c r="DFB4" s="63"/>
      <c r="DFC4" s="63"/>
      <c r="DFD4" s="63"/>
      <c r="DFE4" s="63"/>
      <c r="DFF4" s="63"/>
      <c r="DFG4" s="63"/>
      <c r="DFH4" s="63"/>
      <c r="DFI4" s="63"/>
      <c r="DFJ4" s="63"/>
      <c r="DFK4" s="63"/>
      <c r="DFL4" s="63"/>
      <c r="DFM4" s="63"/>
      <c r="DFN4" s="63"/>
      <c r="DFO4" s="63"/>
      <c r="DFP4" s="63"/>
      <c r="DFQ4" s="63"/>
      <c r="DFR4" s="63"/>
      <c r="DFS4" s="63"/>
      <c r="DFT4" s="63"/>
      <c r="DFU4" s="63"/>
      <c r="DFV4" s="63"/>
      <c r="DFW4" s="63"/>
      <c r="DFX4" s="63"/>
      <c r="DFY4" s="63"/>
      <c r="DFZ4" s="63"/>
      <c r="DGA4" s="63"/>
      <c r="DGB4" s="63"/>
      <c r="DGC4" s="63"/>
      <c r="DGD4" s="63"/>
      <c r="DGE4" s="63"/>
      <c r="DGF4" s="63"/>
      <c r="DGG4" s="63"/>
      <c r="DGH4" s="63"/>
      <c r="DGI4" s="63"/>
      <c r="DGJ4" s="63"/>
      <c r="DGK4" s="63"/>
      <c r="DGL4" s="63"/>
      <c r="DGM4" s="63"/>
      <c r="DGN4" s="63"/>
      <c r="DGO4" s="63"/>
      <c r="DGP4" s="63"/>
      <c r="DGQ4" s="63"/>
      <c r="DGR4" s="63"/>
      <c r="DGS4" s="63"/>
      <c r="DGT4" s="63"/>
      <c r="DGU4" s="63"/>
      <c r="DGV4" s="63"/>
      <c r="DGW4" s="63"/>
      <c r="DGX4" s="63"/>
      <c r="DGY4" s="63"/>
      <c r="DGZ4" s="63"/>
      <c r="DHA4" s="63"/>
      <c r="DHB4" s="63"/>
      <c r="DHC4" s="63"/>
      <c r="DHD4" s="63"/>
      <c r="DHE4" s="63"/>
      <c r="DHF4" s="63"/>
      <c r="DHG4" s="63"/>
      <c r="DHH4" s="63"/>
      <c r="DHI4" s="63"/>
      <c r="DHJ4" s="63"/>
      <c r="DHK4" s="63"/>
      <c r="DHL4" s="63"/>
      <c r="DHM4" s="63"/>
      <c r="DHN4" s="63"/>
      <c r="DHO4" s="63"/>
      <c r="DHP4" s="63"/>
      <c r="DHQ4" s="63"/>
      <c r="DHR4" s="63"/>
      <c r="DHS4" s="63"/>
      <c r="DHT4" s="63"/>
      <c r="DHU4" s="63"/>
      <c r="DHV4" s="63"/>
      <c r="DHW4" s="63"/>
      <c r="DHX4" s="63"/>
      <c r="DHY4" s="63"/>
      <c r="DHZ4" s="63"/>
      <c r="DIA4" s="63"/>
      <c r="DIB4" s="63"/>
      <c r="DIC4" s="63"/>
      <c r="DID4" s="63"/>
      <c r="DIE4" s="63"/>
      <c r="DIF4" s="63"/>
      <c r="DIG4" s="63"/>
      <c r="DIH4" s="63"/>
      <c r="DII4" s="63"/>
      <c r="DIJ4" s="63"/>
      <c r="DIK4" s="63"/>
      <c r="DIL4" s="63"/>
      <c r="DIM4" s="63"/>
      <c r="DIN4" s="63"/>
      <c r="DIO4" s="63"/>
      <c r="DIP4" s="63"/>
      <c r="DIQ4" s="63"/>
      <c r="DIR4" s="63"/>
      <c r="DIS4" s="63"/>
      <c r="DIT4" s="63"/>
      <c r="DIU4" s="63"/>
      <c r="DIV4" s="63"/>
      <c r="DIW4" s="63"/>
      <c r="DIX4" s="63"/>
      <c r="DIY4" s="63"/>
      <c r="DIZ4" s="63"/>
      <c r="DJA4" s="63"/>
      <c r="DJB4" s="63"/>
      <c r="DJC4" s="63"/>
      <c r="DJD4" s="63"/>
      <c r="DJE4" s="63"/>
      <c r="DJF4" s="63"/>
      <c r="DJG4" s="63"/>
      <c r="DJH4" s="63"/>
      <c r="DJI4" s="63"/>
      <c r="DJJ4" s="63"/>
      <c r="DJK4" s="63"/>
      <c r="DJL4" s="63"/>
      <c r="DJM4" s="63"/>
      <c r="DJN4" s="63"/>
      <c r="DJO4" s="63"/>
      <c r="DJP4" s="63"/>
      <c r="DJQ4" s="63"/>
      <c r="DJR4" s="63"/>
      <c r="DJS4" s="63"/>
      <c r="DJT4" s="63"/>
      <c r="DJU4" s="63"/>
      <c r="DJV4" s="63"/>
      <c r="DJW4" s="63"/>
      <c r="DJX4" s="63"/>
      <c r="DJY4" s="63"/>
      <c r="DJZ4" s="63"/>
      <c r="DKA4" s="63"/>
      <c r="DKB4" s="63"/>
      <c r="DKC4" s="63"/>
      <c r="DKD4" s="63"/>
      <c r="DKE4" s="63"/>
      <c r="DKF4" s="63"/>
      <c r="DKG4" s="63"/>
      <c r="DKH4" s="63"/>
      <c r="DKI4" s="63"/>
      <c r="DKJ4" s="63"/>
      <c r="DKK4" s="63"/>
      <c r="DKL4" s="63"/>
      <c r="DKM4" s="63"/>
      <c r="DKN4" s="63"/>
      <c r="DKO4" s="63"/>
      <c r="DKP4" s="63"/>
      <c r="DKQ4" s="63"/>
      <c r="DKR4" s="63"/>
      <c r="DKS4" s="63"/>
      <c r="DKT4" s="63"/>
      <c r="DKU4" s="63"/>
      <c r="DKV4" s="63"/>
      <c r="DKW4" s="63"/>
      <c r="DKX4" s="63"/>
      <c r="DKY4" s="63"/>
      <c r="DKZ4" s="63"/>
      <c r="DLA4" s="63"/>
      <c r="DLB4" s="63"/>
      <c r="DLC4" s="63"/>
      <c r="DLD4" s="63"/>
      <c r="DLE4" s="63"/>
      <c r="DLF4" s="63"/>
      <c r="DLG4" s="63"/>
      <c r="DLH4" s="63"/>
      <c r="DLI4" s="63"/>
      <c r="DLJ4" s="63"/>
      <c r="DLK4" s="63"/>
      <c r="DLL4" s="63"/>
      <c r="DLM4" s="63"/>
      <c r="DLN4" s="63"/>
      <c r="DLO4" s="63"/>
      <c r="DLP4" s="63"/>
      <c r="DLQ4" s="63"/>
      <c r="DLR4" s="63"/>
      <c r="DLS4" s="63"/>
      <c r="DLT4" s="63"/>
      <c r="DLU4" s="63"/>
      <c r="DLV4" s="63"/>
      <c r="DLW4" s="63"/>
      <c r="DLX4" s="63"/>
      <c r="DLY4" s="63"/>
      <c r="DLZ4" s="63"/>
      <c r="DMA4" s="63"/>
      <c r="DMB4" s="63"/>
      <c r="DMC4" s="63"/>
      <c r="DMD4" s="63"/>
      <c r="DME4" s="63"/>
      <c r="DMF4" s="63"/>
      <c r="DMG4" s="63"/>
      <c r="DMH4" s="63"/>
      <c r="DMI4" s="63"/>
      <c r="DMJ4" s="63"/>
      <c r="DMK4" s="63"/>
      <c r="DML4" s="63"/>
      <c r="DMM4" s="63"/>
      <c r="DMN4" s="63"/>
      <c r="DMO4" s="63"/>
      <c r="DMP4" s="63"/>
      <c r="DMQ4" s="63"/>
      <c r="DMR4" s="63"/>
      <c r="DMS4" s="63"/>
      <c r="DMT4" s="63"/>
      <c r="DMU4" s="63"/>
      <c r="DMV4" s="63"/>
      <c r="DMW4" s="63"/>
      <c r="DMX4" s="63"/>
      <c r="DMY4" s="63"/>
      <c r="DMZ4" s="63"/>
      <c r="DNA4" s="63"/>
      <c r="DNB4" s="63"/>
      <c r="DNC4" s="63"/>
      <c r="DND4" s="63"/>
      <c r="DNE4" s="63"/>
      <c r="DNF4" s="63"/>
      <c r="DNG4" s="63"/>
      <c r="DNH4" s="63"/>
      <c r="DNI4" s="63"/>
      <c r="DNJ4" s="63"/>
      <c r="DNK4" s="63"/>
      <c r="DNL4" s="63"/>
      <c r="DNM4" s="63"/>
      <c r="DNN4" s="63"/>
      <c r="DNO4" s="63"/>
      <c r="DNP4" s="63"/>
      <c r="DNQ4" s="63"/>
      <c r="DNR4" s="63"/>
      <c r="DNS4" s="63"/>
      <c r="DNT4" s="63"/>
      <c r="DNU4" s="63"/>
      <c r="DNV4" s="63"/>
      <c r="DNW4" s="63"/>
      <c r="DNX4" s="63"/>
      <c r="DNY4" s="63"/>
      <c r="DNZ4" s="63"/>
      <c r="DOA4" s="63"/>
      <c r="DOB4" s="63"/>
      <c r="DOC4" s="63"/>
      <c r="DOD4" s="63"/>
      <c r="DOE4" s="63"/>
      <c r="DOF4" s="63"/>
      <c r="DOG4" s="63"/>
      <c r="DOH4" s="63"/>
      <c r="DOI4" s="63"/>
      <c r="DOJ4" s="63"/>
      <c r="DOK4" s="63"/>
      <c r="DOL4" s="63"/>
      <c r="DOM4" s="63"/>
      <c r="DON4" s="63"/>
      <c r="DOO4" s="63"/>
      <c r="DOP4" s="63"/>
      <c r="DOQ4" s="63"/>
      <c r="DOR4" s="63"/>
      <c r="DOS4" s="63"/>
      <c r="DOT4" s="63"/>
      <c r="DOU4" s="63"/>
      <c r="DOV4" s="63"/>
      <c r="DOW4" s="63"/>
      <c r="DOX4" s="63"/>
      <c r="DOY4" s="63"/>
      <c r="DOZ4" s="63"/>
      <c r="DPA4" s="63"/>
      <c r="DPB4" s="63"/>
      <c r="DPC4" s="63"/>
      <c r="DPD4" s="63"/>
      <c r="DPE4" s="63"/>
      <c r="DPF4" s="63"/>
      <c r="DPG4" s="63"/>
      <c r="DPH4" s="63"/>
      <c r="DPI4" s="63"/>
      <c r="DPJ4" s="63"/>
      <c r="DPK4" s="63"/>
      <c r="DPL4" s="63"/>
      <c r="DPM4" s="63"/>
      <c r="DPN4" s="63"/>
      <c r="DPO4" s="63"/>
      <c r="DPP4" s="63"/>
      <c r="DPQ4" s="63"/>
      <c r="DPR4" s="63"/>
      <c r="DPS4" s="63"/>
      <c r="DPT4" s="63"/>
      <c r="DPU4" s="63"/>
      <c r="DPV4" s="63"/>
      <c r="DPW4" s="63"/>
      <c r="DPX4" s="63"/>
      <c r="DPY4" s="63"/>
      <c r="DPZ4" s="63"/>
      <c r="DQA4" s="63"/>
      <c r="DQB4" s="63"/>
      <c r="DQC4" s="63"/>
      <c r="DQD4" s="63"/>
      <c r="DQE4" s="63"/>
      <c r="DQF4" s="63"/>
      <c r="DQG4" s="63"/>
      <c r="DQH4" s="63"/>
      <c r="DQI4" s="63"/>
      <c r="DQJ4" s="63"/>
      <c r="DQK4" s="63"/>
      <c r="DQL4" s="63"/>
      <c r="DQM4" s="63"/>
      <c r="DQN4" s="63"/>
      <c r="DQO4" s="63"/>
      <c r="DQP4" s="63"/>
      <c r="DQQ4" s="63"/>
      <c r="DQR4" s="63"/>
      <c r="DQS4" s="63"/>
      <c r="DQT4" s="63"/>
      <c r="DQU4" s="63"/>
      <c r="DQV4" s="63"/>
      <c r="DQW4" s="63"/>
      <c r="DQX4" s="63"/>
      <c r="DQY4" s="63"/>
      <c r="DQZ4" s="63"/>
      <c r="DRA4" s="63"/>
      <c r="DRB4" s="63"/>
      <c r="DRC4" s="63"/>
      <c r="DRD4" s="63"/>
      <c r="DRE4" s="63"/>
      <c r="DRF4" s="63"/>
      <c r="DRG4" s="63"/>
      <c r="DRH4" s="63"/>
      <c r="DRI4" s="63"/>
      <c r="DRJ4" s="63"/>
      <c r="DRK4" s="63"/>
      <c r="DRL4" s="63"/>
      <c r="DRM4" s="63"/>
      <c r="DRN4" s="63"/>
      <c r="DRO4" s="63"/>
      <c r="DRP4" s="63"/>
      <c r="DRQ4" s="63"/>
      <c r="DRR4" s="63"/>
      <c r="DRS4" s="63"/>
      <c r="DRT4" s="63"/>
      <c r="DRU4" s="63"/>
      <c r="DRV4" s="63"/>
      <c r="DRW4" s="63"/>
      <c r="DRX4" s="63"/>
      <c r="DRY4" s="63"/>
      <c r="DRZ4" s="63"/>
      <c r="DSA4" s="63"/>
      <c r="DSB4" s="63"/>
      <c r="DSC4" s="63"/>
      <c r="DSD4" s="63"/>
      <c r="DSE4" s="63"/>
      <c r="DSF4" s="63"/>
      <c r="DSG4" s="63"/>
      <c r="DSH4" s="63"/>
      <c r="DSI4" s="63"/>
      <c r="DSJ4" s="63"/>
      <c r="DSK4" s="63"/>
      <c r="DSL4" s="63"/>
      <c r="DSM4" s="63"/>
      <c r="DSN4" s="63"/>
      <c r="DSO4" s="63"/>
      <c r="DSP4" s="63"/>
      <c r="DSQ4" s="63"/>
      <c r="DSR4" s="63"/>
      <c r="DSS4" s="63"/>
      <c r="DST4" s="63"/>
      <c r="DSU4" s="63"/>
      <c r="DSV4" s="63"/>
      <c r="DSW4" s="63"/>
      <c r="DSX4" s="63"/>
      <c r="DSY4" s="63"/>
      <c r="DSZ4" s="63"/>
      <c r="DTA4" s="63"/>
      <c r="DTB4" s="63"/>
      <c r="DTC4" s="63"/>
      <c r="DTD4" s="63"/>
      <c r="DTE4" s="63"/>
      <c r="DTF4" s="63"/>
      <c r="DTG4" s="63"/>
      <c r="DTH4" s="63"/>
      <c r="DTI4" s="63"/>
      <c r="DTJ4" s="63"/>
      <c r="DTK4" s="63"/>
      <c r="DTL4" s="63"/>
      <c r="DTM4" s="63"/>
      <c r="DTN4" s="63"/>
      <c r="DTO4" s="63"/>
      <c r="DTP4" s="63"/>
      <c r="DTQ4" s="63"/>
      <c r="DTR4" s="63"/>
      <c r="DTS4" s="63"/>
      <c r="DTT4" s="63"/>
      <c r="DTU4" s="63"/>
      <c r="DTV4" s="63"/>
      <c r="DTW4" s="63"/>
      <c r="DTX4" s="63"/>
      <c r="DTY4" s="63"/>
      <c r="DTZ4" s="63"/>
      <c r="DUA4" s="63"/>
      <c r="DUB4" s="63"/>
      <c r="DUC4" s="63"/>
      <c r="DUD4" s="63"/>
      <c r="DUE4" s="63"/>
      <c r="DUF4" s="63"/>
      <c r="DUG4" s="63"/>
      <c r="DUH4" s="63"/>
      <c r="DUI4" s="63"/>
      <c r="DUJ4" s="63"/>
      <c r="DUK4" s="63"/>
      <c r="DUL4" s="63"/>
      <c r="DUM4" s="63"/>
      <c r="DUN4" s="63"/>
      <c r="DUO4" s="63"/>
      <c r="DUP4" s="63"/>
      <c r="DUQ4" s="63"/>
      <c r="DUR4" s="63"/>
      <c r="DUS4" s="63"/>
      <c r="DUT4" s="63"/>
      <c r="DUU4" s="63"/>
      <c r="DUV4" s="63"/>
      <c r="DUW4" s="63"/>
      <c r="DUX4" s="63"/>
      <c r="DUY4" s="63"/>
      <c r="DUZ4" s="63"/>
      <c r="DVA4" s="63"/>
      <c r="DVB4" s="63"/>
      <c r="DVC4" s="63"/>
      <c r="DVD4" s="63"/>
      <c r="DVE4" s="63"/>
      <c r="DVF4" s="63"/>
      <c r="DVG4" s="63"/>
      <c r="DVH4" s="63"/>
      <c r="DVI4" s="63"/>
      <c r="DVJ4" s="63"/>
      <c r="DVK4" s="63"/>
      <c r="DVL4" s="63"/>
      <c r="DVM4" s="63"/>
      <c r="DVN4" s="63"/>
      <c r="DVO4" s="63"/>
      <c r="DVP4" s="63"/>
      <c r="DVQ4" s="63"/>
      <c r="DVR4" s="63"/>
      <c r="DVS4" s="63"/>
      <c r="DVT4" s="63"/>
      <c r="DVU4" s="63"/>
      <c r="DVV4" s="63"/>
      <c r="DVW4" s="63"/>
      <c r="DVX4" s="63"/>
      <c r="DVY4" s="63"/>
      <c r="DVZ4" s="63"/>
      <c r="DWA4" s="63"/>
      <c r="DWB4" s="63"/>
      <c r="DWC4" s="63"/>
      <c r="DWD4" s="63"/>
      <c r="DWE4" s="63"/>
      <c r="DWF4" s="63"/>
      <c r="DWG4" s="63"/>
      <c r="DWH4" s="63"/>
      <c r="DWI4" s="63"/>
      <c r="DWJ4" s="63"/>
      <c r="DWK4" s="63"/>
      <c r="DWL4" s="63"/>
      <c r="DWM4" s="63"/>
      <c r="DWN4" s="63"/>
      <c r="DWO4" s="63"/>
      <c r="DWP4" s="63"/>
      <c r="DWQ4" s="63"/>
      <c r="DWR4" s="63"/>
      <c r="DWS4" s="63"/>
      <c r="DWT4" s="63"/>
      <c r="DWU4" s="63"/>
      <c r="DWV4" s="63"/>
      <c r="DWW4" s="63"/>
      <c r="DWX4" s="63"/>
      <c r="DWY4" s="63"/>
      <c r="DWZ4" s="63"/>
      <c r="DXA4" s="63"/>
      <c r="DXB4" s="63"/>
      <c r="DXC4" s="63"/>
      <c r="DXD4" s="63"/>
      <c r="DXE4" s="63"/>
      <c r="DXF4" s="63"/>
      <c r="DXG4" s="63"/>
      <c r="DXH4" s="63"/>
      <c r="DXI4" s="63"/>
      <c r="DXJ4" s="63"/>
      <c r="DXK4" s="63"/>
      <c r="DXL4" s="63"/>
      <c r="DXM4" s="63"/>
      <c r="DXN4" s="63"/>
      <c r="DXO4" s="63"/>
      <c r="DXP4" s="63"/>
      <c r="DXQ4" s="63"/>
      <c r="DXR4" s="63"/>
      <c r="DXS4" s="63"/>
      <c r="DXT4" s="63"/>
      <c r="DXU4" s="63"/>
      <c r="DXV4" s="63"/>
      <c r="DXW4" s="63"/>
      <c r="DXX4" s="63"/>
      <c r="DXY4" s="63"/>
      <c r="DXZ4" s="63"/>
      <c r="DYA4" s="63"/>
      <c r="DYB4" s="63"/>
      <c r="DYC4" s="63"/>
      <c r="DYD4" s="63"/>
      <c r="DYE4" s="63"/>
      <c r="DYF4" s="63"/>
      <c r="DYG4" s="63"/>
      <c r="DYH4" s="63"/>
      <c r="DYI4" s="63"/>
      <c r="DYJ4" s="63"/>
      <c r="DYK4" s="63"/>
      <c r="DYL4" s="63"/>
      <c r="DYM4" s="63"/>
      <c r="DYN4" s="63"/>
      <c r="DYO4" s="63"/>
      <c r="DYP4" s="63"/>
      <c r="DYQ4" s="63"/>
      <c r="DYR4" s="63"/>
      <c r="DYS4" s="63"/>
      <c r="DYT4" s="63"/>
      <c r="DYU4" s="63"/>
      <c r="DYV4" s="63"/>
      <c r="DYW4" s="63"/>
      <c r="DYX4" s="63"/>
      <c r="DYY4" s="63"/>
      <c r="DYZ4" s="63"/>
      <c r="DZA4" s="63"/>
      <c r="DZB4" s="63"/>
      <c r="DZC4" s="63"/>
      <c r="DZD4" s="63"/>
      <c r="DZE4" s="63"/>
      <c r="DZF4" s="63"/>
      <c r="DZG4" s="63"/>
      <c r="DZH4" s="63"/>
      <c r="DZI4" s="63"/>
      <c r="DZJ4" s="63"/>
      <c r="DZK4" s="63"/>
      <c r="DZL4" s="63"/>
      <c r="DZM4" s="63"/>
      <c r="DZN4" s="63"/>
      <c r="DZO4" s="63"/>
      <c r="DZP4" s="63"/>
      <c r="DZQ4" s="63"/>
      <c r="DZR4" s="63"/>
      <c r="DZS4" s="63"/>
      <c r="DZT4" s="63"/>
      <c r="DZU4" s="63"/>
      <c r="DZV4" s="63"/>
      <c r="DZW4" s="63"/>
      <c r="DZX4" s="63"/>
      <c r="DZY4" s="63"/>
      <c r="DZZ4" s="63"/>
      <c r="EAA4" s="63"/>
      <c r="EAB4" s="63"/>
      <c r="EAC4" s="63"/>
      <c r="EAD4" s="63"/>
      <c r="EAE4" s="63"/>
      <c r="EAF4" s="63"/>
      <c r="EAG4" s="63"/>
      <c r="EAH4" s="63"/>
      <c r="EAI4" s="63"/>
      <c r="EAJ4" s="63"/>
      <c r="EAK4" s="63"/>
      <c r="EAL4" s="63"/>
      <c r="EAM4" s="63"/>
      <c r="EAN4" s="63"/>
      <c r="EAO4" s="63"/>
      <c r="EAP4" s="63"/>
      <c r="EAQ4" s="63"/>
      <c r="EAR4" s="63"/>
      <c r="EAS4" s="63"/>
      <c r="EAT4" s="63"/>
      <c r="EAU4" s="63"/>
      <c r="EAV4" s="63"/>
      <c r="EAW4" s="63"/>
      <c r="EAX4" s="63"/>
      <c r="EAY4" s="63"/>
      <c r="EAZ4" s="63"/>
      <c r="EBA4" s="63"/>
      <c r="EBB4" s="63"/>
      <c r="EBC4" s="63"/>
      <c r="EBD4" s="63"/>
      <c r="EBE4" s="63"/>
      <c r="EBF4" s="63"/>
      <c r="EBG4" s="63"/>
      <c r="EBH4" s="63"/>
      <c r="EBI4" s="63"/>
      <c r="EBJ4" s="63"/>
      <c r="EBK4" s="63"/>
      <c r="EBL4" s="63"/>
      <c r="EBM4" s="63"/>
      <c r="EBN4" s="63"/>
      <c r="EBO4" s="63"/>
      <c r="EBP4" s="63"/>
      <c r="EBQ4" s="63"/>
      <c r="EBR4" s="63"/>
      <c r="EBS4" s="63"/>
      <c r="EBT4" s="63"/>
      <c r="EBU4" s="63"/>
      <c r="EBV4" s="63"/>
      <c r="EBW4" s="63"/>
      <c r="EBX4" s="63"/>
      <c r="EBY4" s="63"/>
      <c r="EBZ4" s="63"/>
      <c r="ECA4" s="63"/>
      <c r="ECB4" s="63"/>
      <c r="ECC4" s="63"/>
      <c r="ECD4" s="63"/>
      <c r="ECE4" s="63"/>
      <c r="ECF4" s="63"/>
      <c r="ECG4" s="63"/>
      <c r="ECH4" s="63"/>
      <c r="ECI4" s="63"/>
      <c r="ECJ4" s="63"/>
      <c r="ECK4" s="63"/>
      <c r="ECL4" s="63"/>
      <c r="ECM4" s="63"/>
      <c r="ECN4" s="63"/>
      <c r="ECO4" s="63"/>
      <c r="ECP4" s="63"/>
      <c r="ECQ4" s="63"/>
      <c r="ECR4" s="63"/>
      <c r="ECS4" s="63"/>
      <c r="ECT4" s="63"/>
      <c r="ECU4" s="63"/>
      <c r="ECV4" s="63"/>
      <c r="ECW4" s="63"/>
      <c r="ECX4" s="63"/>
      <c r="ECY4" s="63"/>
      <c r="ECZ4" s="63"/>
      <c r="EDA4" s="63"/>
      <c r="EDB4" s="63"/>
      <c r="EDC4" s="63"/>
      <c r="EDD4" s="63"/>
      <c r="EDE4" s="63"/>
      <c r="EDF4" s="63"/>
      <c r="EDG4" s="63"/>
      <c r="EDH4" s="63"/>
      <c r="EDI4" s="63"/>
      <c r="EDJ4" s="63"/>
      <c r="EDK4" s="63"/>
      <c r="EDL4" s="63"/>
      <c r="EDM4" s="63"/>
      <c r="EDN4" s="63"/>
      <c r="EDO4" s="63"/>
      <c r="EDP4" s="63"/>
      <c r="EDQ4" s="63"/>
      <c r="EDR4" s="63"/>
      <c r="EDS4" s="63"/>
      <c r="EDT4" s="63"/>
      <c r="EDU4" s="63"/>
      <c r="EDV4" s="63"/>
      <c r="EDW4" s="63"/>
      <c r="EDX4" s="63"/>
      <c r="EDY4" s="63"/>
      <c r="EDZ4" s="63"/>
      <c r="EEA4" s="63"/>
      <c r="EEB4" s="63"/>
      <c r="EEC4" s="63"/>
      <c r="EED4" s="63"/>
      <c r="EEE4" s="63"/>
      <c r="EEF4" s="63"/>
      <c r="EEG4" s="63"/>
      <c r="EEH4" s="63"/>
      <c r="EEI4" s="63"/>
      <c r="EEJ4" s="63"/>
      <c r="EEK4" s="63"/>
      <c r="EEL4" s="63"/>
      <c r="EEM4" s="63"/>
      <c r="EEN4" s="63"/>
      <c r="EEO4" s="63"/>
      <c r="EEP4" s="63"/>
      <c r="EEQ4" s="63"/>
      <c r="EER4" s="63"/>
      <c r="EES4" s="63"/>
      <c r="EET4" s="63"/>
      <c r="EEU4" s="63"/>
      <c r="EEV4" s="63"/>
      <c r="EEW4" s="63"/>
      <c r="EEX4" s="63"/>
      <c r="EEY4" s="63"/>
      <c r="EEZ4" s="63"/>
      <c r="EFA4" s="63"/>
      <c r="EFB4" s="63"/>
      <c r="EFC4" s="63"/>
      <c r="EFD4" s="63"/>
      <c r="EFE4" s="63"/>
      <c r="EFF4" s="63"/>
      <c r="EFG4" s="63"/>
      <c r="EFH4" s="63"/>
      <c r="EFI4" s="63"/>
      <c r="EFJ4" s="63"/>
      <c r="EFK4" s="63"/>
      <c r="EFL4" s="63"/>
      <c r="EFM4" s="63"/>
      <c r="EFN4" s="63"/>
      <c r="EFO4" s="63"/>
      <c r="EFP4" s="63"/>
      <c r="EFQ4" s="63"/>
      <c r="EFR4" s="63"/>
      <c r="EFS4" s="63"/>
      <c r="EFT4" s="63"/>
      <c r="EFU4" s="63"/>
      <c r="EFV4" s="63"/>
      <c r="EFW4" s="63"/>
      <c r="EFX4" s="63"/>
      <c r="EFY4" s="63"/>
      <c r="EFZ4" s="63"/>
      <c r="EGA4" s="63"/>
      <c r="EGB4" s="63"/>
      <c r="EGC4" s="63"/>
      <c r="EGD4" s="63"/>
      <c r="EGE4" s="63"/>
      <c r="EGF4" s="63"/>
      <c r="EGG4" s="63"/>
      <c r="EGH4" s="63"/>
      <c r="EGI4" s="63"/>
      <c r="EGJ4" s="63"/>
      <c r="EGK4" s="63"/>
      <c r="EGL4" s="63"/>
      <c r="EGM4" s="63"/>
      <c r="EGN4" s="63"/>
      <c r="EGO4" s="63"/>
      <c r="EGP4" s="63"/>
      <c r="EGQ4" s="63"/>
      <c r="EGR4" s="63"/>
      <c r="EGS4" s="63"/>
      <c r="EGT4" s="63"/>
      <c r="EGU4" s="63"/>
      <c r="EGV4" s="63"/>
      <c r="EGW4" s="63"/>
      <c r="EGX4" s="63"/>
      <c r="EGY4" s="63"/>
      <c r="EGZ4" s="63"/>
      <c r="EHA4" s="63"/>
      <c r="EHB4" s="63"/>
      <c r="EHC4" s="63"/>
      <c r="EHD4" s="63"/>
      <c r="EHE4" s="63"/>
      <c r="EHF4" s="63"/>
      <c r="EHG4" s="63"/>
      <c r="EHH4" s="63"/>
      <c r="EHI4" s="63"/>
      <c r="EHJ4" s="63"/>
      <c r="EHK4" s="63"/>
      <c r="EHL4" s="63"/>
      <c r="EHM4" s="63"/>
      <c r="EHN4" s="63"/>
      <c r="EHO4" s="63"/>
      <c r="EHP4" s="63"/>
      <c r="EHQ4" s="63"/>
      <c r="EHR4" s="63"/>
      <c r="EHS4" s="63"/>
      <c r="EHT4" s="63"/>
      <c r="EHU4" s="63"/>
      <c r="EHV4" s="63"/>
      <c r="EHW4" s="63"/>
      <c r="EHX4" s="63"/>
      <c r="EHY4" s="63"/>
      <c r="EHZ4" s="63"/>
      <c r="EIA4" s="63"/>
      <c r="EIB4" s="63"/>
      <c r="EIC4" s="63"/>
      <c r="EID4" s="63"/>
      <c r="EIE4" s="63"/>
      <c r="EIF4" s="63"/>
      <c r="EIG4" s="63"/>
      <c r="EIH4" s="63"/>
      <c r="EII4" s="63"/>
      <c r="EIJ4" s="63"/>
      <c r="EIK4" s="63"/>
      <c r="EIL4" s="63"/>
      <c r="EIM4" s="63"/>
      <c r="EIN4" s="63"/>
      <c r="EIO4" s="63"/>
      <c r="EIP4" s="63"/>
      <c r="EIQ4" s="63"/>
      <c r="EIR4" s="63"/>
      <c r="EIS4" s="63"/>
      <c r="EIT4" s="63"/>
      <c r="EIU4" s="63"/>
      <c r="EIV4" s="63"/>
      <c r="EIW4" s="63"/>
      <c r="EIX4" s="63"/>
      <c r="EIY4" s="63"/>
      <c r="EIZ4" s="63"/>
      <c r="EJA4" s="63"/>
      <c r="EJB4" s="63"/>
      <c r="EJC4" s="63"/>
      <c r="EJD4" s="63"/>
      <c r="EJE4" s="63"/>
      <c r="EJF4" s="63"/>
      <c r="EJG4" s="63"/>
      <c r="EJH4" s="63"/>
      <c r="EJI4" s="63"/>
      <c r="EJJ4" s="63"/>
      <c r="EJK4" s="63"/>
      <c r="EJL4" s="63"/>
      <c r="EJM4" s="63"/>
      <c r="EJN4" s="63"/>
      <c r="EJO4" s="63"/>
      <c r="EJP4" s="63"/>
      <c r="EJQ4" s="63"/>
      <c r="EJR4" s="63"/>
      <c r="EJS4" s="63"/>
      <c r="EJT4" s="63"/>
      <c r="EJU4" s="63"/>
      <c r="EJV4" s="63"/>
      <c r="EJW4" s="63"/>
      <c r="EJX4" s="63"/>
      <c r="EJY4" s="63"/>
      <c r="EJZ4" s="63"/>
      <c r="EKA4" s="63"/>
      <c r="EKB4" s="63"/>
      <c r="EKC4" s="63"/>
      <c r="EKD4" s="63"/>
      <c r="EKE4" s="63"/>
      <c r="EKF4" s="63"/>
      <c r="EKG4" s="63"/>
      <c r="EKH4" s="63"/>
      <c r="EKI4" s="63"/>
      <c r="EKJ4" s="63"/>
      <c r="EKK4" s="63"/>
      <c r="EKL4" s="63"/>
      <c r="EKM4" s="63"/>
      <c r="EKN4" s="63"/>
      <c r="EKO4" s="63"/>
      <c r="EKP4" s="63"/>
      <c r="EKQ4" s="63"/>
      <c r="EKR4" s="63"/>
      <c r="EKS4" s="63"/>
      <c r="EKT4" s="63"/>
      <c r="EKU4" s="63"/>
      <c r="EKV4" s="63"/>
      <c r="EKW4" s="63"/>
      <c r="EKX4" s="63"/>
      <c r="EKY4" s="63"/>
      <c r="EKZ4" s="63"/>
      <c r="ELA4" s="63"/>
      <c r="ELB4" s="63"/>
      <c r="ELC4" s="63"/>
      <c r="ELD4" s="63"/>
      <c r="ELE4" s="63"/>
      <c r="ELF4" s="63"/>
      <c r="ELG4" s="63"/>
      <c r="ELH4" s="63"/>
      <c r="ELI4" s="63"/>
      <c r="ELJ4" s="63"/>
      <c r="ELK4" s="63"/>
      <c r="ELL4" s="63"/>
      <c r="ELM4" s="63"/>
      <c r="ELN4" s="63"/>
      <c r="ELO4" s="63"/>
      <c r="ELP4" s="63"/>
      <c r="ELQ4" s="63"/>
      <c r="ELR4" s="63"/>
      <c r="ELS4" s="63"/>
      <c r="ELT4" s="63"/>
      <c r="ELU4" s="63"/>
      <c r="ELV4" s="63"/>
      <c r="ELW4" s="63"/>
      <c r="ELX4" s="63"/>
      <c r="ELY4" s="63"/>
      <c r="ELZ4" s="63"/>
      <c r="EMA4" s="63"/>
      <c r="EMB4" s="63"/>
      <c r="EMC4" s="63"/>
      <c r="EMD4" s="63"/>
      <c r="EME4" s="63"/>
      <c r="EMF4" s="63"/>
      <c r="EMG4" s="63"/>
      <c r="EMH4" s="63"/>
      <c r="EMI4" s="63"/>
      <c r="EMJ4" s="63"/>
      <c r="EMK4" s="63"/>
      <c r="EML4" s="63"/>
      <c r="EMM4" s="63"/>
      <c r="EMN4" s="63"/>
      <c r="EMO4" s="63"/>
      <c r="EMP4" s="63"/>
      <c r="EMQ4" s="63"/>
      <c r="EMR4" s="63"/>
      <c r="EMS4" s="63"/>
      <c r="EMT4" s="63"/>
      <c r="EMU4" s="63"/>
      <c r="EMV4" s="63"/>
      <c r="EMW4" s="63"/>
      <c r="EMX4" s="63"/>
      <c r="EMY4" s="63"/>
      <c r="EMZ4" s="63"/>
      <c r="ENA4" s="63"/>
      <c r="ENB4" s="63"/>
      <c r="ENC4" s="63"/>
      <c r="END4" s="63"/>
      <c r="ENE4" s="63"/>
      <c r="ENF4" s="63"/>
      <c r="ENG4" s="63"/>
      <c r="ENH4" s="63"/>
      <c r="ENI4" s="63"/>
      <c r="ENJ4" s="63"/>
      <c r="ENK4" s="63"/>
      <c r="ENL4" s="63"/>
      <c r="ENM4" s="63"/>
      <c r="ENN4" s="63"/>
      <c r="ENO4" s="63"/>
      <c r="ENP4" s="63"/>
      <c r="ENQ4" s="63"/>
      <c r="ENR4" s="63"/>
      <c r="ENS4" s="63"/>
      <c r="ENT4" s="63"/>
      <c r="ENU4" s="63"/>
      <c r="ENV4" s="63"/>
      <c r="ENW4" s="63"/>
      <c r="ENX4" s="63"/>
      <c r="ENY4" s="63"/>
      <c r="ENZ4" s="63"/>
      <c r="EOA4" s="63"/>
      <c r="EOB4" s="63"/>
      <c r="EOC4" s="63"/>
      <c r="EOD4" s="63"/>
      <c r="EOE4" s="63"/>
      <c r="EOF4" s="63"/>
      <c r="EOG4" s="63"/>
      <c r="EOH4" s="63"/>
      <c r="EOI4" s="63"/>
      <c r="EOJ4" s="63"/>
      <c r="EOK4" s="63"/>
      <c r="EOL4" s="63"/>
      <c r="EOM4" s="63"/>
      <c r="EON4" s="63"/>
      <c r="EOO4" s="63"/>
      <c r="EOP4" s="63"/>
      <c r="EOQ4" s="63"/>
      <c r="EOR4" s="63"/>
      <c r="EOS4" s="63"/>
      <c r="EOT4" s="63"/>
      <c r="EOU4" s="63"/>
      <c r="EOV4" s="63"/>
      <c r="EOW4" s="63"/>
      <c r="EOX4" s="63"/>
      <c r="EOY4" s="63"/>
      <c r="EOZ4" s="63"/>
      <c r="EPA4" s="63"/>
      <c r="EPB4" s="63"/>
      <c r="EPC4" s="63"/>
      <c r="EPD4" s="63"/>
      <c r="EPE4" s="63"/>
      <c r="EPF4" s="63"/>
      <c r="EPG4" s="63"/>
      <c r="EPH4" s="63"/>
      <c r="EPI4" s="63"/>
      <c r="EPJ4" s="63"/>
      <c r="EPK4" s="63"/>
      <c r="EPL4" s="63"/>
      <c r="EPM4" s="63"/>
      <c r="EPN4" s="63"/>
      <c r="EPO4" s="63"/>
      <c r="EPP4" s="63"/>
      <c r="EPQ4" s="63"/>
      <c r="EPR4" s="63"/>
      <c r="EPS4" s="63"/>
      <c r="EPT4" s="63"/>
      <c r="EPU4" s="63"/>
      <c r="EPV4" s="63"/>
      <c r="EPW4" s="63"/>
      <c r="EPX4" s="63"/>
      <c r="EPY4" s="63"/>
      <c r="EPZ4" s="63"/>
      <c r="EQA4" s="63"/>
      <c r="EQB4" s="63"/>
      <c r="EQC4" s="63"/>
      <c r="EQD4" s="63"/>
      <c r="EQE4" s="63"/>
      <c r="EQF4" s="63"/>
      <c r="EQG4" s="63"/>
      <c r="EQH4" s="63"/>
      <c r="EQI4" s="63"/>
      <c r="EQJ4" s="63"/>
      <c r="EQK4" s="63"/>
      <c r="EQL4" s="63"/>
      <c r="EQM4" s="63"/>
      <c r="EQN4" s="63"/>
      <c r="EQO4" s="63"/>
      <c r="EQP4" s="63"/>
      <c r="EQQ4" s="63"/>
      <c r="EQR4" s="63"/>
      <c r="EQS4" s="63"/>
      <c r="EQT4" s="63"/>
      <c r="EQU4" s="63"/>
      <c r="EQV4" s="63"/>
      <c r="EQW4" s="63"/>
      <c r="EQX4" s="63"/>
      <c r="EQY4" s="63"/>
      <c r="EQZ4" s="63"/>
      <c r="ERA4" s="63"/>
      <c r="ERB4" s="63"/>
      <c r="ERC4" s="63"/>
      <c r="ERD4" s="63"/>
      <c r="ERE4" s="63"/>
      <c r="ERF4" s="63"/>
      <c r="ERG4" s="63"/>
      <c r="ERH4" s="63"/>
      <c r="ERI4" s="63"/>
      <c r="ERJ4" s="63"/>
      <c r="ERK4" s="63"/>
      <c r="ERL4" s="63"/>
      <c r="ERM4" s="63"/>
      <c r="ERN4" s="63"/>
      <c r="ERO4" s="63"/>
      <c r="ERP4" s="63"/>
      <c r="ERQ4" s="63"/>
      <c r="ERR4" s="63"/>
      <c r="ERS4" s="63"/>
      <c r="ERT4" s="63"/>
      <c r="ERU4" s="63"/>
      <c r="ERV4" s="63"/>
      <c r="ERW4" s="63"/>
      <c r="ERX4" s="63"/>
      <c r="ERY4" s="63"/>
      <c r="ERZ4" s="63"/>
      <c r="ESA4" s="63"/>
      <c r="ESB4" s="63"/>
      <c r="ESC4" s="63"/>
      <c r="ESD4" s="63"/>
      <c r="ESE4" s="63"/>
      <c r="ESF4" s="63"/>
      <c r="ESG4" s="63"/>
      <c r="ESH4" s="63"/>
      <c r="ESI4" s="63"/>
      <c r="ESJ4" s="63"/>
      <c r="ESK4" s="63"/>
      <c r="ESL4" s="63"/>
      <c r="ESM4" s="63"/>
      <c r="ESN4" s="63"/>
      <c r="ESO4" s="63"/>
      <c r="ESP4" s="63"/>
      <c r="ESQ4" s="63"/>
      <c r="ESR4" s="63"/>
      <c r="ESS4" s="63"/>
      <c r="EST4" s="63"/>
      <c r="ESU4" s="63"/>
      <c r="ESV4" s="63"/>
      <c r="ESW4" s="63"/>
      <c r="ESX4" s="63"/>
      <c r="ESY4" s="63"/>
      <c r="ESZ4" s="63"/>
      <c r="ETA4" s="63"/>
      <c r="ETB4" s="63"/>
      <c r="ETC4" s="63"/>
      <c r="ETD4" s="63"/>
      <c r="ETE4" s="63"/>
      <c r="ETF4" s="63"/>
      <c r="ETG4" s="63"/>
      <c r="ETH4" s="63"/>
      <c r="ETI4" s="63"/>
      <c r="ETJ4" s="63"/>
      <c r="ETK4" s="63"/>
      <c r="ETL4" s="63"/>
      <c r="ETM4" s="63"/>
      <c r="ETN4" s="63"/>
      <c r="ETO4" s="63"/>
      <c r="ETP4" s="63"/>
      <c r="ETQ4" s="63"/>
      <c r="ETR4" s="63"/>
      <c r="ETS4" s="63"/>
      <c r="ETT4" s="63"/>
      <c r="ETU4" s="63"/>
      <c r="ETV4" s="63"/>
      <c r="ETW4" s="63"/>
      <c r="ETX4" s="63"/>
      <c r="ETY4" s="63"/>
      <c r="ETZ4" s="63"/>
      <c r="EUA4" s="63"/>
      <c r="EUB4" s="63"/>
      <c r="EUC4" s="63"/>
      <c r="EUD4" s="63"/>
      <c r="EUE4" s="63"/>
      <c r="EUF4" s="63"/>
      <c r="EUG4" s="63"/>
      <c r="EUH4" s="63"/>
      <c r="EUI4" s="63"/>
      <c r="EUJ4" s="63"/>
      <c r="EUK4" s="63"/>
      <c r="EUL4" s="63"/>
      <c r="EUM4" s="63"/>
      <c r="EUN4" s="63"/>
      <c r="EUO4" s="63"/>
      <c r="EUP4" s="63"/>
      <c r="EUQ4" s="63"/>
      <c r="EUR4" s="63"/>
      <c r="EUS4" s="63"/>
      <c r="EUT4" s="63"/>
      <c r="EUU4" s="63"/>
      <c r="EUV4" s="63"/>
      <c r="EUW4" s="63"/>
      <c r="EUX4" s="63"/>
      <c r="EUY4" s="63"/>
      <c r="EUZ4" s="63"/>
      <c r="EVA4" s="63"/>
      <c r="EVB4" s="63"/>
      <c r="EVC4" s="63"/>
      <c r="EVD4" s="63"/>
      <c r="EVE4" s="63"/>
      <c r="EVF4" s="63"/>
      <c r="EVG4" s="63"/>
      <c r="EVH4" s="63"/>
      <c r="EVI4" s="63"/>
      <c r="EVJ4" s="63"/>
      <c r="EVK4" s="63"/>
      <c r="EVL4" s="63"/>
      <c r="EVM4" s="63"/>
      <c r="EVN4" s="63"/>
      <c r="EVO4" s="63"/>
      <c r="EVP4" s="63"/>
      <c r="EVQ4" s="63"/>
      <c r="EVR4" s="63"/>
      <c r="EVS4" s="63"/>
      <c r="EVT4" s="63"/>
      <c r="EVU4" s="63"/>
      <c r="EVV4" s="63"/>
      <c r="EVW4" s="63"/>
      <c r="EVX4" s="63"/>
      <c r="EVY4" s="63"/>
      <c r="EVZ4" s="63"/>
      <c r="EWA4" s="63"/>
      <c r="EWB4" s="63"/>
      <c r="EWC4" s="63"/>
      <c r="EWD4" s="63"/>
      <c r="EWE4" s="63"/>
      <c r="EWF4" s="63"/>
      <c r="EWG4" s="63"/>
      <c r="EWH4" s="63"/>
      <c r="EWI4" s="63"/>
      <c r="EWJ4" s="63"/>
      <c r="EWK4" s="63"/>
      <c r="EWL4" s="63"/>
      <c r="EWM4" s="63"/>
      <c r="EWN4" s="63"/>
      <c r="EWO4" s="63"/>
      <c r="EWP4" s="63"/>
      <c r="EWQ4" s="63"/>
      <c r="EWR4" s="63"/>
      <c r="EWS4" s="63"/>
      <c r="EWT4" s="63"/>
      <c r="EWU4" s="63"/>
      <c r="EWV4" s="63"/>
      <c r="EWW4" s="63"/>
      <c r="EWX4" s="63"/>
      <c r="EWY4" s="63"/>
      <c r="EWZ4" s="63"/>
      <c r="EXA4" s="63"/>
      <c r="EXB4" s="63"/>
      <c r="EXC4" s="63"/>
      <c r="EXD4" s="63"/>
      <c r="EXE4" s="63"/>
      <c r="EXF4" s="63"/>
      <c r="EXG4" s="63"/>
      <c r="EXH4" s="63"/>
      <c r="EXI4" s="63"/>
      <c r="EXJ4" s="63"/>
      <c r="EXK4" s="63"/>
      <c r="EXL4" s="63"/>
      <c r="EXM4" s="63"/>
      <c r="EXN4" s="63"/>
      <c r="EXO4" s="63"/>
      <c r="EXP4" s="63"/>
      <c r="EXQ4" s="63"/>
      <c r="EXR4" s="63"/>
      <c r="EXS4" s="63"/>
      <c r="EXT4" s="63"/>
      <c r="EXU4" s="63"/>
      <c r="EXV4" s="63"/>
      <c r="EXW4" s="63"/>
      <c r="EXX4" s="63"/>
      <c r="EXY4" s="63"/>
      <c r="EXZ4" s="63"/>
      <c r="EYA4" s="63"/>
      <c r="EYB4" s="63"/>
      <c r="EYC4" s="63"/>
      <c r="EYD4" s="63"/>
      <c r="EYE4" s="63"/>
      <c r="EYF4" s="63"/>
      <c r="EYG4" s="63"/>
      <c r="EYH4" s="63"/>
      <c r="EYI4" s="63"/>
      <c r="EYJ4" s="63"/>
      <c r="EYK4" s="63"/>
      <c r="EYL4" s="63"/>
      <c r="EYM4" s="63"/>
      <c r="EYN4" s="63"/>
      <c r="EYO4" s="63"/>
      <c r="EYP4" s="63"/>
      <c r="EYQ4" s="63"/>
      <c r="EYR4" s="63"/>
      <c r="EYS4" s="63"/>
      <c r="EYT4" s="63"/>
      <c r="EYU4" s="63"/>
      <c r="EYV4" s="63"/>
      <c r="EYW4" s="63"/>
      <c r="EYX4" s="63"/>
      <c r="EYY4" s="63"/>
      <c r="EYZ4" s="63"/>
      <c r="EZA4" s="63"/>
      <c r="EZB4" s="63"/>
      <c r="EZC4" s="63"/>
      <c r="EZD4" s="63"/>
      <c r="EZE4" s="63"/>
      <c r="EZF4" s="63"/>
      <c r="EZG4" s="63"/>
      <c r="EZH4" s="63"/>
      <c r="EZI4" s="63"/>
      <c r="EZJ4" s="63"/>
      <c r="EZK4" s="63"/>
      <c r="EZL4" s="63"/>
      <c r="EZM4" s="63"/>
      <c r="EZN4" s="63"/>
      <c r="EZO4" s="63"/>
      <c r="EZP4" s="63"/>
      <c r="EZQ4" s="63"/>
      <c r="EZR4" s="63"/>
      <c r="EZS4" s="63"/>
      <c r="EZT4" s="63"/>
      <c r="EZU4" s="63"/>
      <c r="EZV4" s="63"/>
      <c r="EZW4" s="63"/>
      <c r="EZX4" s="63"/>
      <c r="EZY4" s="63"/>
      <c r="EZZ4" s="63"/>
      <c r="FAA4" s="63"/>
      <c r="FAB4" s="63"/>
      <c r="FAC4" s="63"/>
      <c r="FAD4" s="63"/>
      <c r="FAE4" s="63"/>
      <c r="FAF4" s="63"/>
      <c r="FAG4" s="63"/>
      <c r="FAH4" s="63"/>
      <c r="FAI4" s="63"/>
      <c r="FAJ4" s="63"/>
      <c r="FAK4" s="63"/>
      <c r="FAL4" s="63"/>
      <c r="FAM4" s="63"/>
      <c r="FAN4" s="63"/>
      <c r="FAO4" s="63"/>
      <c r="FAP4" s="63"/>
      <c r="FAQ4" s="63"/>
      <c r="FAR4" s="63"/>
      <c r="FAS4" s="63"/>
      <c r="FAT4" s="63"/>
      <c r="FAU4" s="63"/>
      <c r="FAV4" s="63"/>
      <c r="FAW4" s="63"/>
      <c r="FAX4" s="63"/>
      <c r="FAY4" s="63"/>
      <c r="FAZ4" s="63"/>
      <c r="FBA4" s="63"/>
      <c r="FBB4" s="63"/>
      <c r="FBC4" s="63"/>
      <c r="FBD4" s="63"/>
      <c r="FBE4" s="63"/>
      <c r="FBF4" s="63"/>
      <c r="FBG4" s="63"/>
      <c r="FBH4" s="63"/>
      <c r="FBI4" s="63"/>
      <c r="FBJ4" s="63"/>
      <c r="FBK4" s="63"/>
      <c r="FBL4" s="63"/>
      <c r="FBM4" s="63"/>
      <c r="FBN4" s="63"/>
      <c r="FBO4" s="63"/>
      <c r="FBP4" s="63"/>
      <c r="FBQ4" s="63"/>
      <c r="FBR4" s="63"/>
      <c r="FBS4" s="63"/>
      <c r="FBT4" s="63"/>
      <c r="FBU4" s="63"/>
      <c r="FBV4" s="63"/>
      <c r="FBW4" s="63"/>
      <c r="FBX4" s="63"/>
      <c r="FBY4" s="63"/>
      <c r="FBZ4" s="63"/>
      <c r="FCA4" s="63"/>
      <c r="FCB4" s="63"/>
      <c r="FCC4" s="63"/>
      <c r="FCD4" s="63"/>
      <c r="FCE4" s="63"/>
      <c r="FCF4" s="63"/>
      <c r="FCG4" s="63"/>
      <c r="FCH4" s="63"/>
      <c r="FCI4" s="63"/>
      <c r="FCJ4" s="63"/>
      <c r="FCK4" s="63"/>
      <c r="FCL4" s="63"/>
      <c r="FCM4" s="63"/>
      <c r="FCN4" s="63"/>
      <c r="FCO4" s="63"/>
      <c r="FCP4" s="63"/>
      <c r="FCQ4" s="63"/>
      <c r="FCR4" s="63"/>
      <c r="FCS4" s="63"/>
      <c r="FCT4" s="63"/>
      <c r="FCU4" s="63"/>
      <c r="FCV4" s="63"/>
      <c r="FCW4" s="63"/>
      <c r="FCX4" s="63"/>
      <c r="FCY4" s="63"/>
      <c r="FCZ4" s="63"/>
      <c r="FDA4" s="63"/>
      <c r="FDB4" s="63"/>
      <c r="FDC4" s="63"/>
      <c r="FDD4" s="63"/>
      <c r="FDE4" s="63"/>
      <c r="FDF4" s="63"/>
      <c r="FDG4" s="63"/>
      <c r="FDH4" s="63"/>
      <c r="FDI4" s="63"/>
      <c r="FDJ4" s="63"/>
      <c r="FDK4" s="63"/>
      <c r="FDL4" s="63"/>
      <c r="FDM4" s="63"/>
      <c r="FDN4" s="63"/>
      <c r="FDO4" s="63"/>
      <c r="FDP4" s="63"/>
      <c r="FDQ4" s="63"/>
      <c r="FDR4" s="63"/>
      <c r="FDS4" s="63"/>
      <c r="FDT4" s="63"/>
      <c r="FDU4" s="63"/>
      <c r="FDV4" s="63"/>
      <c r="FDW4" s="63"/>
      <c r="FDX4" s="63"/>
      <c r="FDY4" s="63"/>
      <c r="FDZ4" s="63"/>
      <c r="FEA4" s="63"/>
      <c r="FEB4" s="63"/>
      <c r="FEC4" s="63"/>
      <c r="FED4" s="63"/>
      <c r="FEE4" s="63"/>
      <c r="FEF4" s="63"/>
      <c r="FEG4" s="63"/>
      <c r="FEH4" s="63"/>
      <c r="FEI4" s="63"/>
      <c r="FEJ4" s="63"/>
      <c r="FEK4" s="63"/>
      <c r="FEL4" s="63"/>
      <c r="FEM4" s="63"/>
      <c r="FEN4" s="63"/>
      <c r="FEO4" s="63"/>
      <c r="FEP4" s="63"/>
      <c r="FEQ4" s="63"/>
      <c r="FER4" s="63"/>
      <c r="FES4" s="63"/>
      <c r="FET4" s="63"/>
      <c r="FEU4" s="63"/>
      <c r="FEV4" s="63"/>
      <c r="FEW4" s="63"/>
      <c r="FEX4" s="63"/>
      <c r="FEY4" s="63"/>
      <c r="FEZ4" s="63"/>
      <c r="FFA4" s="63"/>
      <c r="FFB4" s="63"/>
      <c r="FFC4" s="63"/>
      <c r="FFD4" s="63"/>
      <c r="FFE4" s="63"/>
      <c r="FFF4" s="63"/>
      <c r="FFG4" s="63"/>
      <c r="FFH4" s="63"/>
      <c r="FFI4" s="63"/>
      <c r="FFJ4" s="63"/>
      <c r="FFK4" s="63"/>
      <c r="FFL4" s="63"/>
      <c r="FFM4" s="63"/>
      <c r="FFN4" s="63"/>
      <c r="FFO4" s="63"/>
      <c r="FFP4" s="63"/>
      <c r="FFQ4" s="63"/>
      <c r="FFR4" s="63"/>
      <c r="FFS4" s="63"/>
      <c r="FFT4" s="63"/>
      <c r="FFU4" s="63"/>
      <c r="FFV4" s="63"/>
      <c r="FFW4" s="63"/>
      <c r="FFX4" s="63"/>
      <c r="FFY4" s="63"/>
      <c r="FFZ4" s="63"/>
      <c r="FGA4" s="63"/>
      <c r="FGB4" s="63"/>
      <c r="FGC4" s="63"/>
      <c r="FGD4" s="63"/>
      <c r="FGE4" s="63"/>
      <c r="FGF4" s="63"/>
      <c r="FGG4" s="63"/>
      <c r="FGH4" s="63"/>
      <c r="FGI4" s="63"/>
      <c r="FGJ4" s="63"/>
      <c r="FGK4" s="63"/>
      <c r="FGL4" s="63"/>
      <c r="FGM4" s="63"/>
      <c r="FGN4" s="63"/>
      <c r="FGO4" s="63"/>
      <c r="FGP4" s="63"/>
      <c r="FGQ4" s="63"/>
      <c r="FGR4" s="63"/>
      <c r="FGS4" s="63"/>
      <c r="FGT4" s="63"/>
      <c r="FGU4" s="63"/>
      <c r="FGV4" s="63"/>
      <c r="FGW4" s="63"/>
      <c r="FGX4" s="63"/>
      <c r="FGY4" s="63"/>
      <c r="FGZ4" s="63"/>
      <c r="FHA4" s="63"/>
      <c r="FHB4" s="63"/>
      <c r="FHC4" s="63"/>
      <c r="FHD4" s="63"/>
      <c r="FHE4" s="63"/>
      <c r="FHF4" s="63"/>
      <c r="FHG4" s="63"/>
      <c r="FHH4" s="63"/>
      <c r="FHI4" s="63"/>
      <c r="FHJ4" s="63"/>
      <c r="FHK4" s="63"/>
      <c r="FHL4" s="63"/>
      <c r="FHM4" s="63"/>
      <c r="FHN4" s="63"/>
      <c r="FHO4" s="63"/>
      <c r="FHP4" s="63"/>
      <c r="FHQ4" s="63"/>
      <c r="FHR4" s="63"/>
      <c r="FHS4" s="63"/>
      <c r="FHT4" s="63"/>
      <c r="FHU4" s="63"/>
      <c r="FHV4" s="63"/>
      <c r="FHW4" s="63"/>
      <c r="FHX4" s="63"/>
      <c r="FHY4" s="63"/>
      <c r="FHZ4" s="63"/>
      <c r="FIA4" s="63"/>
      <c r="FIB4" s="63"/>
      <c r="FIC4" s="63"/>
      <c r="FID4" s="63"/>
      <c r="FIE4" s="63"/>
      <c r="FIF4" s="63"/>
      <c r="FIG4" s="63"/>
      <c r="FIH4" s="63"/>
      <c r="FII4" s="63"/>
      <c r="FIJ4" s="63"/>
      <c r="FIK4" s="63"/>
      <c r="FIL4" s="63"/>
      <c r="FIM4" s="63"/>
      <c r="FIN4" s="63"/>
      <c r="FIO4" s="63"/>
      <c r="FIP4" s="63"/>
      <c r="FIQ4" s="63"/>
      <c r="FIR4" s="63"/>
      <c r="FIS4" s="63"/>
      <c r="FIT4" s="63"/>
      <c r="FIU4" s="63"/>
      <c r="FIV4" s="63"/>
      <c r="FIW4" s="63"/>
      <c r="FIX4" s="63"/>
      <c r="FIY4" s="63"/>
      <c r="FIZ4" s="63"/>
      <c r="FJA4" s="63"/>
      <c r="FJB4" s="63"/>
      <c r="FJC4" s="63"/>
      <c r="FJD4" s="63"/>
      <c r="FJE4" s="63"/>
      <c r="FJF4" s="63"/>
      <c r="FJG4" s="63"/>
      <c r="FJH4" s="63"/>
      <c r="FJI4" s="63"/>
      <c r="FJJ4" s="63"/>
      <c r="FJK4" s="63"/>
      <c r="FJL4" s="63"/>
      <c r="FJM4" s="63"/>
      <c r="FJN4" s="63"/>
      <c r="FJO4" s="63"/>
      <c r="FJP4" s="63"/>
      <c r="FJQ4" s="63"/>
      <c r="FJR4" s="63"/>
      <c r="FJS4" s="63"/>
      <c r="FJT4" s="63"/>
      <c r="FJU4" s="63"/>
      <c r="FJV4" s="63"/>
      <c r="FJW4" s="63"/>
      <c r="FJX4" s="63"/>
      <c r="FJY4" s="63"/>
      <c r="FJZ4" s="63"/>
      <c r="FKA4" s="63"/>
      <c r="FKB4" s="63"/>
      <c r="FKC4" s="63"/>
      <c r="FKD4" s="63"/>
      <c r="FKE4" s="63"/>
      <c r="FKF4" s="63"/>
      <c r="FKG4" s="63"/>
      <c r="FKH4" s="63"/>
      <c r="FKI4" s="63"/>
      <c r="FKJ4" s="63"/>
      <c r="FKK4" s="63"/>
      <c r="FKL4" s="63"/>
      <c r="FKM4" s="63"/>
      <c r="FKN4" s="63"/>
      <c r="FKO4" s="63"/>
      <c r="FKP4" s="63"/>
      <c r="FKQ4" s="63"/>
      <c r="FKR4" s="63"/>
      <c r="FKS4" s="63"/>
      <c r="FKT4" s="63"/>
      <c r="FKU4" s="63"/>
      <c r="FKV4" s="63"/>
      <c r="FKW4" s="63"/>
      <c r="FKX4" s="63"/>
      <c r="FKY4" s="63"/>
      <c r="FKZ4" s="63"/>
      <c r="FLA4" s="63"/>
      <c r="FLB4" s="63"/>
      <c r="FLC4" s="63"/>
      <c r="FLD4" s="63"/>
      <c r="FLE4" s="63"/>
      <c r="FLF4" s="63"/>
      <c r="FLG4" s="63"/>
      <c r="FLH4" s="63"/>
      <c r="FLI4" s="63"/>
      <c r="FLJ4" s="63"/>
      <c r="FLK4" s="63"/>
      <c r="FLL4" s="63"/>
      <c r="FLM4" s="63"/>
      <c r="FLN4" s="63"/>
      <c r="FLO4" s="63"/>
      <c r="FLP4" s="63"/>
      <c r="FLQ4" s="63"/>
      <c r="FLR4" s="63"/>
      <c r="FLS4" s="63"/>
      <c r="FLT4" s="63"/>
      <c r="FLU4" s="63"/>
      <c r="FLV4" s="63"/>
      <c r="FLW4" s="63"/>
      <c r="FLX4" s="63"/>
      <c r="FLY4" s="63"/>
      <c r="FLZ4" s="63"/>
      <c r="FMA4" s="63"/>
      <c r="FMB4" s="63"/>
      <c r="FMC4" s="63"/>
      <c r="FMD4" s="63"/>
      <c r="FME4" s="63"/>
      <c r="FMF4" s="63"/>
      <c r="FMG4" s="63"/>
      <c r="FMH4" s="63"/>
      <c r="FMI4" s="63"/>
      <c r="FMJ4" s="63"/>
      <c r="FMK4" s="63"/>
      <c r="FML4" s="63"/>
      <c r="FMM4" s="63"/>
      <c r="FMN4" s="63"/>
      <c r="FMO4" s="63"/>
      <c r="FMP4" s="63"/>
      <c r="FMQ4" s="63"/>
      <c r="FMR4" s="63"/>
      <c r="FMS4" s="63"/>
      <c r="FMT4" s="63"/>
      <c r="FMU4" s="63"/>
      <c r="FMV4" s="63"/>
      <c r="FMW4" s="63"/>
      <c r="FMX4" s="63"/>
      <c r="FMY4" s="63"/>
      <c r="FMZ4" s="63"/>
      <c r="FNA4" s="63"/>
      <c r="FNB4" s="63"/>
      <c r="FNC4" s="63"/>
      <c r="FND4" s="63"/>
      <c r="FNE4" s="63"/>
      <c r="FNF4" s="63"/>
      <c r="FNG4" s="63"/>
      <c r="FNH4" s="63"/>
      <c r="FNI4" s="63"/>
      <c r="FNJ4" s="63"/>
      <c r="FNK4" s="63"/>
      <c r="FNL4" s="63"/>
      <c r="FNM4" s="63"/>
      <c r="FNN4" s="63"/>
      <c r="FNO4" s="63"/>
      <c r="FNP4" s="63"/>
      <c r="FNQ4" s="63"/>
      <c r="FNR4" s="63"/>
      <c r="FNS4" s="63"/>
      <c r="FNT4" s="63"/>
      <c r="FNU4" s="63"/>
      <c r="FNV4" s="63"/>
      <c r="FNW4" s="63"/>
      <c r="FNX4" s="63"/>
      <c r="FNY4" s="63"/>
      <c r="FNZ4" s="63"/>
      <c r="FOA4" s="63"/>
      <c r="FOB4" s="63"/>
      <c r="FOC4" s="63"/>
      <c r="FOD4" s="63"/>
      <c r="FOE4" s="63"/>
      <c r="FOF4" s="63"/>
      <c r="FOG4" s="63"/>
      <c r="FOH4" s="63"/>
      <c r="FOI4" s="63"/>
      <c r="FOJ4" s="63"/>
      <c r="FOK4" s="63"/>
      <c r="FOL4" s="63"/>
      <c r="FOM4" s="63"/>
      <c r="FON4" s="63"/>
      <c r="FOO4" s="63"/>
      <c r="FOP4" s="63"/>
      <c r="FOQ4" s="63"/>
      <c r="FOR4" s="63"/>
      <c r="FOS4" s="63"/>
      <c r="FOT4" s="63"/>
      <c r="FOU4" s="63"/>
      <c r="FOV4" s="63"/>
      <c r="FOW4" s="63"/>
      <c r="FOX4" s="63"/>
      <c r="FOY4" s="63"/>
      <c r="FOZ4" s="63"/>
      <c r="FPA4" s="63"/>
      <c r="FPB4" s="63"/>
      <c r="FPC4" s="63"/>
      <c r="FPD4" s="63"/>
      <c r="FPE4" s="63"/>
      <c r="FPF4" s="63"/>
      <c r="FPG4" s="63"/>
      <c r="FPH4" s="63"/>
      <c r="FPI4" s="63"/>
      <c r="FPJ4" s="63"/>
      <c r="FPK4" s="63"/>
      <c r="FPL4" s="63"/>
      <c r="FPM4" s="63"/>
      <c r="FPN4" s="63"/>
      <c r="FPO4" s="63"/>
      <c r="FPP4" s="63"/>
      <c r="FPQ4" s="63"/>
      <c r="FPR4" s="63"/>
      <c r="FPS4" s="63"/>
      <c r="FPT4" s="63"/>
      <c r="FPU4" s="63"/>
      <c r="FPV4" s="63"/>
      <c r="FPW4" s="63"/>
      <c r="FPX4" s="63"/>
      <c r="FPY4" s="63"/>
      <c r="FPZ4" s="63"/>
      <c r="FQA4" s="63"/>
      <c r="FQB4" s="63"/>
      <c r="FQC4" s="63"/>
      <c r="FQD4" s="63"/>
      <c r="FQE4" s="63"/>
      <c r="FQF4" s="63"/>
      <c r="FQG4" s="63"/>
      <c r="FQH4" s="63"/>
      <c r="FQI4" s="63"/>
      <c r="FQJ4" s="63"/>
      <c r="FQK4" s="63"/>
      <c r="FQL4" s="63"/>
      <c r="FQM4" s="63"/>
      <c r="FQN4" s="63"/>
      <c r="FQO4" s="63"/>
      <c r="FQP4" s="63"/>
      <c r="FQQ4" s="63"/>
      <c r="FQR4" s="63"/>
      <c r="FQS4" s="63"/>
      <c r="FQT4" s="63"/>
      <c r="FQU4" s="63"/>
      <c r="FQV4" s="63"/>
      <c r="FQW4" s="63"/>
      <c r="FQX4" s="63"/>
      <c r="FQY4" s="63"/>
      <c r="FQZ4" s="63"/>
      <c r="FRA4" s="63"/>
      <c r="FRB4" s="63"/>
      <c r="FRC4" s="63"/>
      <c r="FRD4" s="63"/>
      <c r="FRE4" s="63"/>
      <c r="FRF4" s="63"/>
      <c r="FRG4" s="63"/>
      <c r="FRH4" s="63"/>
      <c r="FRI4" s="63"/>
      <c r="FRJ4" s="63"/>
      <c r="FRK4" s="63"/>
      <c r="FRL4" s="63"/>
      <c r="FRM4" s="63"/>
      <c r="FRN4" s="63"/>
      <c r="FRO4" s="63"/>
      <c r="FRP4" s="63"/>
      <c r="FRQ4" s="63"/>
      <c r="FRR4" s="63"/>
      <c r="FRS4" s="63"/>
      <c r="FRT4" s="63"/>
      <c r="FRU4" s="63"/>
      <c r="FRV4" s="63"/>
      <c r="FRW4" s="63"/>
      <c r="FRX4" s="63"/>
      <c r="FRY4" s="63"/>
      <c r="FRZ4" s="63"/>
      <c r="FSA4" s="63"/>
      <c r="FSB4" s="63"/>
      <c r="FSC4" s="63"/>
      <c r="FSD4" s="63"/>
      <c r="FSE4" s="63"/>
      <c r="FSF4" s="63"/>
      <c r="FSG4" s="63"/>
      <c r="FSH4" s="63"/>
      <c r="FSI4" s="63"/>
      <c r="FSJ4" s="63"/>
      <c r="FSK4" s="63"/>
      <c r="FSL4" s="63"/>
      <c r="FSM4" s="63"/>
      <c r="FSN4" s="63"/>
      <c r="FSO4" s="63"/>
      <c r="FSP4" s="63"/>
      <c r="FSQ4" s="63"/>
      <c r="FSR4" s="63"/>
      <c r="FSS4" s="63"/>
      <c r="FST4" s="63"/>
      <c r="FSU4" s="63"/>
      <c r="FSV4" s="63"/>
      <c r="FSW4" s="63"/>
      <c r="FSX4" s="63"/>
      <c r="FSY4" s="63"/>
      <c r="FSZ4" s="63"/>
      <c r="FTA4" s="63"/>
      <c r="FTB4" s="63"/>
      <c r="FTC4" s="63"/>
      <c r="FTD4" s="63"/>
      <c r="FTE4" s="63"/>
      <c r="FTF4" s="63"/>
      <c r="FTG4" s="63"/>
      <c r="FTH4" s="63"/>
      <c r="FTI4" s="63"/>
      <c r="FTJ4" s="63"/>
      <c r="FTK4" s="63"/>
      <c r="FTL4" s="63"/>
      <c r="FTM4" s="63"/>
      <c r="FTN4" s="63"/>
      <c r="FTO4" s="63"/>
      <c r="FTP4" s="63"/>
      <c r="FTQ4" s="63"/>
      <c r="FTR4" s="63"/>
      <c r="FTS4" s="63"/>
      <c r="FTT4" s="63"/>
      <c r="FTU4" s="63"/>
      <c r="FTV4" s="63"/>
      <c r="FTW4" s="63"/>
      <c r="FTX4" s="63"/>
      <c r="FTY4" s="63"/>
      <c r="FTZ4" s="63"/>
      <c r="FUA4" s="63"/>
      <c r="FUB4" s="63"/>
      <c r="FUC4" s="63"/>
      <c r="FUD4" s="63"/>
      <c r="FUE4" s="63"/>
      <c r="FUF4" s="63"/>
      <c r="FUG4" s="63"/>
      <c r="FUH4" s="63"/>
      <c r="FUI4" s="63"/>
      <c r="FUJ4" s="63"/>
      <c r="FUK4" s="63"/>
      <c r="FUL4" s="63"/>
      <c r="FUM4" s="63"/>
      <c r="FUN4" s="63"/>
      <c r="FUO4" s="63"/>
      <c r="FUP4" s="63"/>
      <c r="FUQ4" s="63"/>
      <c r="FUR4" s="63"/>
      <c r="FUS4" s="63"/>
      <c r="FUT4" s="63"/>
      <c r="FUU4" s="63"/>
      <c r="FUV4" s="63"/>
      <c r="FUW4" s="63"/>
      <c r="FUX4" s="63"/>
      <c r="FUY4" s="63"/>
      <c r="FUZ4" s="63"/>
      <c r="FVA4" s="63"/>
      <c r="FVB4" s="63"/>
      <c r="FVC4" s="63"/>
      <c r="FVD4" s="63"/>
      <c r="FVE4" s="63"/>
      <c r="FVF4" s="63"/>
      <c r="FVG4" s="63"/>
      <c r="FVH4" s="63"/>
      <c r="FVI4" s="63"/>
      <c r="FVJ4" s="63"/>
      <c r="FVK4" s="63"/>
      <c r="FVL4" s="63"/>
      <c r="FVM4" s="63"/>
      <c r="FVN4" s="63"/>
      <c r="FVO4" s="63"/>
      <c r="FVP4" s="63"/>
      <c r="FVQ4" s="63"/>
      <c r="FVR4" s="63"/>
      <c r="FVS4" s="63"/>
      <c r="FVT4" s="63"/>
      <c r="FVU4" s="63"/>
      <c r="FVV4" s="63"/>
      <c r="FVW4" s="63"/>
      <c r="FVX4" s="63"/>
      <c r="FVY4" s="63"/>
      <c r="FVZ4" s="63"/>
      <c r="FWA4" s="63"/>
      <c r="FWB4" s="63"/>
      <c r="FWC4" s="63"/>
      <c r="FWD4" s="63"/>
      <c r="FWE4" s="63"/>
      <c r="FWF4" s="63"/>
      <c r="FWG4" s="63"/>
      <c r="FWH4" s="63"/>
      <c r="FWI4" s="63"/>
      <c r="FWJ4" s="63"/>
      <c r="FWK4" s="63"/>
      <c r="FWL4" s="63"/>
      <c r="FWM4" s="63"/>
      <c r="FWN4" s="63"/>
      <c r="FWO4" s="63"/>
      <c r="FWP4" s="63"/>
      <c r="FWQ4" s="63"/>
      <c r="FWR4" s="63"/>
      <c r="FWS4" s="63"/>
      <c r="FWT4" s="63"/>
      <c r="FWU4" s="63"/>
      <c r="FWV4" s="63"/>
      <c r="FWW4" s="63"/>
      <c r="FWX4" s="63"/>
      <c r="FWY4" s="63"/>
      <c r="FWZ4" s="63"/>
      <c r="FXA4" s="63"/>
      <c r="FXB4" s="63"/>
      <c r="FXC4" s="63"/>
      <c r="FXD4" s="63"/>
      <c r="FXE4" s="63"/>
      <c r="FXF4" s="63"/>
      <c r="FXG4" s="63"/>
      <c r="FXH4" s="63"/>
      <c r="FXI4" s="63"/>
      <c r="FXJ4" s="63"/>
      <c r="FXK4" s="63"/>
      <c r="FXL4" s="63"/>
      <c r="FXM4" s="63"/>
      <c r="FXN4" s="63"/>
      <c r="FXO4" s="63"/>
      <c r="FXP4" s="63"/>
      <c r="FXQ4" s="63"/>
      <c r="FXR4" s="63"/>
      <c r="FXS4" s="63"/>
      <c r="FXT4" s="63"/>
      <c r="FXU4" s="63"/>
      <c r="FXV4" s="63"/>
      <c r="FXW4" s="63"/>
      <c r="FXX4" s="63"/>
      <c r="FXY4" s="63"/>
      <c r="FXZ4" s="63"/>
      <c r="FYA4" s="63"/>
      <c r="FYB4" s="63"/>
      <c r="FYC4" s="63"/>
      <c r="FYD4" s="63"/>
      <c r="FYE4" s="63"/>
      <c r="FYF4" s="63"/>
      <c r="FYG4" s="63"/>
      <c r="FYH4" s="63"/>
      <c r="FYI4" s="63"/>
      <c r="FYJ4" s="63"/>
      <c r="FYK4" s="63"/>
      <c r="FYL4" s="63"/>
      <c r="FYM4" s="63"/>
      <c r="FYN4" s="63"/>
      <c r="FYO4" s="63"/>
      <c r="FYP4" s="63"/>
      <c r="FYQ4" s="63"/>
      <c r="FYR4" s="63"/>
      <c r="FYS4" s="63"/>
      <c r="FYT4" s="63"/>
      <c r="FYU4" s="63"/>
      <c r="FYV4" s="63"/>
      <c r="FYW4" s="63"/>
      <c r="FYX4" s="63"/>
      <c r="FYY4" s="63"/>
      <c r="FYZ4" s="63"/>
      <c r="FZA4" s="63"/>
      <c r="FZB4" s="63"/>
      <c r="FZC4" s="63"/>
      <c r="FZD4" s="63"/>
      <c r="FZE4" s="63"/>
      <c r="FZF4" s="63"/>
      <c r="FZG4" s="63"/>
      <c r="FZH4" s="63"/>
      <c r="FZI4" s="63"/>
      <c r="FZJ4" s="63"/>
      <c r="FZK4" s="63"/>
      <c r="FZL4" s="63"/>
      <c r="FZM4" s="63"/>
      <c r="FZN4" s="63"/>
      <c r="FZO4" s="63"/>
      <c r="FZP4" s="63"/>
      <c r="FZQ4" s="63"/>
      <c r="FZR4" s="63"/>
      <c r="FZS4" s="63"/>
      <c r="FZT4" s="63"/>
      <c r="FZU4" s="63"/>
      <c r="FZV4" s="63"/>
      <c r="FZW4" s="63"/>
      <c r="FZX4" s="63"/>
      <c r="FZY4" s="63"/>
      <c r="FZZ4" s="63"/>
      <c r="GAA4" s="63"/>
      <c r="GAB4" s="63"/>
      <c r="GAC4" s="63"/>
      <c r="GAD4" s="63"/>
      <c r="GAE4" s="63"/>
      <c r="GAF4" s="63"/>
      <c r="GAG4" s="63"/>
      <c r="GAH4" s="63"/>
      <c r="GAI4" s="63"/>
      <c r="GAJ4" s="63"/>
      <c r="GAK4" s="63"/>
      <c r="GAL4" s="63"/>
      <c r="GAM4" s="63"/>
      <c r="GAN4" s="63"/>
      <c r="GAO4" s="63"/>
      <c r="GAP4" s="63"/>
      <c r="GAQ4" s="63"/>
      <c r="GAR4" s="63"/>
      <c r="GAS4" s="63"/>
      <c r="GAT4" s="63"/>
      <c r="GAU4" s="63"/>
      <c r="GAV4" s="63"/>
      <c r="GAW4" s="63"/>
      <c r="GAX4" s="63"/>
      <c r="GAY4" s="63"/>
      <c r="GAZ4" s="63"/>
      <c r="GBA4" s="63"/>
      <c r="GBB4" s="63"/>
      <c r="GBC4" s="63"/>
      <c r="GBD4" s="63"/>
      <c r="GBE4" s="63"/>
      <c r="GBF4" s="63"/>
      <c r="GBG4" s="63"/>
      <c r="GBH4" s="63"/>
      <c r="GBI4" s="63"/>
      <c r="GBJ4" s="63"/>
      <c r="GBK4" s="63"/>
      <c r="GBL4" s="63"/>
      <c r="GBM4" s="63"/>
      <c r="GBN4" s="63"/>
      <c r="GBO4" s="63"/>
      <c r="GBP4" s="63"/>
      <c r="GBQ4" s="63"/>
      <c r="GBR4" s="63"/>
      <c r="GBS4" s="63"/>
      <c r="GBT4" s="63"/>
      <c r="GBU4" s="63"/>
      <c r="GBV4" s="63"/>
      <c r="GBW4" s="63"/>
      <c r="GBX4" s="63"/>
      <c r="GBY4" s="63"/>
      <c r="GBZ4" s="63"/>
      <c r="GCA4" s="63"/>
      <c r="GCB4" s="63"/>
      <c r="GCC4" s="63"/>
      <c r="GCD4" s="63"/>
      <c r="GCE4" s="63"/>
      <c r="GCF4" s="63"/>
      <c r="GCG4" s="63"/>
      <c r="GCH4" s="63"/>
      <c r="GCI4" s="63"/>
      <c r="GCJ4" s="63"/>
      <c r="GCK4" s="63"/>
      <c r="GCL4" s="63"/>
      <c r="GCM4" s="63"/>
      <c r="GCN4" s="63"/>
      <c r="GCO4" s="63"/>
      <c r="GCP4" s="63"/>
      <c r="GCQ4" s="63"/>
      <c r="GCR4" s="63"/>
      <c r="GCS4" s="63"/>
      <c r="GCT4" s="63"/>
      <c r="GCU4" s="63"/>
      <c r="GCV4" s="63"/>
      <c r="GCW4" s="63"/>
      <c r="GCX4" s="63"/>
      <c r="GCY4" s="63"/>
      <c r="GCZ4" s="63"/>
      <c r="GDA4" s="63"/>
      <c r="GDB4" s="63"/>
      <c r="GDC4" s="63"/>
      <c r="GDD4" s="63"/>
      <c r="GDE4" s="63"/>
      <c r="GDF4" s="63"/>
      <c r="GDG4" s="63"/>
      <c r="GDH4" s="63"/>
      <c r="GDI4" s="63"/>
      <c r="GDJ4" s="63"/>
      <c r="GDK4" s="63"/>
      <c r="GDL4" s="63"/>
      <c r="GDM4" s="63"/>
      <c r="GDN4" s="63"/>
      <c r="GDO4" s="63"/>
      <c r="GDP4" s="63"/>
      <c r="GDQ4" s="63"/>
      <c r="GDR4" s="63"/>
      <c r="GDS4" s="63"/>
      <c r="GDT4" s="63"/>
      <c r="GDU4" s="63"/>
      <c r="GDV4" s="63"/>
      <c r="GDW4" s="63"/>
      <c r="GDX4" s="63"/>
      <c r="GDY4" s="63"/>
      <c r="GDZ4" s="63"/>
      <c r="GEA4" s="63"/>
      <c r="GEB4" s="63"/>
      <c r="GEC4" s="63"/>
      <c r="GED4" s="63"/>
      <c r="GEE4" s="63"/>
      <c r="GEF4" s="63"/>
      <c r="GEG4" s="63"/>
      <c r="GEH4" s="63"/>
      <c r="GEI4" s="63"/>
      <c r="GEJ4" s="63"/>
      <c r="GEK4" s="63"/>
      <c r="GEL4" s="63"/>
      <c r="GEM4" s="63"/>
      <c r="GEN4" s="63"/>
      <c r="GEO4" s="63"/>
      <c r="GEP4" s="63"/>
      <c r="GEQ4" s="63"/>
      <c r="GER4" s="63"/>
      <c r="GES4" s="63"/>
      <c r="GET4" s="63"/>
      <c r="GEU4" s="63"/>
      <c r="GEV4" s="63"/>
      <c r="GEW4" s="63"/>
      <c r="GEX4" s="63"/>
      <c r="GEY4" s="63"/>
      <c r="GEZ4" s="63"/>
      <c r="GFA4" s="63"/>
      <c r="GFB4" s="63"/>
      <c r="GFC4" s="63"/>
      <c r="GFD4" s="63"/>
      <c r="GFE4" s="63"/>
      <c r="GFF4" s="63"/>
      <c r="GFG4" s="63"/>
      <c r="GFH4" s="63"/>
      <c r="GFI4" s="63"/>
      <c r="GFJ4" s="63"/>
      <c r="GFK4" s="63"/>
      <c r="GFL4" s="63"/>
      <c r="GFM4" s="63"/>
      <c r="GFN4" s="63"/>
      <c r="GFO4" s="63"/>
      <c r="GFP4" s="63"/>
      <c r="GFQ4" s="63"/>
      <c r="GFR4" s="63"/>
      <c r="GFS4" s="63"/>
      <c r="GFT4" s="63"/>
      <c r="GFU4" s="63"/>
      <c r="GFV4" s="63"/>
      <c r="GFW4" s="63"/>
      <c r="GFX4" s="63"/>
      <c r="GFY4" s="63"/>
      <c r="GFZ4" s="63"/>
      <c r="GGA4" s="63"/>
      <c r="GGB4" s="63"/>
      <c r="GGC4" s="63"/>
      <c r="GGD4" s="63"/>
      <c r="GGE4" s="63"/>
      <c r="GGF4" s="63"/>
      <c r="GGG4" s="63"/>
      <c r="GGH4" s="63"/>
      <c r="GGI4" s="63"/>
      <c r="GGJ4" s="63"/>
      <c r="GGK4" s="63"/>
      <c r="GGL4" s="63"/>
      <c r="GGM4" s="63"/>
      <c r="GGN4" s="63"/>
      <c r="GGO4" s="63"/>
      <c r="GGP4" s="63"/>
      <c r="GGQ4" s="63"/>
      <c r="GGR4" s="63"/>
      <c r="GGS4" s="63"/>
      <c r="GGT4" s="63"/>
      <c r="GGU4" s="63"/>
      <c r="GGV4" s="63"/>
      <c r="GGW4" s="63"/>
      <c r="GGX4" s="63"/>
      <c r="GGY4" s="63"/>
      <c r="GGZ4" s="63"/>
      <c r="GHA4" s="63"/>
      <c r="GHB4" s="63"/>
      <c r="GHC4" s="63"/>
      <c r="GHD4" s="63"/>
      <c r="GHE4" s="63"/>
      <c r="GHF4" s="63"/>
      <c r="GHG4" s="63"/>
      <c r="GHH4" s="63"/>
      <c r="GHI4" s="63"/>
      <c r="GHJ4" s="63"/>
      <c r="GHK4" s="63"/>
      <c r="GHL4" s="63"/>
      <c r="GHM4" s="63"/>
      <c r="GHN4" s="63"/>
      <c r="GHO4" s="63"/>
      <c r="GHP4" s="63"/>
      <c r="GHQ4" s="63"/>
      <c r="GHR4" s="63"/>
      <c r="GHS4" s="63"/>
      <c r="GHT4" s="63"/>
      <c r="GHU4" s="63"/>
      <c r="GHV4" s="63"/>
      <c r="GHW4" s="63"/>
      <c r="GHX4" s="63"/>
      <c r="GHY4" s="63"/>
      <c r="GHZ4" s="63"/>
      <c r="GIA4" s="63"/>
      <c r="GIB4" s="63"/>
      <c r="GIC4" s="63"/>
      <c r="GID4" s="63"/>
      <c r="GIE4" s="63"/>
      <c r="GIF4" s="63"/>
      <c r="GIG4" s="63"/>
      <c r="GIH4" s="63"/>
      <c r="GII4" s="63"/>
      <c r="GIJ4" s="63"/>
      <c r="GIK4" s="63"/>
      <c r="GIL4" s="63"/>
      <c r="GIM4" s="63"/>
      <c r="GIN4" s="63"/>
      <c r="GIO4" s="63"/>
      <c r="GIP4" s="63"/>
      <c r="GIQ4" s="63"/>
      <c r="GIR4" s="63"/>
      <c r="GIS4" s="63"/>
      <c r="GIT4" s="63"/>
      <c r="GIU4" s="63"/>
      <c r="GIV4" s="63"/>
      <c r="GIW4" s="63"/>
      <c r="GIX4" s="63"/>
      <c r="GIY4" s="63"/>
      <c r="GIZ4" s="63"/>
      <c r="GJA4" s="63"/>
      <c r="GJB4" s="63"/>
      <c r="GJC4" s="63"/>
      <c r="GJD4" s="63"/>
      <c r="GJE4" s="63"/>
      <c r="GJF4" s="63"/>
      <c r="GJG4" s="63"/>
      <c r="GJH4" s="63"/>
      <c r="GJI4" s="63"/>
      <c r="GJJ4" s="63"/>
      <c r="GJK4" s="63"/>
      <c r="GJL4" s="63"/>
      <c r="GJM4" s="63"/>
      <c r="GJN4" s="63"/>
      <c r="GJO4" s="63"/>
      <c r="GJP4" s="63"/>
      <c r="GJQ4" s="63"/>
      <c r="GJR4" s="63"/>
      <c r="GJS4" s="63"/>
      <c r="GJT4" s="63"/>
      <c r="GJU4" s="63"/>
      <c r="GJV4" s="63"/>
      <c r="GJW4" s="63"/>
      <c r="GJX4" s="63"/>
      <c r="GJY4" s="63"/>
      <c r="GJZ4" s="63"/>
      <c r="GKA4" s="63"/>
      <c r="GKB4" s="63"/>
      <c r="GKC4" s="63"/>
      <c r="GKD4" s="63"/>
      <c r="GKE4" s="63"/>
      <c r="GKF4" s="63"/>
      <c r="GKG4" s="63"/>
      <c r="GKH4" s="63"/>
      <c r="GKI4" s="63"/>
      <c r="GKJ4" s="63"/>
      <c r="GKK4" s="63"/>
      <c r="GKL4" s="63"/>
      <c r="GKM4" s="63"/>
      <c r="GKN4" s="63"/>
      <c r="GKO4" s="63"/>
      <c r="GKP4" s="63"/>
      <c r="GKQ4" s="63"/>
      <c r="GKR4" s="63"/>
      <c r="GKS4" s="63"/>
      <c r="GKT4" s="63"/>
      <c r="GKU4" s="63"/>
      <c r="GKV4" s="63"/>
      <c r="GKW4" s="63"/>
      <c r="GKX4" s="63"/>
      <c r="GKY4" s="63"/>
      <c r="GKZ4" s="63"/>
      <c r="GLA4" s="63"/>
      <c r="GLB4" s="63"/>
      <c r="GLC4" s="63"/>
      <c r="GLD4" s="63"/>
      <c r="GLE4" s="63"/>
      <c r="GLF4" s="63"/>
      <c r="GLG4" s="63"/>
      <c r="GLH4" s="63"/>
      <c r="GLI4" s="63"/>
      <c r="GLJ4" s="63"/>
      <c r="GLK4" s="63"/>
      <c r="GLL4" s="63"/>
      <c r="GLM4" s="63"/>
      <c r="GLN4" s="63"/>
      <c r="GLO4" s="63"/>
      <c r="GLP4" s="63"/>
      <c r="GLQ4" s="63"/>
      <c r="GLR4" s="63"/>
      <c r="GLS4" s="63"/>
      <c r="GLT4" s="63"/>
      <c r="GLU4" s="63"/>
      <c r="GLV4" s="63"/>
      <c r="GLW4" s="63"/>
      <c r="GLX4" s="63"/>
      <c r="GLY4" s="63"/>
      <c r="GLZ4" s="63"/>
      <c r="GMA4" s="63"/>
      <c r="GMB4" s="63"/>
      <c r="GMC4" s="63"/>
      <c r="GMD4" s="63"/>
      <c r="GME4" s="63"/>
      <c r="GMF4" s="63"/>
      <c r="GMG4" s="63"/>
      <c r="GMH4" s="63"/>
      <c r="GMI4" s="63"/>
      <c r="GMJ4" s="63"/>
      <c r="GMK4" s="63"/>
      <c r="GML4" s="63"/>
      <c r="GMM4" s="63"/>
      <c r="GMN4" s="63"/>
      <c r="GMO4" s="63"/>
      <c r="GMP4" s="63"/>
      <c r="GMQ4" s="63"/>
      <c r="GMR4" s="63"/>
      <c r="GMS4" s="63"/>
      <c r="GMT4" s="63"/>
      <c r="GMU4" s="63"/>
      <c r="GMV4" s="63"/>
      <c r="GMW4" s="63"/>
      <c r="GMX4" s="63"/>
      <c r="GMY4" s="63"/>
      <c r="GMZ4" s="63"/>
      <c r="GNA4" s="63"/>
      <c r="GNB4" s="63"/>
      <c r="GNC4" s="63"/>
      <c r="GND4" s="63"/>
      <c r="GNE4" s="63"/>
      <c r="GNF4" s="63"/>
      <c r="GNG4" s="63"/>
      <c r="GNH4" s="63"/>
      <c r="GNI4" s="63"/>
      <c r="GNJ4" s="63"/>
      <c r="GNK4" s="63"/>
      <c r="GNL4" s="63"/>
      <c r="GNM4" s="63"/>
      <c r="GNN4" s="63"/>
      <c r="GNO4" s="63"/>
      <c r="GNP4" s="63"/>
      <c r="GNQ4" s="63"/>
      <c r="GNR4" s="63"/>
      <c r="GNS4" s="63"/>
      <c r="GNT4" s="63"/>
      <c r="GNU4" s="63"/>
      <c r="GNV4" s="63"/>
      <c r="GNW4" s="63"/>
      <c r="GNX4" s="63"/>
      <c r="GNY4" s="63"/>
      <c r="GNZ4" s="63"/>
      <c r="GOA4" s="63"/>
      <c r="GOB4" s="63"/>
      <c r="GOC4" s="63"/>
      <c r="GOD4" s="63"/>
      <c r="GOE4" s="63"/>
      <c r="GOF4" s="63"/>
      <c r="GOG4" s="63"/>
      <c r="GOH4" s="63"/>
      <c r="GOI4" s="63"/>
      <c r="GOJ4" s="63"/>
      <c r="GOK4" s="63"/>
      <c r="GOL4" s="63"/>
      <c r="GOM4" s="63"/>
      <c r="GON4" s="63"/>
      <c r="GOO4" s="63"/>
      <c r="GOP4" s="63"/>
      <c r="GOQ4" s="63"/>
      <c r="GOR4" s="63"/>
      <c r="GOS4" s="63"/>
      <c r="GOT4" s="63"/>
      <c r="GOU4" s="63"/>
      <c r="GOV4" s="63"/>
      <c r="GOW4" s="63"/>
      <c r="GOX4" s="63"/>
      <c r="GOY4" s="63"/>
      <c r="GOZ4" s="63"/>
      <c r="GPA4" s="63"/>
      <c r="GPB4" s="63"/>
      <c r="GPC4" s="63"/>
      <c r="GPD4" s="63"/>
      <c r="GPE4" s="63"/>
      <c r="GPF4" s="63"/>
      <c r="GPG4" s="63"/>
      <c r="GPH4" s="63"/>
      <c r="GPI4" s="63"/>
      <c r="GPJ4" s="63"/>
      <c r="GPK4" s="63"/>
      <c r="GPL4" s="63"/>
      <c r="GPM4" s="63"/>
      <c r="GPN4" s="63"/>
      <c r="GPO4" s="63"/>
      <c r="GPP4" s="63"/>
      <c r="GPQ4" s="63"/>
      <c r="GPR4" s="63"/>
      <c r="GPS4" s="63"/>
      <c r="GPT4" s="63"/>
      <c r="GPU4" s="63"/>
      <c r="GPV4" s="63"/>
      <c r="GPW4" s="63"/>
      <c r="GPX4" s="63"/>
      <c r="GPY4" s="63"/>
      <c r="GPZ4" s="63"/>
      <c r="GQA4" s="63"/>
      <c r="GQB4" s="63"/>
      <c r="GQC4" s="63"/>
      <c r="GQD4" s="63"/>
      <c r="GQE4" s="63"/>
      <c r="GQF4" s="63"/>
      <c r="GQG4" s="63"/>
      <c r="GQH4" s="63"/>
      <c r="GQI4" s="63"/>
      <c r="GQJ4" s="63"/>
      <c r="GQK4" s="63"/>
      <c r="GQL4" s="63"/>
      <c r="GQM4" s="63"/>
      <c r="GQN4" s="63"/>
      <c r="GQO4" s="63"/>
      <c r="GQP4" s="63"/>
      <c r="GQQ4" s="63"/>
      <c r="GQR4" s="63"/>
      <c r="GQS4" s="63"/>
      <c r="GQT4" s="63"/>
      <c r="GQU4" s="63"/>
      <c r="GQV4" s="63"/>
      <c r="GQW4" s="63"/>
      <c r="GQX4" s="63"/>
      <c r="GQY4" s="63"/>
      <c r="GQZ4" s="63"/>
      <c r="GRA4" s="63"/>
      <c r="GRB4" s="63"/>
      <c r="GRC4" s="63"/>
      <c r="GRD4" s="63"/>
      <c r="GRE4" s="63"/>
      <c r="GRF4" s="63"/>
      <c r="GRG4" s="63"/>
      <c r="GRH4" s="63"/>
      <c r="GRI4" s="63"/>
      <c r="GRJ4" s="63"/>
      <c r="GRK4" s="63"/>
      <c r="GRL4" s="63"/>
      <c r="GRM4" s="63"/>
      <c r="GRN4" s="63"/>
      <c r="GRO4" s="63"/>
      <c r="GRP4" s="63"/>
      <c r="GRQ4" s="63"/>
      <c r="GRR4" s="63"/>
      <c r="GRS4" s="63"/>
      <c r="GRT4" s="63"/>
      <c r="GRU4" s="63"/>
      <c r="GRV4" s="63"/>
      <c r="GRW4" s="63"/>
      <c r="GRX4" s="63"/>
      <c r="GRY4" s="63"/>
      <c r="GRZ4" s="63"/>
      <c r="GSA4" s="63"/>
      <c r="GSB4" s="63"/>
      <c r="GSC4" s="63"/>
      <c r="GSD4" s="63"/>
      <c r="GSE4" s="63"/>
      <c r="GSF4" s="63"/>
      <c r="GSG4" s="63"/>
      <c r="GSH4" s="63"/>
      <c r="GSI4" s="63"/>
      <c r="GSJ4" s="63"/>
      <c r="GSK4" s="63"/>
      <c r="GSL4" s="63"/>
      <c r="GSM4" s="63"/>
      <c r="GSN4" s="63"/>
      <c r="GSO4" s="63"/>
      <c r="GSP4" s="63"/>
      <c r="GSQ4" s="63"/>
      <c r="GSR4" s="63"/>
      <c r="GSS4" s="63"/>
      <c r="GST4" s="63"/>
      <c r="GSU4" s="63"/>
      <c r="GSV4" s="63"/>
      <c r="GSW4" s="63"/>
      <c r="GSX4" s="63"/>
      <c r="GSY4" s="63"/>
      <c r="GSZ4" s="63"/>
      <c r="GTA4" s="63"/>
      <c r="GTB4" s="63"/>
      <c r="GTC4" s="63"/>
      <c r="GTD4" s="63"/>
      <c r="GTE4" s="63"/>
      <c r="GTF4" s="63"/>
      <c r="GTG4" s="63"/>
      <c r="GTH4" s="63"/>
      <c r="GTI4" s="63"/>
      <c r="GTJ4" s="63"/>
      <c r="GTK4" s="63"/>
      <c r="GTL4" s="63"/>
      <c r="GTM4" s="63"/>
      <c r="GTN4" s="63"/>
      <c r="GTO4" s="63"/>
      <c r="GTP4" s="63"/>
      <c r="GTQ4" s="63"/>
      <c r="GTR4" s="63"/>
      <c r="GTS4" s="63"/>
      <c r="GTT4" s="63"/>
      <c r="GTU4" s="63"/>
      <c r="GTV4" s="63"/>
      <c r="GTW4" s="63"/>
      <c r="GTX4" s="63"/>
      <c r="GTY4" s="63"/>
      <c r="GTZ4" s="63"/>
      <c r="GUA4" s="63"/>
      <c r="GUB4" s="63"/>
      <c r="GUC4" s="63"/>
      <c r="GUD4" s="63"/>
      <c r="GUE4" s="63"/>
      <c r="GUF4" s="63"/>
      <c r="GUG4" s="63"/>
      <c r="GUH4" s="63"/>
      <c r="GUI4" s="63"/>
      <c r="GUJ4" s="63"/>
      <c r="GUK4" s="63"/>
      <c r="GUL4" s="63"/>
      <c r="GUM4" s="63"/>
      <c r="GUN4" s="63"/>
      <c r="GUO4" s="63"/>
      <c r="GUP4" s="63"/>
      <c r="GUQ4" s="63"/>
      <c r="GUR4" s="63"/>
      <c r="GUS4" s="63"/>
      <c r="GUT4" s="63"/>
      <c r="GUU4" s="63"/>
      <c r="GUV4" s="63"/>
      <c r="GUW4" s="63"/>
      <c r="GUX4" s="63"/>
      <c r="GUY4" s="63"/>
      <c r="GUZ4" s="63"/>
      <c r="GVA4" s="63"/>
      <c r="GVB4" s="63"/>
      <c r="GVC4" s="63"/>
      <c r="GVD4" s="63"/>
      <c r="GVE4" s="63"/>
      <c r="GVF4" s="63"/>
      <c r="GVG4" s="63"/>
      <c r="GVH4" s="63"/>
      <c r="GVI4" s="63"/>
      <c r="GVJ4" s="63"/>
      <c r="GVK4" s="63"/>
      <c r="GVL4" s="63"/>
      <c r="GVM4" s="63"/>
      <c r="GVN4" s="63"/>
      <c r="GVO4" s="63"/>
      <c r="GVP4" s="63"/>
      <c r="GVQ4" s="63"/>
      <c r="GVR4" s="63"/>
      <c r="GVS4" s="63"/>
      <c r="GVT4" s="63"/>
      <c r="GVU4" s="63"/>
      <c r="GVV4" s="63"/>
      <c r="GVW4" s="63"/>
      <c r="GVX4" s="63"/>
      <c r="GVY4" s="63"/>
      <c r="GVZ4" s="63"/>
      <c r="GWA4" s="63"/>
      <c r="GWB4" s="63"/>
      <c r="GWC4" s="63"/>
      <c r="GWD4" s="63"/>
      <c r="GWE4" s="63"/>
      <c r="GWF4" s="63"/>
      <c r="GWG4" s="63"/>
      <c r="GWH4" s="63"/>
      <c r="GWI4" s="63"/>
      <c r="GWJ4" s="63"/>
      <c r="GWK4" s="63"/>
      <c r="GWL4" s="63"/>
      <c r="GWM4" s="63"/>
      <c r="GWN4" s="63"/>
      <c r="GWO4" s="63"/>
      <c r="GWP4" s="63"/>
      <c r="GWQ4" s="63"/>
      <c r="GWR4" s="63"/>
      <c r="GWS4" s="63"/>
      <c r="GWT4" s="63"/>
      <c r="GWU4" s="63"/>
      <c r="GWV4" s="63"/>
      <c r="GWW4" s="63"/>
      <c r="GWX4" s="63"/>
      <c r="GWY4" s="63"/>
      <c r="GWZ4" s="63"/>
      <c r="GXA4" s="63"/>
      <c r="GXB4" s="63"/>
      <c r="GXC4" s="63"/>
      <c r="GXD4" s="63"/>
      <c r="GXE4" s="63"/>
      <c r="GXF4" s="63"/>
      <c r="GXG4" s="63"/>
      <c r="GXH4" s="63"/>
      <c r="GXI4" s="63"/>
      <c r="GXJ4" s="63"/>
      <c r="GXK4" s="63"/>
      <c r="GXL4" s="63"/>
      <c r="GXM4" s="63"/>
      <c r="GXN4" s="63"/>
      <c r="GXO4" s="63"/>
      <c r="GXP4" s="63"/>
      <c r="GXQ4" s="63"/>
      <c r="GXR4" s="63"/>
      <c r="GXS4" s="63"/>
      <c r="GXT4" s="63"/>
      <c r="GXU4" s="63"/>
      <c r="GXV4" s="63"/>
      <c r="GXW4" s="63"/>
      <c r="GXX4" s="63"/>
      <c r="GXY4" s="63"/>
      <c r="GXZ4" s="63"/>
      <c r="GYA4" s="63"/>
      <c r="GYB4" s="63"/>
      <c r="GYC4" s="63"/>
      <c r="GYD4" s="63"/>
      <c r="GYE4" s="63"/>
      <c r="GYF4" s="63"/>
      <c r="GYG4" s="63"/>
      <c r="GYH4" s="63"/>
      <c r="GYI4" s="63"/>
      <c r="GYJ4" s="63"/>
      <c r="GYK4" s="63"/>
      <c r="GYL4" s="63"/>
      <c r="GYM4" s="63"/>
      <c r="GYN4" s="63"/>
      <c r="GYO4" s="63"/>
      <c r="GYP4" s="63"/>
      <c r="GYQ4" s="63"/>
      <c r="GYR4" s="63"/>
      <c r="GYS4" s="63"/>
      <c r="GYT4" s="63"/>
      <c r="GYU4" s="63"/>
      <c r="GYV4" s="63"/>
      <c r="GYW4" s="63"/>
      <c r="GYX4" s="63"/>
      <c r="GYY4" s="63"/>
      <c r="GYZ4" s="63"/>
      <c r="GZA4" s="63"/>
      <c r="GZB4" s="63"/>
      <c r="GZC4" s="63"/>
      <c r="GZD4" s="63"/>
      <c r="GZE4" s="63"/>
      <c r="GZF4" s="63"/>
      <c r="GZG4" s="63"/>
      <c r="GZH4" s="63"/>
      <c r="GZI4" s="63"/>
      <c r="GZJ4" s="63"/>
      <c r="GZK4" s="63"/>
      <c r="GZL4" s="63"/>
      <c r="GZM4" s="63"/>
      <c r="GZN4" s="63"/>
      <c r="GZO4" s="63"/>
      <c r="GZP4" s="63"/>
      <c r="GZQ4" s="63"/>
      <c r="GZR4" s="63"/>
      <c r="GZS4" s="63"/>
      <c r="GZT4" s="63"/>
      <c r="GZU4" s="63"/>
      <c r="GZV4" s="63"/>
      <c r="GZW4" s="63"/>
      <c r="GZX4" s="63"/>
      <c r="GZY4" s="63"/>
      <c r="GZZ4" s="63"/>
      <c r="HAA4" s="63"/>
      <c r="HAB4" s="63"/>
      <c r="HAC4" s="63"/>
      <c r="HAD4" s="63"/>
      <c r="HAE4" s="63"/>
      <c r="HAF4" s="63"/>
      <c r="HAG4" s="63"/>
      <c r="HAH4" s="63"/>
      <c r="HAI4" s="63"/>
      <c r="HAJ4" s="63"/>
      <c r="HAK4" s="63"/>
      <c r="HAL4" s="63"/>
      <c r="HAM4" s="63"/>
      <c r="HAN4" s="63"/>
      <c r="HAO4" s="63"/>
      <c r="HAP4" s="63"/>
      <c r="HAQ4" s="63"/>
      <c r="HAR4" s="63"/>
      <c r="HAS4" s="63"/>
      <c r="HAT4" s="63"/>
      <c r="HAU4" s="63"/>
      <c r="HAV4" s="63"/>
      <c r="HAW4" s="63"/>
      <c r="HAX4" s="63"/>
      <c r="HAY4" s="63"/>
      <c r="HAZ4" s="63"/>
      <c r="HBA4" s="63"/>
      <c r="HBB4" s="63"/>
      <c r="HBC4" s="63"/>
      <c r="HBD4" s="63"/>
      <c r="HBE4" s="63"/>
      <c r="HBF4" s="63"/>
      <c r="HBG4" s="63"/>
      <c r="HBH4" s="63"/>
      <c r="HBI4" s="63"/>
      <c r="HBJ4" s="63"/>
      <c r="HBK4" s="63"/>
      <c r="HBL4" s="63"/>
      <c r="HBM4" s="63"/>
      <c r="HBN4" s="63"/>
      <c r="HBO4" s="63"/>
      <c r="HBP4" s="63"/>
      <c r="HBQ4" s="63"/>
      <c r="HBR4" s="63"/>
      <c r="HBS4" s="63"/>
      <c r="HBT4" s="63"/>
      <c r="HBU4" s="63"/>
      <c r="HBV4" s="63"/>
      <c r="HBW4" s="63"/>
      <c r="HBX4" s="63"/>
      <c r="HBY4" s="63"/>
      <c r="HBZ4" s="63"/>
      <c r="HCA4" s="63"/>
      <c r="HCB4" s="63"/>
      <c r="HCC4" s="63"/>
      <c r="HCD4" s="63"/>
      <c r="HCE4" s="63"/>
      <c r="HCF4" s="63"/>
      <c r="HCG4" s="63"/>
      <c r="HCH4" s="63"/>
      <c r="HCI4" s="63"/>
      <c r="HCJ4" s="63"/>
      <c r="HCK4" s="63"/>
      <c r="HCL4" s="63"/>
      <c r="HCM4" s="63"/>
      <c r="HCN4" s="63"/>
      <c r="HCO4" s="63"/>
      <c r="HCP4" s="63"/>
      <c r="HCQ4" s="63"/>
      <c r="HCR4" s="63"/>
      <c r="HCS4" s="63"/>
      <c r="HCT4" s="63"/>
      <c r="HCU4" s="63"/>
      <c r="HCV4" s="63"/>
      <c r="HCW4" s="63"/>
      <c r="HCX4" s="63"/>
      <c r="HCY4" s="63"/>
      <c r="HCZ4" s="63"/>
      <c r="HDA4" s="63"/>
      <c r="HDB4" s="63"/>
      <c r="HDC4" s="63"/>
      <c r="HDD4" s="63"/>
      <c r="HDE4" s="63"/>
      <c r="HDF4" s="63"/>
      <c r="HDG4" s="63"/>
      <c r="HDH4" s="63"/>
      <c r="HDI4" s="63"/>
      <c r="HDJ4" s="63"/>
      <c r="HDK4" s="63"/>
      <c r="HDL4" s="63"/>
      <c r="HDM4" s="63"/>
      <c r="HDN4" s="63"/>
      <c r="HDO4" s="63"/>
      <c r="HDP4" s="63"/>
      <c r="HDQ4" s="63"/>
      <c r="HDR4" s="63"/>
      <c r="HDS4" s="63"/>
      <c r="HDT4" s="63"/>
      <c r="HDU4" s="63"/>
      <c r="HDV4" s="63"/>
      <c r="HDW4" s="63"/>
      <c r="HDX4" s="63"/>
      <c r="HDY4" s="63"/>
      <c r="HDZ4" s="63"/>
      <c r="HEA4" s="63"/>
      <c r="HEB4" s="63"/>
      <c r="HEC4" s="63"/>
      <c r="HED4" s="63"/>
      <c r="HEE4" s="63"/>
      <c r="HEF4" s="63"/>
      <c r="HEG4" s="63"/>
      <c r="HEH4" s="63"/>
      <c r="HEI4" s="63"/>
      <c r="HEJ4" s="63"/>
      <c r="HEK4" s="63"/>
      <c r="HEL4" s="63"/>
      <c r="HEM4" s="63"/>
      <c r="HEN4" s="63"/>
      <c r="HEO4" s="63"/>
      <c r="HEP4" s="63"/>
      <c r="HEQ4" s="63"/>
      <c r="HER4" s="63"/>
      <c r="HES4" s="63"/>
      <c r="HET4" s="63"/>
      <c r="HEU4" s="63"/>
      <c r="HEV4" s="63"/>
      <c r="HEW4" s="63"/>
      <c r="HEX4" s="63"/>
      <c r="HEY4" s="63"/>
      <c r="HEZ4" s="63"/>
      <c r="HFA4" s="63"/>
      <c r="HFB4" s="63"/>
      <c r="HFC4" s="63"/>
      <c r="HFD4" s="63"/>
      <c r="HFE4" s="63"/>
      <c r="HFF4" s="63"/>
      <c r="HFG4" s="63"/>
      <c r="HFH4" s="63"/>
      <c r="HFI4" s="63"/>
      <c r="HFJ4" s="63"/>
      <c r="HFK4" s="63"/>
      <c r="HFL4" s="63"/>
      <c r="HFM4" s="63"/>
      <c r="HFN4" s="63"/>
      <c r="HFO4" s="63"/>
      <c r="HFP4" s="63"/>
      <c r="HFQ4" s="63"/>
      <c r="HFR4" s="63"/>
      <c r="HFS4" s="63"/>
      <c r="HFT4" s="63"/>
      <c r="HFU4" s="63"/>
      <c r="HFV4" s="63"/>
      <c r="HFW4" s="63"/>
      <c r="HFX4" s="63"/>
      <c r="HFY4" s="63"/>
      <c r="HFZ4" s="63"/>
      <c r="HGA4" s="63"/>
      <c r="HGB4" s="63"/>
      <c r="HGC4" s="63"/>
      <c r="HGD4" s="63"/>
      <c r="HGE4" s="63"/>
      <c r="HGF4" s="63"/>
      <c r="HGG4" s="63"/>
      <c r="HGH4" s="63"/>
      <c r="HGI4" s="63"/>
      <c r="HGJ4" s="63"/>
      <c r="HGK4" s="63"/>
      <c r="HGL4" s="63"/>
      <c r="HGM4" s="63"/>
      <c r="HGN4" s="63"/>
      <c r="HGO4" s="63"/>
      <c r="HGP4" s="63"/>
      <c r="HGQ4" s="63"/>
      <c r="HGR4" s="63"/>
      <c r="HGS4" s="63"/>
      <c r="HGT4" s="63"/>
      <c r="HGU4" s="63"/>
      <c r="HGV4" s="63"/>
      <c r="HGW4" s="63"/>
      <c r="HGX4" s="63"/>
      <c r="HGY4" s="63"/>
      <c r="HGZ4" s="63"/>
      <c r="HHA4" s="63"/>
      <c r="HHB4" s="63"/>
      <c r="HHC4" s="63"/>
      <c r="HHD4" s="63"/>
      <c r="HHE4" s="63"/>
      <c r="HHF4" s="63"/>
      <c r="HHG4" s="63"/>
      <c r="HHH4" s="63"/>
      <c r="HHI4" s="63"/>
      <c r="HHJ4" s="63"/>
      <c r="HHK4" s="63"/>
      <c r="HHL4" s="63"/>
      <c r="HHM4" s="63"/>
      <c r="HHN4" s="63"/>
      <c r="HHO4" s="63"/>
      <c r="HHP4" s="63"/>
      <c r="HHQ4" s="63"/>
      <c r="HHR4" s="63"/>
      <c r="HHS4" s="63"/>
      <c r="HHT4" s="63"/>
      <c r="HHU4" s="63"/>
      <c r="HHV4" s="63"/>
      <c r="HHW4" s="63"/>
      <c r="HHX4" s="63"/>
      <c r="HHY4" s="63"/>
      <c r="HHZ4" s="63"/>
      <c r="HIA4" s="63"/>
      <c r="HIB4" s="63"/>
      <c r="HIC4" s="63"/>
      <c r="HID4" s="63"/>
      <c r="HIE4" s="63"/>
      <c r="HIF4" s="63"/>
      <c r="HIG4" s="63"/>
      <c r="HIH4" s="63"/>
      <c r="HII4" s="63"/>
      <c r="HIJ4" s="63"/>
      <c r="HIK4" s="63"/>
      <c r="HIL4" s="63"/>
      <c r="HIM4" s="63"/>
      <c r="HIN4" s="63"/>
      <c r="HIO4" s="63"/>
      <c r="HIP4" s="63"/>
      <c r="HIQ4" s="63"/>
      <c r="HIR4" s="63"/>
      <c r="HIS4" s="63"/>
      <c r="HIT4" s="63"/>
      <c r="HIU4" s="63"/>
      <c r="HIV4" s="63"/>
      <c r="HIW4" s="63"/>
      <c r="HIX4" s="63"/>
      <c r="HIY4" s="63"/>
      <c r="HIZ4" s="63"/>
      <c r="HJA4" s="63"/>
      <c r="HJB4" s="63"/>
      <c r="HJC4" s="63"/>
      <c r="HJD4" s="63"/>
      <c r="HJE4" s="63"/>
      <c r="HJF4" s="63"/>
      <c r="HJG4" s="63"/>
      <c r="HJH4" s="63"/>
      <c r="HJI4" s="63"/>
      <c r="HJJ4" s="63"/>
      <c r="HJK4" s="63"/>
      <c r="HJL4" s="63"/>
      <c r="HJM4" s="63"/>
      <c r="HJN4" s="63"/>
      <c r="HJO4" s="63"/>
      <c r="HJP4" s="63"/>
      <c r="HJQ4" s="63"/>
      <c r="HJR4" s="63"/>
      <c r="HJS4" s="63"/>
      <c r="HJT4" s="63"/>
      <c r="HJU4" s="63"/>
      <c r="HJV4" s="63"/>
      <c r="HJW4" s="63"/>
      <c r="HJX4" s="63"/>
      <c r="HJY4" s="63"/>
      <c r="HJZ4" s="63"/>
      <c r="HKA4" s="63"/>
      <c r="HKB4" s="63"/>
      <c r="HKC4" s="63"/>
      <c r="HKD4" s="63"/>
      <c r="HKE4" s="63"/>
      <c r="HKF4" s="63"/>
      <c r="HKG4" s="63"/>
      <c r="HKH4" s="63"/>
      <c r="HKI4" s="63"/>
      <c r="HKJ4" s="63"/>
      <c r="HKK4" s="63"/>
      <c r="HKL4" s="63"/>
      <c r="HKM4" s="63"/>
      <c r="HKN4" s="63"/>
      <c r="HKO4" s="63"/>
      <c r="HKP4" s="63"/>
      <c r="HKQ4" s="63"/>
      <c r="HKR4" s="63"/>
      <c r="HKS4" s="63"/>
      <c r="HKT4" s="63"/>
      <c r="HKU4" s="63"/>
      <c r="HKV4" s="63"/>
      <c r="HKW4" s="63"/>
      <c r="HKX4" s="63"/>
      <c r="HKY4" s="63"/>
      <c r="HKZ4" s="63"/>
      <c r="HLA4" s="63"/>
      <c r="HLB4" s="63"/>
      <c r="HLC4" s="63"/>
      <c r="HLD4" s="63"/>
      <c r="HLE4" s="63"/>
      <c r="HLF4" s="63"/>
      <c r="HLG4" s="63"/>
      <c r="HLH4" s="63"/>
      <c r="HLI4" s="63"/>
      <c r="HLJ4" s="63"/>
      <c r="HLK4" s="63"/>
      <c r="HLL4" s="63"/>
      <c r="HLM4" s="63"/>
      <c r="HLN4" s="63"/>
      <c r="HLO4" s="63"/>
      <c r="HLP4" s="63"/>
      <c r="HLQ4" s="63"/>
      <c r="HLR4" s="63"/>
      <c r="HLS4" s="63"/>
      <c r="HLT4" s="63"/>
      <c r="HLU4" s="63"/>
      <c r="HLV4" s="63"/>
      <c r="HLW4" s="63"/>
      <c r="HLX4" s="63"/>
      <c r="HLY4" s="63"/>
      <c r="HLZ4" s="63"/>
      <c r="HMA4" s="63"/>
      <c r="HMB4" s="63"/>
      <c r="HMC4" s="63"/>
      <c r="HMD4" s="63"/>
      <c r="HME4" s="63"/>
      <c r="HMF4" s="63"/>
      <c r="HMG4" s="63"/>
      <c r="HMH4" s="63"/>
      <c r="HMI4" s="63"/>
      <c r="HMJ4" s="63"/>
      <c r="HMK4" s="63"/>
      <c r="HML4" s="63"/>
      <c r="HMM4" s="63"/>
      <c r="HMN4" s="63"/>
      <c r="HMO4" s="63"/>
      <c r="HMP4" s="63"/>
      <c r="HMQ4" s="63"/>
      <c r="HMR4" s="63"/>
      <c r="HMS4" s="63"/>
      <c r="HMT4" s="63"/>
      <c r="HMU4" s="63"/>
      <c r="HMV4" s="63"/>
      <c r="HMW4" s="63"/>
      <c r="HMX4" s="63"/>
      <c r="HMY4" s="63"/>
      <c r="HMZ4" s="63"/>
      <c r="HNA4" s="63"/>
      <c r="HNB4" s="63"/>
      <c r="HNC4" s="63"/>
      <c r="HND4" s="63"/>
      <c r="HNE4" s="63"/>
      <c r="HNF4" s="63"/>
      <c r="HNG4" s="63"/>
      <c r="HNH4" s="63"/>
      <c r="HNI4" s="63"/>
      <c r="HNJ4" s="63"/>
      <c r="HNK4" s="63"/>
      <c r="HNL4" s="63"/>
      <c r="HNM4" s="63"/>
      <c r="HNN4" s="63"/>
      <c r="HNO4" s="63"/>
      <c r="HNP4" s="63"/>
      <c r="HNQ4" s="63"/>
      <c r="HNR4" s="63"/>
      <c r="HNS4" s="63"/>
      <c r="HNT4" s="63"/>
      <c r="HNU4" s="63"/>
      <c r="HNV4" s="63"/>
      <c r="HNW4" s="63"/>
      <c r="HNX4" s="63"/>
      <c r="HNY4" s="63"/>
      <c r="HNZ4" s="63"/>
      <c r="HOA4" s="63"/>
      <c r="HOB4" s="63"/>
      <c r="HOC4" s="63"/>
      <c r="HOD4" s="63"/>
      <c r="HOE4" s="63"/>
      <c r="HOF4" s="63"/>
      <c r="HOG4" s="63"/>
      <c r="HOH4" s="63"/>
      <c r="HOI4" s="63"/>
      <c r="HOJ4" s="63"/>
      <c r="HOK4" s="63"/>
      <c r="HOL4" s="63"/>
      <c r="HOM4" s="63"/>
      <c r="HON4" s="63"/>
      <c r="HOO4" s="63"/>
      <c r="HOP4" s="63"/>
      <c r="HOQ4" s="63"/>
      <c r="HOR4" s="63"/>
      <c r="HOS4" s="63"/>
      <c r="HOT4" s="63"/>
      <c r="HOU4" s="63"/>
      <c r="HOV4" s="63"/>
      <c r="HOW4" s="63"/>
      <c r="HOX4" s="63"/>
      <c r="HOY4" s="63"/>
      <c r="HOZ4" s="63"/>
      <c r="HPA4" s="63"/>
      <c r="HPB4" s="63"/>
      <c r="HPC4" s="63"/>
      <c r="HPD4" s="63"/>
      <c r="HPE4" s="63"/>
      <c r="HPF4" s="63"/>
      <c r="HPG4" s="63"/>
      <c r="HPH4" s="63"/>
      <c r="HPI4" s="63"/>
      <c r="HPJ4" s="63"/>
      <c r="HPK4" s="63"/>
      <c r="HPL4" s="63"/>
      <c r="HPM4" s="63"/>
      <c r="HPN4" s="63"/>
      <c r="HPO4" s="63"/>
      <c r="HPP4" s="63"/>
      <c r="HPQ4" s="63"/>
      <c r="HPR4" s="63"/>
      <c r="HPS4" s="63"/>
      <c r="HPT4" s="63"/>
      <c r="HPU4" s="63"/>
      <c r="HPV4" s="63"/>
      <c r="HPW4" s="63"/>
      <c r="HPX4" s="63"/>
      <c r="HPY4" s="63"/>
      <c r="HPZ4" s="63"/>
      <c r="HQA4" s="63"/>
      <c r="HQB4" s="63"/>
      <c r="HQC4" s="63"/>
      <c r="HQD4" s="63"/>
      <c r="HQE4" s="63"/>
      <c r="HQF4" s="63"/>
      <c r="HQG4" s="63"/>
      <c r="HQH4" s="63"/>
      <c r="HQI4" s="63"/>
      <c r="HQJ4" s="63"/>
      <c r="HQK4" s="63"/>
      <c r="HQL4" s="63"/>
      <c r="HQM4" s="63"/>
      <c r="HQN4" s="63"/>
      <c r="HQO4" s="63"/>
      <c r="HQP4" s="63"/>
      <c r="HQQ4" s="63"/>
      <c r="HQR4" s="63"/>
      <c r="HQS4" s="63"/>
      <c r="HQT4" s="63"/>
      <c r="HQU4" s="63"/>
      <c r="HQV4" s="63"/>
      <c r="HQW4" s="63"/>
      <c r="HQX4" s="63"/>
      <c r="HQY4" s="63"/>
      <c r="HQZ4" s="63"/>
      <c r="HRA4" s="63"/>
      <c r="HRB4" s="63"/>
      <c r="HRC4" s="63"/>
      <c r="HRD4" s="63"/>
      <c r="HRE4" s="63"/>
      <c r="HRF4" s="63"/>
      <c r="HRG4" s="63"/>
      <c r="HRH4" s="63"/>
      <c r="HRI4" s="63"/>
      <c r="HRJ4" s="63"/>
      <c r="HRK4" s="63"/>
      <c r="HRL4" s="63"/>
      <c r="HRM4" s="63"/>
      <c r="HRN4" s="63"/>
      <c r="HRO4" s="63"/>
      <c r="HRP4" s="63"/>
      <c r="HRQ4" s="63"/>
      <c r="HRR4" s="63"/>
      <c r="HRS4" s="63"/>
      <c r="HRT4" s="63"/>
      <c r="HRU4" s="63"/>
      <c r="HRV4" s="63"/>
      <c r="HRW4" s="63"/>
      <c r="HRX4" s="63"/>
      <c r="HRY4" s="63"/>
      <c r="HRZ4" s="63"/>
      <c r="HSA4" s="63"/>
      <c r="HSB4" s="63"/>
      <c r="HSC4" s="63"/>
      <c r="HSD4" s="63"/>
      <c r="HSE4" s="63"/>
      <c r="HSF4" s="63"/>
      <c r="HSG4" s="63"/>
      <c r="HSH4" s="63"/>
      <c r="HSI4" s="63"/>
      <c r="HSJ4" s="63"/>
      <c r="HSK4" s="63"/>
      <c r="HSL4" s="63"/>
      <c r="HSM4" s="63"/>
      <c r="HSN4" s="63"/>
      <c r="HSO4" s="63"/>
      <c r="HSP4" s="63"/>
      <c r="HSQ4" s="63"/>
      <c r="HSR4" s="63"/>
      <c r="HSS4" s="63"/>
      <c r="HST4" s="63"/>
      <c r="HSU4" s="63"/>
      <c r="HSV4" s="63"/>
      <c r="HSW4" s="63"/>
      <c r="HSX4" s="63"/>
      <c r="HSY4" s="63"/>
      <c r="HSZ4" s="63"/>
      <c r="HTA4" s="63"/>
      <c r="HTB4" s="63"/>
      <c r="HTC4" s="63"/>
      <c r="HTD4" s="63"/>
      <c r="HTE4" s="63"/>
      <c r="HTF4" s="63"/>
      <c r="HTG4" s="63"/>
      <c r="HTH4" s="63"/>
      <c r="HTI4" s="63"/>
      <c r="HTJ4" s="63"/>
      <c r="HTK4" s="63"/>
      <c r="HTL4" s="63"/>
      <c r="HTM4" s="63"/>
      <c r="HTN4" s="63"/>
      <c r="HTO4" s="63"/>
      <c r="HTP4" s="63"/>
      <c r="HTQ4" s="63"/>
      <c r="HTR4" s="63"/>
      <c r="HTS4" s="63"/>
      <c r="HTT4" s="63"/>
      <c r="HTU4" s="63"/>
      <c r="HTV4" s="63"/>
      <c r="HTW4" s="63"/>
      <c r="HTX4" s="63"/>
      <c r="HTY4" s="63"/>
      <c r="HTZ4" s="63"/>
      <c r="HUA4" s="63"/>
      <c r="HUB4" s="63"/>
      <c r="HUC4" s="63"/>
      <c r="HUD4" s="63"/>
      <c r="HUE4" s="63"/>
      <c r="HUF4" s="63"/>
      <c r="HUG4" s="63"/>
      <c r="HUH4" s="63"/>
      <c r="HUI4" s="63"/>
      <c r="HUJ4" s="63"/>
      <c r="HUK4" s="63"/>
      <c r="HUL4" s="63"/>
      <c r="HUM4" s="63"/>
      <c r="HUN4" s="63"/>
      <c r="HUO4" s="63"/>
      <c r="HUP4" s="63"/>
      <c r="HUQ4" s="63"/>
      <c r="HUR4" s="63"/>
      <c r="HUS4" s="63"/>
      <c r="HUT4" s="63"/>
      <c r="HUU4" s="63"/>
      <c r="HUV4" s="63"/>
      <c r="HUW4" s="63"/>
      <c r="HUX4" s="63"/>
      <c r="HUY4" s="63"/>
      <c r="HUZ4" s="63"/>
      <c r="HVA4" s="63"/>
      <c r="HVB4" s="63"/>
      <c r="HVC4" s="63"/>
      <c r="HVD4" s="63"/>
      <c r="HVE4" s="63"/>
      <c r="HVF4" s="63"/>
      <c r="HVG4" s="63"/>
      <c r="HVH4" s="63"/>
      <c r="HVI4" s="63"/>
      <c r="HVJ4" s="63"/>
      <c r="HVK4" s="63"/>
      <c r="HVL4" s="63"/>
      <c r="HVM4" s="63"/>
      <c r="HVN4" s="63"/>
      <c r="HVO4" s="63"/>
      <c r="HVP4" s="63"/>
      <c r="HVQ4" s="63"/>
      <c r="HVR4" s="63"/>
      <c r="HVS4" s="63"/>
      <c r="HVT4" s="63"/>
      <c r="HVU4" s="63"/>
      <c r="HVV4" s="63"/>
      <c r="HVW4" s="63"/>
      <c r="HVX4" s="63"/>
      <c r="HVY4" s="63"/>
      <c r="HVZ4" s="63"/>
      <c r="HWA4" s="63"/>
      <c r="HWB4" s="63"/>
      <c r="HWC4" s="63"/>
      <c r="HWD4" s="63"/>
      <c r="HWE4" s="63"/>
      <c r="HWF4" s="63"/>
      <c r="HWG4" s="63"/>
      <c r="HWH4" s="63"/>
      <c r="HWI4" s="63"/>
      <c r="HWJ4" s="63"/>
      <c r="HWK4" s="63"/>
      <c r="HWL4" s="63"/>
      <c r="HWM4" s="63"/>
      <c r="HWN4" s="63"/>
      <c r="HWO4" s="63"/>
      <c r="HWP4" s="63"/>
      <c r="HWQ4" s="63"/>
      <c r="HWR4" s="63"/>
      <c r="HWS4" s="63"/>
      <c r="HWT4" s="63"/>
      <c r="HWU4" s="63"/>
      <c r="HWV4" s="63"/>
      <c r="HWW4" s="63"/>
      <c r="HWX4" s="63"/>
      <c r="HWY4" s="63"/>
      <c r="HWZ4" s="63"/>
      <c r="HXA4" s="63"/>
      <c r="HXB4" s="63"/>
      <c r="HXC4" s="63"/>
      <c r="HXD4" s="63"/>
      <c r="HXE4" s="63"/>
      <c r="HXF4" s="63"/>
      <c r="HXG4" s="63"/>
      <c r="HXH4" s="63"/>
      <c r="HXI4" s="63"/>
      <c r="HXJ4" s="63"/>
      <c r="HXK4" s="63"/>
      <c r="HXL4" s="63"/>
      <c r="HXM4" s="63"/>
      <c r="HXN4" s="63"/>
      <c r="HXO4" s="63"/>
      <c r="HXP4" s="63"/>
      <c r="HXQ4" s="63"/>
      <c r="HXR4" s="63"/>
      <c r="HXS4" s="63"/>
      <c r="HXT4" s="63"/>
      <c r="HXU4" s="63"/>
      <c r="HXV4" s="63"/>
      <c r="HXW4" s="63"/>
      <c r="HXX4" s="63"/>
      <c r="HXY4" s="63"/>
      <c r="HXZ4" s="63"/>
      <c r="HYA4" s="63"/>
      <c r="HYB4" s="63"/>
      <c r="HYC4" s="63"/>
      <c r="HYD4" s="63"/>
      <c r="HYE4" s="63"/>
      <c r="HYF4" s="63"/>
      <c r="HYG4" s="63"/>
      <c r="HYH4" s="63"/>
      <c r="HYI4" s="63"/>
      <c r="HYJ4" s="63"/>
      <c r="HYK4" s="63"/>
      <c r="HYL4" s="63"/>
      <c r="HYM4" s="63"/>
      <c r="HYN4" s="63"/>
      <c r="HYO4" s="63"/>
      <c r="HYP4" s="63"/>
      <c r="HYQ4" s="63"/>
      <c r="HYR4" s="63"/>
      <c r="HYS4" s="63"/>
      <c r="HYT4" s="63"/>
      <c r="HYU4" s="63"/>
      <c r="HYV4" s="63"/>
      <c r="HYW4" s="63"/>
      <c r="HYX4" s="63"/>
      <c r="HYY4" s="63"/>
      <c r="HYZ4" s="63"/>
      <c r="HZA4" s="63"/>
      <c r="HZB4" s="63"/>
      <c r="HZC4" s="63"/>
      <c r="HZD4" s="63"/>
      <c r="HZE4" s="63"/>
      <c r="HZF4" s="63"/>
      <c r="HZG4" s="63"/>
      <c r="HZH4" s="63"/>
      <c r="HZI4" s="63"/>
      <c r="HZJ4" s="63"/>
      <c r="HZK4" s="63"/>
      <c r="HZL4" s="63"/>
      <c r="HZM4" s="63"/>
      <c r="HZN4" s="63"/>
      <c r="HZO4" s="63"/>
      <c r="HZP4" s="63"/>
      <c r="HZQ4" s="63"/>
      <c r="HZR4" s="63"/>
      <c r="HZS4" s="63"/>
      <c r="HZT4" s="63"/>
      <c r="HZU4" s="63"/>
      <c r="HZV4" s="63"/>
      <c r="HZW4" s="63"/>
      <c r="HZX4" s="63"/>
      <c r="HZY4" s="63"/>
      <c r="HZZ4" s="63"/>
      <c r="IAA4" s="63"/>
      <c r="IAB4" s="63"/>
      <c r="IAC4" s="63"/>
      <c r="IAD4" s="63"/>
      <c r="IAE4" s="63"/>
      <c r="IAF4" s="63"/>
      <c r="IAG4" s="63"/>
      <c r="IAH4" s="63"/>
      <c r="IAI4" s="63"/>
      <c r="IAJ4" s="63"/>
      <c r="IAK4" s="63"/>
      <c r="IAL4" s="63"/>
      <c r="IAM4" s="63"/>
      <c r="IAN4" s="63"/>
      <c r="IAO4" s="63"/>
      <c r="IAP4" s="63"/>
      <c r="IAQ4" s="63"/>
      <c r="IAR4" s="63"/>
      <c r="IAS4" s="63"/>
      <c r="IAT4" s="63"/>
      <c r="IAU4" s="63"/>
      <c r="IAV4" s="63"/>
      <c r="IAW4" s="63"/>
      <c r="IAX4" s="63"/>
      <c r="IAY4" s="63"/>
      <c r="IAZ4" s="63"/>
      <c r="IBA4" s="63"/>
      <c r="IBB4" s="63"/>
      <c r="IBC4" s="63"/>
      <c r="IBD4" s="63"/>
      <c r="IBE4" s="63"/>
      <c r="IBF4" s="63"/>
      <c r="IBG4" s="63"/>
      <c r="IBH4" s="63"/>
      <c r="IBI4" s="63"/>
      <c r="IBJ4" s="63"/>
      <c r="IBK4" s="63"/>
      <c r="IBL4" s="63"/>
      <c r="IBM4" s="63"/>
      <c r="IBN4" s="63"/>
      <c r="IBO4" s="63"/>
      <c r="IBP4" s="63"/>
      <c r="IBQ4" s="63"/>
      <c r="IBR4" s="63"/>
      <c r="IBS4" s="63"/>
      <c r="IBT4" s="63"/>
      <c r="IBU4" s="63"/>
      <c r="IBV4" s="63"/>
      <c r="IBW4" s="63"/>
      <c r="IBX4" s="63"/>
      <c r="IBY4" s="63"/>
      <c r="IBZ4" s="63"/>
      <c r="ICA4" s="63"/>
      <c r="ICB4" s="63"/>
      <c r="ICC4" s="63"/>
      <c r="ICD4" s="63"/>
      <c r="ICE4" s="63"/>
      <c r="ICF4" s="63"/>
      <c r="ICG4" s="63"/>
      <c r="ICH4" s="63"/>
      <c r="ICI4" s="63"/>
      <c r="ICJ4" s="63"/>
      <c r="ICK4" s="63"/>
      <c r="ICL4" s="63"/>
      <c r="ICM4" s="63"/>
      <c r="ICN4" s="63"/>
      <c r="ICO4" s="63"/>
      <c r="ICP4" s="63"/>
      <c r="ICQ4" s="63"/>
      <c r="ICR4" s="63"/>
      <c r="ICS4" s="63"/>
      <c r="ICT4" s="63"/>
      <c r="ICU4" s="63"/>
      <c r="ICV4" s="63"/>
      <c r="ICW4" s="63"/>
      <c r="ICX4" s="63"/>
      <c r="ICY4" s="63"/>
      <c r="ICZ4" s="63"/>
      <c r="IDA4" s="63"/>
      <c r="IDB4" s="63"/>
      <c r="IDC4" s="63"/>
      <c r="IDD4" s="63"/>
      <c r="IDE4" s="63"/>
      <c r="IDF4" s="63"/>
      <c r="IDG4" s="63"/>
      <c r="IDH4" s="63"/>
      <c r="IDI4" s="63"/>
      <c r="IDJ4" s="63"/>
      <c r="IDK4" s="63"/>
      <c r="IDL4" s="63"/>
      <c r="IDM4" s="63"/>
      <c r="IDN4" s="63"/>
      <c r="IDO4" s="63"/>
      <c r="IDP4" s="63"/>
      <c r="IDQ4" s="63"/>
      <c r="IDR4" s="63"/>
      <c r="IDS4" s="63"/>
      <c r="IDT4" s="63"/>
      <c r="IDU4" s="63"/>
      <c r="IDV4" s="63"/>
      <c r="IDW4" s="63"/>
      <c r="IDX4" s="63"/>
      <c r="IDY4" s="63"/>
      <c r="IDZ4" s="63"/>
      <c r="IEA4" s="63"/>
      <c r="IEB4" s="63"/>
      <c r="IEC4" s="63"/>
      <c r="IED4" s="63"/>
      <c r="IEE4" s="63"/>
      <c r="IEF4" s="63"/>
      <c r="IEG4" s="63"/>
      <c r="IEH4" s="63"/>
      <c r="IEI4" s="63"/>
      <c r="IEJ4" s="63"/>
      <c r="IEK4" s="63"/>
      <c r="IEL4" s="63"/>
      <c r="IEM4" s="63"/>
      <c r="IEN4" s="63"/>
      <c r="IEO4" s="63"/>
      <c r="IEP4" s="63"/>
      <c r="IEQ4" s="63"/>
      <c r="IER4" s="63"/>
      <c r="IES4" s="63"/>
      <c r="IET4" s="63"/>
      <c r="IEU4" s="63"/>
      <c r="IEV4" s="63"/>
      <c r="IEW4" s="63"/>
      <c r="IEX4" s="63"/>
      <c r="IEY4" s="63"/>
      <c r="IEZ4" s="63"/>
      <c r="IFA4" s="63"/>
      <c r="IFB4" s="63"/>
      <c r="IFC4" s="63"/>
      <c r="IFD4" s="63"/>
      <c r="IFE4" s="63"/>
      <c r="IFF4" s="63"/>
      <c r="IFG4" s="63"/>
      <c r="IFH4" s="63"/>
      <c r="IFI4" s="63"/>
      <c r="IFJ4" s="63"/>
      <c r="IFK4" s="63"/>
      <c r="IFL4" s="63"/>
      <c r="IFM4" s="63"/>
      <c r="IFN4" s="63"/>
      <c r="IFO4" s="63"/>
      <c r="IFP4" s="63"/>
      <c r="IFQ4" s="63"/>
      <c r="IFR4" s="63"/>
      <c r="IFS4" s="63"/>
      <c r="IFT4" s="63"/>
      <c r="IFU4" s="63"/>
      <c r="IFV4" s="63"/>
      <c r="IFW4" s="63"/>
      <c r="IFX4" s="63"/>
      <c r="IFY4" s="63"/>
      <c r="IFZ4" s="63"/>
      <c r="IGA4" s="63"/>
      <c r="IGB4" s="63"/>
      <c r="IGC4" s="63"/>
      <c r="IGD4" s="63"/>
      <c r="IGE4" s="63"/>
      <c r="IGF4" s="63"/>
      <c r="IGG4" s="63"/>
      <c r="IGH4" s="63"/>
      <c r="IGI4" s="63"/>
      <c r="IGJ4" s="63"/>
      <c r="IGK4" s="63"/>
      <c r="IGL4" s="63"/>
      <c r="IGM4" s="63"/>
      <c r="IGN4" s="63"/>
      <c r="IGO4" s="63"/>
      <c r="IGP4" s="63"/>
      <c r="IGQ4" s="63"/>
      <c r="IGR4" s="63"/>
      <c r="IGS4" s="63"/>
      <c r="IGT4" s="63"/>
      <c r="IGU4" s="63"/>
      <c r="IGV4" s="63"/>
      <c r="IGW4" s="63"/>
      <c r="IGX4" s="63"/>
      <c r="IGY4" s="63"/>
      <c r="IGZ4" s="63"/>
      <c r="IHA4" s="63"/>
      <c r="IHB4" s="63"/>
      <c r="IHC4" s="63"/>
      <c r="IHD4" s="63"/>
      <c r="IHE4" s="63"/>
      <c r="IHF4" s="63"/>
      <c r="IHG4" s="63"/>
      <c r="IHH4" s="63"/>
      <c r="IHI4" s="63"/>
      <c r="IHJ4" s="63"/>
      <c r="IHK4" s="63"/>
      <c r="IHL4" s="63"/>
      <c r="IHM4" s="63"/>
      <c r="IHN4" s="63"/>
      <c r="IHO4" s="63"/>
      <c r="IHP4" s="63"/>
      <c r="IHQ4" s="63"/>
      <c r="IHR4" s="63"/>
      <c r="IHS4" s="63"/>
      <c r="IHT4" s="63"/>
      <c r="IHU4" s="63"/>
      <c r="IHV4" s="63"/>
      <c r="IHW4" s="63"/>
      <c r="IHX4" s="63"/>
      <c r="IHY4" s="63"/>
      <c r="IHZ4" s="63"/>
      <c r="IIA4" s="63"/>
      <c r="IIB4" s="63"/>
      <c r="IIC4" s="63"/>
      <c r="IID4" s="63"/>
      <c r="IIE4" s="63"/>
      <c r="IIF4" s="63"/>
      <c r="IIG4" s="63"/>
      <c r="IIH4" s="63"/>
      <c r="III4" s="63"/>
      <c r="IIJ4" s="63"/>
      <c r="IIK4" s="63"/>
      <c r="IIL4" s="63"/>
      <c r="IIM4" s="63"/>
      <c r="IIN4" s="63"/>
      <c r="IIO4" s="63"/>
      <c r="IIP4" s="63"/>
      <c r="IIQ4" s="63"/>
      <c r="IIR4" s="63"/>
      <c r="IIS4" s="63"/>
      <c r="IIT4" s="63"/>
      <c r="IIU4" s="63"/>
      <c r="IIV4" s="63"/>
      <c r="IIW4" s="63"/>
      <c r="IIX4" s="63"/>
      <c r="IIY4" s="63"/>
      <c r="IIZ4" s="63"/>
      <c r="IJA4" s="63"/>
      <c r="IJB4" s="63"/>
      <c r="IJC4" s="63"/>
      <c r="IJD4" s="63"/>
      <c r="IJE4" s="63"/>
      <c r="IJF4" s="63"/>
      <c r="IJG4" s="63"/>
      <c r="IJH4" s="63"/>
      <c r="IJI4" s="63"/>
      <c r="IJJ4" s="63"/>
      <c r="IJK4" s="63"/>
      <c r="IJL4" s="63"/>
      <c r="IJM4" s="63"/>
      <c r="IJN4" s="63"/>
      <c r="IJO4" s="63"/>
      <c r="IJP4" s="63"/>
      <c r="IJQ4" s="63"/>
      <c r="IJR4" s="63"/>
      <c r="IJS4" s="63"/>
      <c r="IJT4" s="63"/>
      <c r="IJU4" s="63"/>
      <c r="IJV4" s="63"/>
      <c r="IJW4" s="63"/>
      <c r="IJX4" s="63"/>
      <c r="IJY4" s="63"/>
      <c r="IJZ4" s="63"/>
      <c r="IKA4" s="63"/>
      <c r="IKB4" s="63"/>
      <c r="IKC4" s="63"/>
      <c r="IKD4" s="63"/>
      <c r="IKE4" s="63"/>
      <c r="IKF4" s="63"/>
      <c r="IKG4" s="63"/>
      <c r="IKH4" s="63"/>
      <c r="IKI4" s="63"/>
      <c r="IKJ4" s="63"/>
      <c r="IKK4" s="63"/>
      <c r="IKL4" s="63"/>
      <c r="IKM4" s="63"/>
      <c r="IKN4" s="63"/>
      <c r="IKO4" s="63"/>
      <c r="IKP4" s="63"/>
      <c r="IKQ4" s="63"/>
      <c r="IKR4" s="63"/>
      <c r="IKS4" s="63"/>
      <c r="IKT4" s="63"/>
      <c r="IKU4" s="63"/>
      <c r="IKV4" s="63"/>
      <c r="IKW4" s="63"/>
      <c r="IKX4" s="63"/>
      <c r="IKY4" s="63"/>
      <c r="IKZ4" s="63"/>
      <c r="ILA4" s="63"/>
      <c r="ILB4" s="63"/>
      <c r="ILC4" s="63"/>
      <c r="ILD4" s="63"/>
      <c r="ILE4" s="63"/>
      <c r="ILF4" s="63"/>
      <c r="ILG4" s="63"/>
      <c r="ILH4" s="63"/>
      <c r="ILI4" s="63"/>
      <c r="ILJ4" s="63"/>
      <c r="ILK4" s="63"/>
      <c r="ILL4" s="63"/>
      <c r="ILM4" s="63"/>
      <c r="ILN4" s="63"/>
      <c r="ILO4" s="63"/>
      <c r="ILP4" s="63"/>
      <c r="ILQ4" s="63"/>
      <c r="ILR4" s="63"/>
      <c r="ILS4" s="63"/>
      <c r="ILT4" s="63"/>
      <c r="ILU4" s="63"/>
      <c r="ILV4" s="63"/>
      <c r="ILW4" s="63"/>
      <c r="ILX4" s="63"/>
      <c r="ILY4" s="63"/>
      <c r="ILZ4" s="63"/>
      <c r="IMA4" s="63"/>
      <c r="IMB4" s="63"/>
      <c r="IMC4" s="63"/>
      <c r="IMD4" s="63"/>
      <c r="IME4" s="63"/>
      <c r="IMF4" s="63"/>
      <c r="IMG4" s="63"/>
      <c r="IMH4" s="63"/>
      <c r="IMI4" s="63"/>
      <c r="IMJ4" s="63"/>
      <c r="IMK4" s="63"/>
      <c r="IML4" s="63"/>
      <c r="IMM4" s="63"/>
      <c r="IMN4" s="63"/>
      <c r="IMO4" s="63"/>
      <c r="IMP4" s="63"/>
      <c r="IMQ4" s="63"/>
      <c r="IMR4" s="63"/>
      <c r="IMS4" s="63"/>
      <c r="IMT4" s="63"/>
      <c r="IMU4" s="63"/>
      <c r="IMV4" s="63"/>
      <c r="IMW4" s="63"/>
      <c r="IMX4" s="63"/>
      <c r="IMY4" s="63"/>
      <c r="IMZ4" s="63"/>
      <c r="INA4" s="63"/>
      <c r="INB4" s="63"/>
      <c r="INC4" s="63"/>
      <c r="IND4" s="63"/>
      <c r="INE4" s="63"/>
      <c r="INF4" s="63"/>
      <c r="ING4" s="63"/>
      <c r="INH4" s="63"/>
      <c r="INI4" s="63"/>
      <c r="INJ4" s="63"/>
      <c r="INK4" s="63"/>
      <c r="INL4" s="63"/>
      <c r="INM4" s="63"/>
      <c r="INN4" s="63"/>
      <c r="INO4" s="63"/>
      <c r="INP4" s="63"/>
      <c r="INQ4" s="63"/>
      <c r="INR4" s="63"/>
      <c r="INS4" s="63"/>
      <c r="INT4" s="63"/>
      <c r="INU4" s="63"/>
      <c r="INV4" s="63"/>
      <c r="INW4" s="63"/>
      <c r="INX4" s="63"/>
      <c r="INY4" s="63"/>
      <c r="INZ4" s="63"/>
      <c r="IOA4" s="63"/>
      <c r="IOB4" s="63"/>
      <c r="IOC4" s="63"/>
      <c r="IOD4" s="63"/>
      <c r="IOE4" s="63"/>
      <c r="IOF4" s="63"/>
      <c r="IOG4" s="63"/>
      <c r="IOH4" s="63"/>
      <c r="IOI4" s="63"/>
      <c r="IOJ4" s="63"/>
      <c r="IOK4" s="63"/>
      <c r="IOL4" s="63"/>
      <c r="IOM4" s="63"/>
      <c r="ION4" s="63"/>
      <c r="IOO4" s="63"/>
      <c r="IOP4" s="63"/>
      <c r="IOQ4" s="63"/>
      <c r="IOR4" s="63"/>
      <c r="IOS4" s="63"/>
      <c r="IOT4" s="63"/>
      <c r="IOU4" s="63"/>
      <c r="IOV4" s="63"/>
      <c r="IOW4" s="63"/>
      <c r="IOX4" s="63"/>
      <c r="IOY4" s="63"/>
      <c r="IOZ4" s="63"/>
      <c r="IPA4" s="63"/>
      <c r="IPB4" s="63"/>
      <c r="IPC4" s="63"/>
      <c r="IPD4" s="63"/>
      <c r="IPE4" s="63"/>
      <c r="IPF4" s="63"/>
      <c r="IPG4" s="63"/>
      <c r="IPH4" s="63"/>
      <c r="IPI4" s="63"/>
      <c r="IPJ4" s="63"/>
      <c r="IPK4" s="63"/>
      <c r="IPL4" s="63"/>
      <c r="IPM4" s="63"/>
      <c r="IPN4" s="63"/>
      <c r="IPO4" s="63"/>
      <c r="IPP4" s="63"/>
      <c r="IPQ4" s="63"/>
      <c r="IPR4" s="63"/>
      <c r="IPS4" s="63"/>
      <c r="IPT4" s="63"/>
      <c r="IPU4" s="63"/>
      <c r="IPV4" s="63"/>
      <c r="IPW4" s="63"/>
      <c r="IPX4" s="63"/>
      <c r="IPY4" s="63"/>
      <c r="IPZ4" s="63"/>
      <c r="IQA4" s="63"/>
      <c r="IQB4" s="63"/>
      <c r="IQC4" s="63"/>
      <c r="IQD4" s="63"/>
      <c r="IQE4" s="63"/>
      <c r="IQF4" s="63"/>
      <c r="IQG4" s="63"/>
      <c r="IQH4" s="63"/>
      <c r="IQI4" s="63"/>
      <c r="IQJ4" s="63"/>
      <c r="IQK4" s="63"/>
      <c r="IQL4" s="63"/>
      <c r="IQM4" s="63"/>
      <c r="IQN4" s="63"/>
      <c r="IQO4" s="63"/>
      <c r="IQP4" s="63"/>
      <c r="IQQ4" s="63"/>
      <c r="IQR4" s="63"/>
      <c r="IQS4" s="63"/>
      <c r="IQT4" s="63"/>
      <c r="IQU4" s="63"/>
      <c r="IQV4" s="63"/>
      <c r="IQW4" s="63"/>
      <c r="IQX4" s="63"/>
      <c r="IQY4" s="63"/>
      <c r="IQZ4" s="63"/>
      <c r="IRA4" s="63"/>
      <c r="IRB4" s="63"/>
      <c r="IRC4" s="63"/>
      <c r="IRD4" s="63"/>
      <c r="IRE4" s="63"/>
      <c r="IRF4" s="63"/>
      <c r="IRG4" s="63"/>
      <c r="IRH4" s="63"/>
      <c r="IRI4" s="63"/>
      <c r="IRJ4" s="63"/>
      <c r="IRK4" s="63"/>
      <c r="IRL4" s="63"/>
      <c r="IRM4" s="63"/>
      <c r="IRN4" s="63"/>
      <c r="IRO4" s="63"/>
      <c r="IRP4" s="63"/>
      <c r="IRQ4" s="63"/>
      <c r="IRR4" s="63"/>
      <c r="IRS4" s="63"/>
      <c r="IRT4" s="63"/>
      <c r="IRU4" s="63"/>
      <c r="IRV4" s="63"/>
      <c r="IRW4" s="63"/>
      <c r="IRX4" s="63"/>
      <c r="IRY4" s="63"/>
      <c r="IRZ4" s="63"/>
      <c r="ISA4" s="63"/>
      <c r="ISB4" s="63"/>
      <c r="ISC4" s="63"/>
      <c r="ISD4" s="63"/>
      <c r="ISE4" s="63"/>
      <c r="ISF4" s="63"/>
      <c r="ISG4" s="63"/>
      <c r="ISH4" s="63"/>
      <c r="ISI4" s="63"/>
      <c r="ISJ4" s="63"/>
      <c r="ISK4" s="63"/>
      <c r="ISL4" s="63"/>
      <c r="ISM4" s="63"/>
      <c r="ISN4" s="63"/>
      <c r="ISO4" s="63"/>
      <c r="ISP4" s="63"/>
      <c r="ISQ4" s="63"/>
      <c r="ISR4" s="63"/>
      <c r="ISS4" s="63"/>
      <c r="IST4" s="63"/>
      <c r="ISU4" s="63"/>
      <c r="ISV4" s="63"/>
      <c r="ISW4" s="63"/>
      <c r="ISX4" s="63"/>
      <c r="ISY4" s="63"/>
      <c r="ISZ4" s="63"/>
      <c r="ITA4" s="63"/>
      <c r="ITB4" s="63"/>
      <c r="ITC4" s="63"/>
      <c r="ITD4" s="63"/>
      <c r="ITE4" s="63"/>
      <c r="ITF4" s="63"/>
      <c r="ITG4" s="63"/>
      <c r="ITH4" s="63"/>
      <c r="ITI4" s="63"/>
      <c r="ITJ4" s="63"/>
      <c r="ITK4" s="63"/>
      <c r="ITL4" s="63"/>
      <c r="ITM4" s="63"/>
      <c r="ITN4" s="63"/>
      <c r="ITO4" s="63"/>
      <c r="ITP4" s="63"/>
      <c r="ITQ4" s="63"/>
      <c r="ITR4" s="63"/>
      <c r="ITS4" s="63"/>
      <c r="ITT4" s="63"/>
      <c r="ITU4" s="63"/>
      <c r="ITV4" s="63"/>
      <c r="ITW4" s="63"/>
      <c r="ITX4" s="63"/>
      <c r="ITY4" s="63"/>
      <c r="ITZ4" s="63"/>
      <c r="IUA4" s="63"/>
      <c r="IUB4" s="63"/>
      <c r="IUC4" s="63"/>
      <c r="IUD4" s="63"/>
      <c r="IUE4" s="63"/>
      <c r="IUF4" s="63"/>
      <c r="IUG4" s="63"/>
      <c r="IUH4" s="63"/>
      <c r="IUI4" s="63"/>
      <c r="IUJ4" s="63"/>
      <c r="IUK4" s="63"/>
      <c r="IUL4" s="63"/>
      <c r="IUM4" s="63"/>
      <c r="IUN4" s="63"/>
      <c r="IUO4" s="63"/>
      <c r="IUP4" s="63"/>
      <c r="IUQ4" s="63"/>
      <c r="IUR4" s="63"/>
      <c r="IUS4" s="63"/>
      <c r="IUT4" s="63"/>
      <c r="IUU4" s="63"/>
      <c r="IUV4" s="63"/>
      <c r="IUW4" s="63"/>
      <c r="IUX4" s="63"/>
      <c r="IUY4" s="63"/>
      <c r="IUZ4" s="63"/>
      <c r="IVA4" s="63"/>
      <c r="IVB4" s="63"/>
      <c r="IVC4" s="63"/>
      <c r="IVD4" s="63"/>
      <c r="IVE4" s="63"/>
      <c r="IVF4" s="63"/>
      <c r="IVG4" s="63"/>
      <c r="IVH4" s="63"/>
      <c r="IVI4" s="63"/>
      <c r="IVJ4" s="63"/>
      <c r="IVK4" s="63"/>
      <c r="IVL4" s="63"/>
      <c r="IVM4" s="63"/>
      <c r="IVN4" s="63"/>
      <c r="IVO4" s="63"/>
      <c r="IVP4" s="63"/>
      <c r="IVQ4" s="63"/>
      <c r="IVR4" s="63"/>
      <c r="IVS4" s="63"/>
      <c r="IVT4" s="63"/>
      <c r="IVU4" s="63"/>
      <c r="IVV4" s="63"/>
      <c r="IVW4" s="63"/>
      <c r="IVX4" s="63"/>
      <c r="IVY4" s="63"/>
      <c r="IVZ4" s="63"/>
      <c r="IWA4" s="63"/>
      <c r="IWB4" s="63"/>
      <c r="IWC4" s="63"/>
      <c r="IWD4" s="63"/>
      <c r="IWE4" s="63"/>
      <c r="IWF4" s="63"/>
      <c r="IWG4" s="63"/>
      <c r="IWH4" s="63"/>
      <c r="IWI4" s="63"/>
      <c r="IWJ4" s="63"/>
      <c r="IWK4" s="63"/>
      <c r="IWL4" s="63"/>
      <c r="IWM4" s="63"/>
      <c r="IWN4" s="63"/>
      <c r="IWO4" s="63"/>
      <c r="IWP4" s="63"/>
      <c r="IWQ4" s="63"/>
      <c r="IWR4" s="63"/>
      <c r="IWS4" s="63"/>
      <c r="IWT4" s="63"/>
      <c r="IWU4" s="63"/>
      <c r="IWV4" s="63"/>
      <c r="IWW4" s="63"/>
      <c r="IWX4" s="63"/>
      <c r="IWY4" s="63"/>
      <c r="IWZ4" s="63"/>
      <c r="IXA4" s="63"/>
      <c r="IXB4" s="63"/>
      <c r="IXC4" s="63"/>
      <c r="IXD4" s="63"/>
      <c r="IXE4" s="63"/>
      <c r="IXF4" s="63"/>
      <c r="IXG4" s="63"/>
      <c r="IXH4" s="63"/>
      <c r="IXI4" s="63"/>
      <c r="IXJ4" s="63"/>
      <c r="IXK4" s="63"/>
      <c r="IXL4" s="63"/>
      <c r="IXM4" s="63"/>
      <c r="IXN4" s="63"/>
      <c r="IXO4" s="63"/>
      <c r="IXP4" s="63"/>
      <c r="IXQ4" s="63"/>
      <c r="IXR4" s="63"/>
      <c r="IXS4" s="63"/>
      <c r="IXT4" s="63"/>
      <c r="IXU4" s="63"/>
      <c r="IXV4" s="63"/>
      <c r="IXW4" s="63"/>
      <c r="IXX4" s="63"/>
      <c r="IXY4" s="63"/>
      <c r="IXZ4" s="63"/>
      <c r="IYA4" s="63"/>
      <c r="IYB4" s="63"/>
      <c r="IYC4" s="63"/>
      <c r="IYD4" s="63"/>
      <c r="IYE4" s="63"/>
      <c r="IYF4" s="63"/>
      <c r="IYG4" s="63"/>
      <c r="IYH4" s="63"/>
      <c r="IYI4" s="63"/>
      <c r="IYJ4" s="63"/>
      <c r="IYK4" s="63"/>
      <c r="IYL4" s="63"/>
      <c r="IYM4" s="63"/>
      <c r="IYN4" s="63"/>
      <c r="IYO4" s="63"/>
      <c r="IYP4" s="63"/>
      <c r="IYQ4" s="63"/>
      <c r="IYR4" s="63"/>
      <c r="IYS4" s="63"/>
      <c r="IYT4" s="63"/>
      <c r="IYU4" s="63"/>
      <c r="IYV4" s="63"/>
      <c r="IYW4" s="63"/>
      <c r="IYX4" s="63"/>
      <c r="IYY4" s="63"/>
      <c r="IYZ4" s="63"/>
      <c r="IZA4" s="63"/>
      <c r="IZB4" s="63"/>
      <c r="IZC4" s="63"/>
      <c r="IZD4" s="63"/>
      <c r="IZE4" s="63"/>
      <c r="IZF4" s="63"/>
      <c r="IZG4" s="63"/>
      <c r="IZH4" s="63"/>
      <c r="IZI4" s="63"/>
      <c r="IZJ4" s="63"/>
      <c r="IZK4" s="63"/>
      <c r="IZL4" s="63"/>
      <c r="IZM4" s="63"/>
      <c r="IZN4" s="63"/>
      <c r="IZO4" s="63"/>
      <c r="IZP4" s="63"/>
      <c r="IZQ4" s="63"/>
      <c r="IZR4" s="63"/>
      <c r="IZS4" s="63"/>
      <c r="IZT4" s="63"/>
      <c r="IZU4" s="63"/>
      <c r="IZV4" s="63"/>
      <c r="IZW4" s="63"/>
      <c r="IZX4" s="63"/>
      <c r="IZY4" s="63"/>
      <c r="IZZ4" s="63"/>
      <c r="JAA4" s="63"/>
      <c r="JAB4" s="63"/>
      <c r="JAC4" s="63"/>
      <c r="JAD4" s="63"/>
      <c r="JAE4" s="63"/>
      <c r="JAF4" s="63"/>
      <c r="JAG4" s="63"/>
      <c r="JAH4" s="63"/>
      <c r="JAI4" s="63"/>
      <c r="JAJ4" s="63"/>
      <c r="JAK4" s="63"/>
      <c r="JAL4" s="63"/>
      <c r="JAM4" s="63"/>
      <c r="JAN4" s="63"/>
      <c r="JAO4" s="63"/>
      <c r="JAP4" s="63"/>
      <c r="JAQ4" s="63"/>
      <c r="JAR4" s="63"/>
      <c r="JAS4" s="63"/>
      <c r="JAT4" s="63"/>
      <c r="JAU4" s="63"/>
      <c r="JAV4" s="63"/>
      <c r="JAW4" s="63"/>
      <c r="JAX4" s="63"/>
      <c r="JAY4" s="63"/>
      <c r="JAZ4" s="63"/>
      <c r="JBA4" s="63"/>
      <c r="JBB4" s="63"/>
      <c r="JBC4" s="63"/>
      <c r="JBD4" s="63"/>
      <c r="JBE4" s="63"/>
      <c r="JBF4" s="63"/>
      <c r="JBG4" s="63"/>
      <c r="JBH4" s="63"/>
      <c r="JBI4" s="63"/>
      <c r="JBJ4" s="63"/>
      <c r="JBK4" s="63"/>
      <c r="JBL4" s="63"/>
      <c r="JBM4" s="63"/>
      <c r="JBN4" s="63"/>
      <c r="JBO4" s="63"/>
      <c r="JBP4" s="63"/>
      <c r="JBQ4" s="63"/>
      <c r="JBR4" s="63"/>
      <c r="JBS4" s="63"/>
      <c r="JBT4" s="63"/>
      <c r="JBU4" s="63"/>
      <c r="JBV4" s="63"/>
      <c r="JBW4" s="63"/>
      <c r="JBX4" s="63"/>
      <c r="JBY4" s="63"/>
      <c r="JBZ4" s="63"/>
      <c r="JCA4" s="63"/>
      <c r="JCB4" s="63"/>
      <c r="JCC4" s="63"/>
      <c r="JCD4" s="63"/>
      <c r="JCE4" s="63"/>
      <c r="JCF4" s="63"/>
      <c r="JCG4" s="63"/>
      <c r="JCH4" s="63"/>
      <c r="JCI4" s="63"/>
      <c r="JCJ4" s="63"/>
      <c r="JCK4" s="63"/>
      <c r="JCL4" s="63"/>
      <c r="JCM4" s="63"/>
      <c r="JCN4" s="63"/>
      <c r="JCO4" s="63"/>
      <c r="JCP4" s="63"/>
      <c r="JCQ4" s="63"/>
      <c r="JCR4" s="63"/>
      <c r="JCS4" s="63"/>
      <c r="JCT4" s="63"/>
      <c r="JCU4" s="63"/>
      <c r="JCV4" s="63"/>
      <c r="JCW4" s="63"/>
      <c r="JCX4" s="63"/>
      <c r="JCY4" s="63"/>
      <c r="JCZ4" s="63"/>
      <c r="JDA4" s="63"/>
      <c r="JDB4" s="63"/>
      <c r="JDC4" s="63"/>
      <c r="JDD4" s="63"/>
      <c r="JDE4" s="63"/>
      <c r="JDF4" s="63"/>
      <c r="JDG4" s="63"/>
      <c r="JDH4" s="63"/>
      <c r="JDI4" s="63"/>
      <c r="JDJ4" s="63"/>
      <c r="JDK4" s="63"/>
      <c r="JDL4" s="63"/>
      <c r="JDM4" s="63"/>
      <c r="JDN4" s="63"/>
      <c r="JDO4" s="63"/>
      <c r="JDP4" s="63"/>
      <c r="JDQ4" s="63"/>
      <c r="JDR4" s="63"/>
      <c r="JDS4" s="63"/>
      <c r="JDT4" s="63"/>
      <c r="JDU4" s="63"/>
      <c r="JDV4" s="63"/>
      <c r="JDW4" s="63"/>
      <c r="JDX4" s="63"/>
      <c r="JDY4" s="63"/>
      <c r="JDZ4" s="63"/>
      <c r="JEA4" s="63"/>
      <c r="JEB4" s="63"/>
      <c r="JEC4" s="63"/>
      <c r="JED4" s="63"/>
      <c r="JEE4" s="63"/>
      <c r="JEF4" s="63"/>
      <c r="JEG4" s="63"/>
      <c r="JEH4" s="63"/>
      <c r="JEI4" s="63"/>
      <c r="JEJ4" s="63"/>
      <c r="JEK4" s="63"/>
      <c r="JEL4" s="63"/>
      <c r="JEM4" s="63"/>
      <c r="JEN4" s="63"/>
      <c r="JEO4" s="63"/>
      <c r="JEP4" s="63"/>
      <c r="JEQ4" s="63"/>
      <c r="JER4" s="63"/>
      <c r="JES4" s="63"/>
      <c r="JET4" s="63"/>
      <c r="JEU4" s="63"/>
      <c r="JEV4" s="63"/>
      <c r="JEW4" s="63"/>
      <c r="JEX4" s="63"/>
      <c r="JEY4" s="63"/>
      <c r="JEZ4" s="63"/>
      <c r="JFA4" s="63"/>
      <c r="JFB4" s="63"/>
      <c r="JFC4" s="63"/>
      <c r="JFD4" s="63"/>
      <c r="JFE4" s="63"/>
      <c r="JFF4" s="63"/>
      <c r="JFG4" s="63"/>
      <c r="JFH4" s="63"/>
      <c r="JFI4" s="63"/>
      <c r="JFJ4" s="63"/>
      <c r="JFK4" s="63"/>
      <c r="JFL4" s="63"/>
      <c r="JFM4" s="63"/>
      <c r="JFN4" s="63"/>
      <c r="JFO4" s="63"/>
      <c r="JFP4" s="63"/>
      <c r="JFQ4" s="63"/>
      <c r="JFR4" s="63"/>
      <c r="JFS4" s="63"/>
      <c r="JFT4" s="63"/>
      <c r="JFU4" s="63"/>
      <c r="JFV4" s="63"/>
      <c r="JFW4" s="63"/>
      <c r="JFX4" s="63"/>
      <c r="JFY4" s="63"/>
      <c r="JFZ4" s="63"/>
      <c r="JGA4" s="63"/>
      <c r="JGB4" s="63"/>
      <c r="JGC4" s="63"/>
      <c r="JGD4" s="63"/>
      <c r="JGE4" s="63"/>
      <c r="JGF4" s="63"/>
      <c r="JGG4" s="63"/>
      <c r="JGH4" s="63"/>
      <c r="JGI4" s="63"/>
      <c r="JGJ4" s="63"/>
      <c r="JGK4" s="63"/>
      <c r="JGL4" s="63"/>
      <c r="JGM4" s="63"/>
      <c r="JGN4" s="63"/>
      <c r="JGO4" s="63"/>
      <c r="JGP4" s="63"/>
      <c r="JGQ4" s="63"/>
      <c r="JGR4" s="63"/>
      <c r="JGS4" s="63"/>
      <c r="JGT4" s="63"/>
      <c r="JGU4" s="63"/>
      <c r="JGV4" s="63"/>
      <c r="JGW4" s="63"/>
      <c r="JGX4" s="63"/>
      <c r="JGY4" s="63"/>
      <c r="JGZ4" s="63"/>
      <c r="JHA4" s="63"/>
      <c r="JHB4" s="63"/>
      <c r="JHC4" s="63"/>
      <c r="JHD4" s="63"/>
      <c r="JHE4" s="63"/>
      <c r="JHF4" s="63"/>
      <c r="JHG4" s="63"/>
      <c r="JHH4" s="63"/>
      <c r="JHI4" s="63"/>
      <c r="JHJ4" s="63"/>
      <c r="JHK4" s="63"/>
      <c r="JHL4" s="63"/>
      <c r="JHM4" s="63"/>
      <c r="JHN4" s="63"/>
      <c r="JHO4" s="63"/>
      <c r="JHP4" s="63"/>
      <c r="JHQ4" s="63"/>
      <c r="JHR4" s="63"/>
      <c r="JHS4" s="63"/>
      <c r="JHT4" s="63"/>
      <c r="JHU4" s="63"/>
      <c r="JHV4" s="63"/>
      <c r="JHW4" s="63"/>
      <c r="JHX4" s="63"/>
      <c r="JHY4" s="63"/>
      <c r="JHZ4" s="63"/>
      <c r="JIA4" s="63"/>
      <c r="JIB4" s="63"/>
      <c r="JIC4" s="63"/>
      <c r="JID4" s="63"/>
      <c r="JIE4" s="63"/>
      <c r="JIF4" s="63"/>
      <c r="JIG4" s="63"/>
      <c r="JIH4" s="63"/>
      <c r="JII4" s="63"/>
      <c r="JIJ4" s="63"/>
      <c r="JIK4" s="63"/>
      <c r="JIL4" s="63"/>
      <c r="JIM4" s="63"/>
      <c r="JIN4" s="63"/>
      <c r="JIO4" s="63"/>
      <c r="JIP4" s="63"/>
      <c r="JIQ4" s="63"/>
      <c r="JIR4" s="63"/>
      <c r="JIS4" s="63"/>
      <c r="JIT4" s="63"/>
      <c r="JIU4" s="63"/>
      <c r="JIV4" s="63"/>
      <c r="JIW4" s="63"/>
      <c r="JIX4" s="63"/>
      <c r="JIY4" s="63"/>
      <c r="JIZ4" s="63"/>
      <c r="JJA4" s="63"/>
      <c r="JJB4" s="63"/>
      <c r="JJC4" s="63"/>
      <c r="JJD4" s="63"/>
      <c r="JJE4" s="63"/>
      <c r="JJF4" s="63"/>
      <c r="JJG4" s="63"/>
      <c r="JJH4" s="63"/>
      <c r="JJI4" s="63"/>
      <c r="JJJ4" s="63"/>
      <c r="JJK4" s="63"/>
      <c r="JJL4" s="63"/>
      <c r="JJM4" s="63"/>
      <c r="JJN4" s="63"/>
      <c r="JJO4" s="63"/>
      <c r="JJP4" s="63"/>
      <c r="JJQ4" s="63"/>
      <c r="JJR4" s="63"/>
      <c r="JJS4" s="63"/>
      <c r="JJT4" s="63"/>
      <c r="JJU4" s="63"/>
      <c r="JJV4" s="63"/>
      <c r="JJW4" s="63"/>
      <c r="JJX4" s="63"/>
      <c r="JJY4" s="63"/>
      <c r="JJZ4" s="63"/>
      <c r="JKA4" s="63"/>
      <c r="JKB4" s="63"/>
      <c r="JKC4" s="63"/>
      <c r="JKD4" s="63"/>
      <c r="JKE4" s="63"/>
      <c r="JKF4" s="63"/>
      <c r="JKG4" s="63"/>
      <c r="JKH4" s="63"/>
      <c r="JKI4" s="63"/>
      <c r="JKJ4" s="63"/>
      <c r="JKK4" s="63"/>
      <c r="JKL4" s="63"/>
      <c r="JKM4" s="63"/>
      <c r="JKN4" s="63"/>
      <c r="JKO4" s="63"/>
      <c r="JKP4" s="63"/>
      <c r="JKQ4" s="63"/>
      <c r="JKR4" s="63"/>
      <c r="JKS4" s="63"/>
      <c r="JKT4" s="63"/>
      <c r="JKU4" s="63"/>
      <c r="JKV4" s="63"/>
      <c r="JKW4" s="63"/>
      <c r="JKX4" s="63"/>
      <c r="JKY4" s="63"/>
      <c r="JKZ4" s="63"/>
      <c r="JLA4" s="63"/>
      <c r="JLB4" s="63"/>
      <c r="JLC4" s="63"/>
      <c r="JLD4" s="63"/>
      <c r="JLE4" s="63"/>
      <c r="JLF4" s="63"/>
      <c r="JLG4" s="63"/>
      <c r="JLH4" s="63"/>
      <c r="JLI4" s="63"/>
      <c r="JLJ4" s="63"/>
      <c r="JLK4" s="63"/>
      <c r="JLL4" s="63"/>
      <c r="JLM4" s="63"/>
      <c r="JLN4" s="63"/>
      <c r="JLO4" s="63"/>
      <c r="JLP4" s="63"/>
      <c r="JLQ4" s="63"/>
      <c r="JLR4" s="63"/>
      <c r="JLS4" s="63"/>
      <c r="JLT4" s="63"/>
      <c r="JLU4" s="63"/>
      <c r="JLV4" s="63"/>
      <c r="JLW4" s="63"/>
      <c r="JLX4" s="63"/>
      <c r="JLY4" s="63"/>
      <c r="JLZ4" s="63"/>
      <c r="JMA4" s="63"/>
      <c r="JMB4" s="63"/>
      <c r="JMC4" s="63"/>
      <c r="JMD4" s="63"/>
      <c r="JME4" s="63"/>
      <c r="JMF4" s="63"/>
      <c r="JMG4" s="63"/>
      <c r="JMH4" s="63"/>
      <c r="JMI4" s="63"/>
      <c r="JMJ4" s="63"/>
      <c r="JMK4" s="63"/>
      <c r="JML4" s="63"/>
      <c r="JMM4" s="63"/>
      <c r="JMN4" s="63"/>
      <c r="JMO4" s="63"/>
      <c r="JMP4" s="63"/>
      <c r="JMQ4" s="63"/>
      <c r="JMR4" s="63"/>
      <c r="JMS4" s="63"/>
      <c r="JMT4" s="63"/>
      <c r="JMU4" s="63"/>
      <c r="JMV4" s="63"/>
      <c r="JMW4" s="63"/>
      <c r="JMX4" s="63"/>
      <c r="JMY4" s="63"/>
      <c r="JMZ4" s="63"/>
      <c r="JNA4" s="63"/>
      <c r="JNB4" s="63"/>
      <c r="JNC4" s="63"/>
      <c r="JND4" s="63"/>
      <c r="JNE4" s="63"/>
      <c r="JNF4" s="63"/>
      <c r="JNG4" s="63"/>
      <c r="JNH4" s="63"/>
      <c r="JNI4" s="63"/>
      <c r="JNJ4" s="63"/>
      <c r="JNK4" s="63"/>
      <c r="JNL4" s="63"/>
      <c r="JNM4" s="63"/>
      <c r="JNN4" s="63"/>
      <c r="JNO4" s="63"/>
      <c r="JNP4" s="63"/>
      <c r="JNQ4" s="63"/>
      <c r="JNR4" s="63"/>
      <c r="JNS4" s="63"/>
      <c r="JNT4" s="63"/>
      <c r="JNU4" s="63"/>
      <c r="JNV4" s="63"/>
      <c r="JNW4" s="63"/>
      <c r="JNX4" s="63"/>
      <c r="JNY4" s="63"/>
      <c r="JNZ4" s="63"/>
      <c r="JOA4" s="63"/>
      <c r="JOB4" s="63"/>
      <c r="JOC4" s="63"/>
      <c r="JOD4" s="63"/>
      <c r="JOE4" s="63"/>
      <c r="JOF4" s="63"/>
      <c r="JOG4" s="63"/>
      <c r="JOH4" s="63"/>
      <c r="JOI4" s="63"/>
      <c r="JOJ4" s="63"/>
      <c r="JOK4" s="63"/>
      <c r="JOL4" s="63"/>
      <c r="JOM4" s="63"/>
      <c r="JON4" s="63"/>
      <c r="JOO4" s="63"/>
      <c r="JOP4" s="63"/>
      <c r="JOQ4" s="63"/>
      <c r="JOR4" s="63"/>
      <c r="JOS4" s="63"/>
      <c r="JOT4" s="63"/>
      <c r="JOU4" s="63"/>
      <c r="JOV4" s="63"/>
      <c r="JOW4" s="63"/>
      <c r="JOX4" s="63"/>
      <c r="JOY4" s="63"/>
      <c r="JOZ4" s="63"/>
      <c r="JPA4" s="63"/>
      <c r="JPB4" s="63"/>
      <c r="JPC4" s="63"/>
      <c r="JPD4" s="63"/>
      <c r="JPE4" s="63"/>
      <c r="JPF4" s="63"/>
      <c r="JPG4" s="63"/>
      <c r="JPH4" s="63"/>
      <c r="JPI4" s="63"/>
      <c r="JPJ4" s="63"/>
      <c r="JPK4" s="63"/>
      <c r="JPL4" s="63"/>
      <c r="JPM4" s="63"/>
      <c r="JPN4" s="63"/>
      <c r="JPO4" s="63"/>
      <c r="JPP4" s="63"/>
      <c r="JPQ4" s="63"/>
      <c r="JPR4" s="63"/>
      <c r="JPS4" s="63"/>
      <c r="JPT4" s="63"/>
      <c r="JPU4" s="63"/>
      <c r="JPV4" s="63"/>
      <c r="JPW4" s="63"/>
      <c r="JPX4" s="63"/>
      <c r="JPY4" s="63"/>
      <c r="JPZ4" s="63"/>
      <c r="JQA4" s="63"/>
      <c r="JQB4" s="63"/>
      <c r="JQC4" s="63"/>
      <c r="JQD4" s="63"/>
      <c r="JQE4" s="63"/>
      <c r="JQF4" s="63"/>
      <c r="JQG4" s="63"/>
      <c r="JQH4" s="63"/>
      <c r="JQI4" s="63"/>
      <c r="JQJ4" s="63"/>
      <c r="JQK4" s="63"/>
      <c r="JQL4" s="63"/>
      <c r="JQM4" s="63"/>
      <c r="JQN4" s="63"/>
      <c r="JQO4" s="63"/>
      <c r="JQP4" s="63"/>
      <c r="JQQ4" s="63"/>
      <c r="JQR4" s="63"/>
      <c r="JQS4" s="63"/>
      <c r="JQT4" s="63"/>
      <c r="JQU4" s="63"/>
      <c r="JQV4" s="63"/>
      <c r="JQW4" s="63"/>
      <c r="JQX4" s="63"/>
      <c r="JQY4" s="63"/>
      <c r="JQZ4" s="63"/>
      <c r="JRA4" s="63"/>
      <c r="JRB4" s="63"/>
      <c r="JRC4" s="63"/>
      <c r="JRD4" s="63"/>
      <c r="JRE4" s="63"/>
      <c r="JRF4" s="63"/>
      <c r="JRG4" s="63"/>
      <c r="JRH4" s="63"/>
      <c r="JRI4" s="63"/>
      <c r="JRJ4" s="63"/>
      <c r="JRK4" s="63"/>
      <c r="JRL4" s="63"/>
      <c r="JRM4" s="63"/>
      <c r="JRN4" s="63"/>
      <c r="JRO4" s="63"/>
      <c r="JRP4" s="63"/>
      <c r="JRQ4" s="63"/>
      <c r="JRR4" s="63"/>
      <c r="JRS4" s="63"/>
      <c r="JRT4" s="63"/>
      <c r="JRU4" s="63"/>
      <c r="JRV4" s="63"/>
      <c r="JRW4" s="63"/>
      <c r="JRX4" s="63"/>
      <c r="JRY4" s="63"/>
      <c r="JRZ4" s="63"/>
      <c r="JSA4" s="63"/>
      <c r="JSB4" s="63"/>
      <c r="JSC4" s="63"/>
      <c r="JSD4" s="63"/>
      <c r="JSE4" s="63"/>
      <c r="JSF4" s="63"/>
      <c r="JSG4" s="63"/>
      <c r="JSH4" s="63"/>
      <c r="JSI4" s="63"/>
      <c r="JSJ4" s="63"/>
      <c r="JSK4" s="63"/>
      <c r="JSL4" s="63"/>
      <c r="JSM4" s="63"/>
      <c r="JSN4" s="63"/>
      <c r="JSO4" s="63"/>
      <c r="JSP4" s="63"/>
      <c r="JSQ4" s="63"/>
      <c r="JSR4" s="63"/>
      <c r="JSS4" s="63"/>
      <c r="JST4" s="63"/>
      <c r="JSU4" s="63"/>
      <c r="JSV4" s="63"/>
      <c r="JSW4" s="63"/>
      <c r="JSX4" s="63"/>
      <c r="JSY4" s="63"/>
      <c r="JSZ4" s="63"/>
      <c r="JTA4" s="63"/>
      <c r="JTB4" s="63"/>
      <c r="JTC4" s="63"/>
      <c r="JTD4" s="63"/>
      <c r="JTE4" s="63"/>
      <c r="JTF4" s="63"/>
      <c r="JTG4" s="63"/>
      <c r="JTH4" s="63"/>
      <c r="JTI4" s="63"/>
      <c r="JTJ4" s="63"/>
      <c r="JTK4" s="63"/>
      <c r="JTL4" s="63"/>
      <c r="JTM4" s="63"/>
      <c r="JTN4" s="63"/>
      <c r="JTO4" s="63"/>
      <c r="JTP4" s="63"/>
      <c r="JTQ4" s="63"/>
      <c r="JTR4" s="63"/>
      <c r="JTS4" s="63"/>
      <c r="JTT4" s="63"/>
      <c r="JTU4" s="63"/>
      <c r="JTV4" s="63"/>
      <c r="JTW4" s="63"/>
      <c r="JTX4" s="63"/>
      <c r="JTY4" s="63"/>
      <c r="JTZ4" s="63"/>
      <c r="JUA4" s="63"/>
      <c r="JUB4" s="63"/>
      <c r="JUC4" s="63"/>
      <c r="JUD4" s="63"/>
      <c r="JUE4" s="63"/>
      <c r="JUF4" s="63"/>
      <c r="JUG4" s="63"/>
      <c r="JUH4" s="63"/>
      <c r="JUI4" s="63"/>
      <c r="JUJ4" s="63"/>
      <c r="JUK4" s="63"/>
      <c r="JUL4" s="63"/>
      <c r="JUM4" s="63"/>
      <c r="JUN4" s="63"/>
      <c r="JUO4" s="63"/>
      <c r="JUP4" s="63"/>
      <c r="JUQ4" s="63"/>
      <c r="JUR4" s="63"/>
      <c r="JUS4" s="63"/>
      <c r="JUT4" s="63"/>
      <c r="JUU4" s="63"/>
      <c r="JUV4" s="63"/>
      <c r="JUW4" s="63"/>
      <c r="JUX4" s="63"/>
      <c r="JUY4" s="63"/>
      <c r="JUZ4" s="63"/>
      <c r="JVA4" s="63"/>
      <c r="JVB4" s="63"/>
      <c r="JVC4" s="63"/>
      <c r="JVD4" s="63"/>
      <c r="JVE4" s="63"/>
      <c r="JVF4" s="63"/>
      <c r="JVG4" s="63"/>
      <c r="JVH4" s="63"/>
      <c r="JVI4" s="63"/>
      <c r="JVJ4" s="63"/>
      <c r="JVK4" s="63"/>
      <c r="JVL4" s="63"/>
      <c r="JVM4" s="63"/>
      <c r="JVN4" s="63"/>
      <c r="JVO4" s="63"/>
      <c r="JVP4" s="63"/>
      <c r="JVQ4" s="63"/>
      <c r="JVR4" s="63"/>
      <c r="JVS4" s="63"/>
      <c r="JVT4" s="63"/>
      <c r="JVU4" s="63"/>
      <c r="JVV4" s="63"/>
      <c r="JVW4" s="63"/>
      <c r="JVX4" s="63"/>
      <c r="JVY4" s="63"/>
      <c r="JVZ4" s="63"/>
      <c r="JWA4" s="63"/>
      <c r="JWB4" s="63"/>
      <c r="JWC4" s="63"/>
      <c r="JWD4" s="63"/>
      <c r="JWE4" s="63"/>
      <c r="JWF4" s="63"/>
      <c r="JWG4" s="63"/>
      <c r="JWH4" s="63"/>
      <c r="JWI4" s="63"/>
      <c r="JWJ4" s="63"/>
      <c r="JWK4" s="63"/>
      <c r="JWL4" s="63"/>
      <c r="JWM4" s="63"/>
      <c r="JWN4" s="63"/>
      <c r="JWO4" s="63"/>
      <c r="JWP4" s="63"/>
      <c r="JWQ4" s="63"/>
      <c r="JWR4" s="63"/>
      <c r="JWS4" s="63"/>
      <c r="JWT4" s="63"/>
      <c r="JWU4" s="63"/>
      <c r="JWV4" s="63"/>
      <c r="JWW4" s="63"/>
      <c r="JWX4" s="63"/>
      <c r="JWY4" s="63"/>
      <c r="JWZ4" s="63"/>
      <c r="JXA4" s="63"/>
      <c r="JXB4" s="63"/>
      <c r="JXC4" s="63"/>
      <c r="JXD4" s="63"/>
      <c r="JXE4" s="63"/>
      <c r="JXF4" s="63"/>
      <c r="JXG4" s="63"/>
      <c r="JXH4" s="63"/>
      <c r="JXI4" s="63"/>
      <c r="JXJ4" s="63"/>
      <c r="JXK4" s="63"/>
      <c r="JXL4" s="63"/>
      <c r="JXM4" s="63"/>
      <c r="JXN4" s="63"/>
      <c r="JXO4" s="63"/>
      <c r="JXP4" s="63"/>
      <c r="JXQ4" s="63"/>
      <c r="JXR4" s="63"/>
      <c r="JXS4" s="63"/>
      <c r="JXT4" s="63"/>
      <c r="JXU4" s="63"/>
      <c r="JXV4" s="63"/>
      <c r="JXW4" s="63"/>
      <c r="JXX4" s="63"/>
      <c r="JXY4" s="63"/>
      <c r="JXZ4" s="63"/>
      <c r="JYA4" s="63"/>
      <c r="JYB4" s="63"/>
      <c r="JYC4" s="63"/>
      <c r="JYD4" s="63"/>
      <c r="JYE4" s="63"/>
      <c r="JYF4" s="63"/>
      <c r="JYG4" s="63"/>
      <c r="JYH4" s="63"/>
      <c r="JYI4" s="63"/>
      <c r="JYJ4" s="63"/>
      <c r="JYK4" s="63"/>
      <c r="JYL4" s="63"/>
      <c r="JYM4" s="63"/>
      <c r="JYN4" s="63"/>
      <c r="JYO4" s="63"/>
      <c r="JYP4" s="63"/>
      <c r="JYQ4" s="63"/>
      <c r="JYR4" s="63"/>
      <c r="JYS4" s="63"/>
      <c r="JYT4" s="63"/>
      <c r="JYU4" s="63"/>
      <c r="JYV4" s="63"/>
      <c r="JYW4" s="63"/>
      <c r="JYX4" s="63"/>
      <c r="JYY4" s="63"/>
      <c r="JYZ4" s="63"/>
      <c r="JZA4" s="63"/>
      <c r="JZB4" s="63"/>
      <c r="JZC4" s="63"/>
      <c r="JZD4" s="63"/>
      <c r="JZE4" s="63"/>
      <c r="JZF4" s="63"/>
      <c r="JZG4" s="63"/>
      <c r="JZH4" s="63"/>
      <c r="JZI4" s="63"/>
      <c r="JZJ4" s="63"/>
      <c r="JZK4" s="63"/>
      <c r="JZL4" s="63"/>
      <c r="JZM4" s="63"/>
      <c r="JZN4" s="63"/>
      <c r="JZO4" s="63"/>
      <c r="JZP4" s="63"/>
      <c r="JZQ4" s="63"/>
      <c r="JZR4" s="63"/>
      <c r="JZS4" s="63"/>
      <c r="JZT4" s="63"/>
      <c r="JZU4" s="63"/>
      <c r="JZV4" s="63"/>
      <c r="JZW4" s="63"/>
      <c r="JZX4" s="63"/>
      <c r="JZY4" s="63"/>
      <c r="JZZ4" s="63"/>
      <c r="KAA4" s="63"/>
      <c r="KAB4" s="63"/>
      <c r="KAC4" s="63"/>
      <c r="KAD4" s="63"/>
      <c r="KAE4" s="63"/>
      <c r="KAF4" s="63"/>
      <c r="KAG4" s="63"/>
      <c r="KAH4" s="63"/>
      <c r="KAI4" s="63"/>
      <c r="KAJ4" s="63"/>
      <c r="KAK4" s="63"/>
      <c r="KAL4" s="63"/>
      <c r="KAM4" s="63"/>
      <c r="KAN4" s="63"/>
      <c r="KAO4" s="63"/>
      <c r="KAP4" s="63"/>
      <c r="KAQ4" s="63"/>
      <c r="KAR4" s="63"/>
      <c r="KAS4" s="63"/>
      <c r="KAT4" s="63"/>
      <c r="KAU4" s="63"/>
      <c r="KAV4" s="63"/>
      <c r="KAW4" s="63"/>
      <c r="KAX4" s="63"/>
      <c r="KAY4" s="63"/>
      <c r="KAZ4" s="63"/>
      <c r="KBA4" s="63"/>
      <c r="KBB4" s="63"/>
      <c r="KBC4" s="63"/>
      <c r="KBD4" s="63"/>
      <c r="KBE4" s="63"/>
      <c r="KBF4" s="63"/>
      <c r="KBG4" s="63"/>
      <c r="KBH4" s="63"/>
      <c r="KBI4" s="63"/>
      <c r="KBJ4" s="63"/>
      <c r="KBK4" s="63"/>
      <c r="KBL4" s="63"/>
      <c r="KBM4" s="63"/>
      <c r="KBN4" s="63"/>
      <c r="KBO4" s="63"/>
      <c r="KBP4" s="63"/>
      <c r="KBQ4" s="63"/>
      <c r="KBR4" s="63"/>
      <c r="KBS4" s="63"/>
      <c r="KBT4" s="63"/>
      <c r="KBU4" s="63"/>
      <c r="KBV4" s="63"/>
      <c r="KBW4" s="63"/>
      <c r="KBX4" s="63"/>
      <c r="KBY4" s="63"/>
      <c r="KBZ4" s="63"/>
      <c r="KCA4" s="63"/>
      <c r="KCB4" s="63"/>
      <c r="KCC4" s="63"/>
      <c r="KCD4" s="63"/>
      <c r="KCE4" s="63"/>
      <c r="KCF4" s="63"/>
      <c r="KCG4" s="63"/>
      <c r="KCH4" s="63"/>
      <c r="KCI4" s="63"/>
      <c r="KCJ4" s="63"/>
      <c r="KCK4" s="63"/>
      <c r="KCL4" s="63"/>
      <c r="KCM4" s="63"/>
      <c r="KCN4" s="63"/>
      <c r="KCO4" s="63"/>
      <c r="KCP4" s="63"/>
      <c r="KCQ4" s="63"/>
      <c r="KCR4" s="63"/>
      <c r="KCS4" s="63"/>
      <c r="KCT4" s="63"/>
      <c r="KCU4" s="63"/>
      <c r="KCV4" s="63"/>
      <c r="KCW4" s="63"/>
      <c r="KCX4" s="63"/>
      <c r="KCY4" s="63"/>
      <c r="KCZ4" s="63"/>
      <c r="KDA4" s="63"/>
      <c r="KDB4" s="63"/>
      <c r="KDC4" s="63"/>
      <c r="KDD4" s="63"/>
      <c r="KDE4" s="63"/>
      <c r="KDF4" s="63"/>
      <c r="KDG4" s="63"/>
      <c r="KDH4" s="63"/>
      <c r="KDI4" s="63"/>
      <c r="KDJ4" s="63"/>
      <c r="KDK4" s="63"/>
      <c r="KDL4" s="63"/>
      <c r="KDM4" s="63"/>
      <c r="KDN4" s="63"/>
      <c r="KDO4" s="63"/>
      <c r="KDP4" s="63"/>
      <c r="KDQ4" s="63"/>
      <c r="KDR4" s="63"/>
      <c r="KDS4" s="63"/>
      <c r="KDT4" s="63"/>
      <c r="KDU4" s="63"/>
      <c r="KDV4" s="63"/>
      <c r="KDW4" s="63"/>
      <c r="KDX4" s="63"/>
      <c r="KDY4" s="63"/>
      <c r="KDZ4" s="63"/>
      <c r="KEA4" s="63"/>
      <c r="KEB4" s="63"/>
      <c r="KEC4" s="63"/>
      <c r="KED4" s="63"/>
      <c r="KEE4" s="63"/>
      <c r="KEF4" s="63"/>
      <c r="KEG4" s="63"/>
      <c r="KEH4" s="63"/>
      <c r="KEI4" s="63"/>
      <c r="KEJ4" s="63"/>
      <c r="KEK4" s="63"/>
      <c r="KEL4" s="63"/>
      <c r="KEM4" s="63"/>
      <c r="KEN4" s="63"/>
      <c r="KEO4" s="63"/>
      <c r="KEP4" s="63"/>
      <c r="KEQ4" s="63"/>
      <c r="KER4" s="63"/>
      <c r="KES4" s="63"/>
      <c r="KET4" s="63"/>
      <c r="KEU4" s="63"/>
      <c r="KEV4" s="63"/>
      <c r="KEW4" s="63"/>
      <c r="KEX4" s="63"/>
      <c r="KEY4" s="63"/>
      <c r="KEZ4" s="63"/>
      <c r="KFA4" s="63"/>
      <c r="KFB4" s="63"/>
      <c r="KFC4" s="63"/>
      <c r="KFD4" s="63"/>
      <c r="KFE4" s="63"/>
      <c r="KFF4" s="63"/>
      <c r="KFG4" s="63"/>
      <c r="KFH4" s="63"/>
      <c r="KFI4" s="63"/>
      <c r="KFJ4" s="63"/>
      <c r="KFK4" s="63"/>
      <c r="KFL4" s="63"/>
      <c r="KFM4" s="63"/>
      <c r="KFN4" s="63"/>
      <c r="KFO4" s="63"/>
      <c r="KFP4" s="63"/>
      <c r="KFQ4" s="63"/>
      <c r="KFR4" s="63"/>
      <c r="KFS4" s="63"/>
      <c r="KFT4" s="63"/>
      <c r="KFU4" s="63"/>
      <c r="KFV4" s="63"/>
      <c r="KFW4" s="63"/>
      <c r="KFX4" s="63"/>
      <c r="KFY4" s="63"/>
      <c r="KFZ4" s="63"/>
      <c r="KGA4" s="63"/>
      <c r="KGB4" s="63"/>
      <c r="KGC4" s="63"/>
      <c r="KGD4" s="63"/>
      <c r="KGE4" s="63"/>
      <c r="KGF4" s="63"/>
      <c r="KGG4" s="63"/>
      <c r="KGH4" s="63"/>
      <c r="KGI4" s="63"/>
      <c r="KGJ4" s="63"/>
      <c r="KGK4" s="63"/>
      <c r="KGL4" s="63"/>
      <c r="KGM4" s="63"/>
      <c r="KGN4" s="63"/>
      <c r="KGO4" s="63"/>
      <c r="KGP4" s="63"/>
      <c r="KGQ4" s="63"/>
      <c r="KGR4" s="63"/>
      <c r="KGS4" s="63"/>
      <c r="KGT4" s="63"/>
      <c r="KGU4" s="63"/>
      <c r="KGV4" s="63"/>
      <c r="KGW4" s="63"/>
      <c r="KGX4" s="63"/>
      <c r="KGY4" s="63"/>
      <c r="KGZ4" s="63"/>
      <c r="KHA4" s="63"/>
      <c r="KHB4" s="63"/>
      <c r="KHC4" s="63"/>
      <c r="KHD4" s="63"/>
      <c r="KHE4" s="63"/>
      <c r="KHF4" s="63"/>
      <c r="KHG4" s="63"/>
      <c r="KHH4" s="63"/>
      <c r="KHI4" s="63"/>
      <c r="KHJ4" s="63"/>
      <c r="KHK4" s="63"/>
      <c r="KHL4" s="63"/>
      <c r="KHM4" s="63"/>
      <c r="KHN4" s="63"/>
      <c r="KHO4" s="63"/>
      <c r="KHP4" s="63"/>
      <c r="KHQ4" s="63"/>
      <c r="KHR4" s="63"/>
      <c r="KHS4" s="63"/>
      <c r="KHT4" s="63"/>
      <c r="KHU4" s="63"/>
      <c r="KHV4" s="63"/>
      <c r="KHW4" s="63"/>
      <c r="KHX4" s="63"/>
      <c r="KHY4" s="63"/>
      <c r="KHZ4" s="63"/>
      <c r="KIA4" s="63"/>
      <c r="KIB4" s="63"/>
      <c r="KIC4" s="63"/>
      <c r="KID4" s="63"/>
      <c r="KIE4" s="63"/>
      <c r="KIF4" s="63"/>
      <c r="KIG4" s="63"/>
      <c r="KIH4" s="63"/>
      <c r="KII4" s="63"/>
      <c r="KIJ4" s="63"/>
      <c r="KIK4" s="63"/>
      <c r="KIL4" s="63"/>
      <c r="KIM4" s="63"/>
      <c r="KIN4" s="63"/>
      <c r="KIO4" s="63"/>
      <c r="KIP4" s="63"/>
      <c r="KIQ4" s="63"/>
      <c r="KIR4" s="63"/>
      <c r="KIS4" s="63"/>
      <c r="KIT4" s="63"/>
      <c r="KIU4" s="63"/>
      <c r="KIV4" s="63"/>
      <c r="KIW4" s="63"/>
      <c r="KIX4" s="63"/>
      <c r="KIY4" s="63"/>
      <c r="KIZ4" s="63"/>
      <c r="KJA4" s="63"/>
      <c r="KJB4" s="63"/>
      <c r="KJC4" s="63"/>
      <c r="KJD4" s="63"/>
      <c r="KJE4" s="63"/>
      <c r="KJF4" s="63"/>
      <c r="KJG4" s="63"/>
      <c r="KJH4" s="63"/>
      <c r="KJI4" s="63"/>
      <c r="KJJ4" s="63"/>
      <c r="KJK4" s="63"/>
      <c r="KJL4" s="63"/>
      <c r="KJM4" s="63"/>
      <c r="KJN4" s="63"/>
      <c r="KJO4" s="63"/>
      <c r="KJP4" s="63"/>
      <c r="KJQ4" s="63"/>
      <c r="KJR4" s="63"/>
      <c r="KJS4" s="63"/>
      <c r="KJT4" s="63"/>
      <c r="KJU4" s="63"/>
      <c r="KJV4" s="63"/>
      <c r="KJW4" s="63"/>
      <c r="KJX4" s="63"/>
      <c r="KJY4" s="63"/>
      <c r="KJZ4" s="63"/>
      <c r="KKA4" s="63"/>
      <c r="KKB4" s="63"/>
      <c r="KKC4" s="63"/>
      <c r="KKD4" s="63"/>
      <c r="KKE4" s="63"/>
      <c r="KKF4" s="63"/>
      <c r="KKG4" s="63"/>
      <c r="KKH4" s="63"/>
      <c r="KKI4" s="63"/>
      <c r="KKJ4" s="63"/>
      <c r="KKK4" s="63"/>
      <c r="KKL4" s="63"/>
      <c r="KKM4" s="63"/>
      <c r="KKN4" s="63"/>
      <c r="KKO4" s="63"/>
      <c r="KKP4" s="63"/>
      <c r="KKQ4" s="63"/>
      <c r="KKR4" s="63"/>
      <c r="KKS4" s="63"/>
      <c r="KKT4" s="63"/>
      <c r="KKU4" s="63"/>
      <c r="KKV4" s="63"/>
      <c r="KKW4" s="63"/>
      <c r="KKX4" s="63"/>
      <c r="KKY4" s="63"/>
      <c r="KKZ4" s="63"/>
      <c r="KLA4" s="63"/>
      <c r="KLB4" s="63"/>
      <c r="KLC4" s="63"/>
      <c r="KLD4" s="63"/>
      <c r="KLE4" s="63"/>
      <c r="KLF4" s="63"/>
      <c r="KLG4" s="63"/>
      <c r="KLH4" s="63"/>
      <c r="KLI4" s="63"/>
      <c r="KLJ4" s="63"/>
      <c r="KLK4" s="63"/>
      <c r="KLL4" s="63"/>
      <c r="KLM4" s="63"/>
      <c r="KLN4" s="63"/>
      <c r="KLO4" s="63"/>
      <c r="KLP4" s="63"/>
      <c r="KLQ4" s="63"/>
      <c r="KLR4" s="63"/>
      <c r="KLS4" s="63"/>
      <c r="KLT4" s="63"/>
      <c r="KLU4" s="63"/>
      <c r="KLV4" s="63"/>
      <c r="KLW4" s="63"/>
      <c r="KLX4" s="63"/>
      <c r="KLY4" s="63"/>
      <c r="KLZ4" s="63"/>
      <c r="KMA4" s="63"/>
      <c r="KMB4" s="63"/>
      <c r="KMC4" s="63"/>
      <c r="KMD4" s="63"/>
      <c r="KME4" s="63"/>
      <c r="KMF4" s="63"/>
      <c r="KMG4" s="63"/>
      <c r="KMH4" s="63"/>
      <c r="KMI4" s="63"/>
      <c r="KMJ4" s="63"/>
      <c r="KMK4" s="63"/>
      <c r="KML4" s="63"/>
      <c r="KMM4" s="63"/>
      <c r="KMN4" s="63"/>
      <c r="KMO4" s="63"/>
      <c r="KMP4" s="63"/>
      <c r="KMQ4" s="63"/>
      <c r="KMR4" s="63"/>
      <c r="KMS4" s="63"/>
      <c r="KMT4" s="63"/>
      <c r="KMU4" s="63"/>
      <c r="KMV4" s="63"/>
      <c r="KMW4" s="63"/>
      <c r="KMX4" s="63"/>
      <c r="KMY4" s="63"/>
      <c r="KMZ4" s="63"/>
      <c r="KNA4" s="63"/>
      <c r="KNB4" s="63"/>
      <c r="KNC4" s="63"/>
      <c r="KND4" s="63"/>
      <c r="KNE4" s="63"/>
      <c r="KNF4" s="63"/>
      <c r="KNG4" s="63"/>
      <c r="KNH4" s="63"/>
      <c r="KNI4" s="63"/>
      <c r="KNJ4" s="63"/>
      <c r="KNK4" s="63"/>
      <c r="KNL4" s="63"/>
      <c r="KNM4" s="63"/>
      <c r="KNN4" s="63"/>
      <c r="KNO4" s="63"/>
      <c r="KNP4" s="63"/>
      <c r="KNQ4" s="63"/>
      <c r="KNR4" s="63"/>
      <c r="KNS4" s="63"/>
      <c r="KNT4" s="63"/>
      <c r="KNU4" s="63"/>
      <c r="KNV4" s="63"/>
      <c r="KNW4" s="63"/>
      <c r="KNX4" s="63"/>
      <c r="KNY4" s="63"/>
      <c r="KNZ4" s="63"/>
      <c r="KOA4" s="63"/>
      <c r="KOB4" s="63"/>
      <c r="KOC4" s="63"/>
      <c r="KOD4" s="63"/>
      <c r="KOE4" s="63"/>
      <c r="KOF4" s="63"/>
      <c r="KOG4" s="63"/>
      <c r="KOH4" s="63"/>
      <c r="KOI4" s="63"/>
      <c r="KOJ4" s="63"/>
      <c r="KOK4" s="63"/>
      <c r="KOL4" s="63"/>
      <c r="KOM4" s="63"/>
      <c r="KON4" s="63"/>
      <c r="KOO4" s="63"/>
      <c r="KOP4" s="63"/>
      <c r="KOQ4" s="63"/>
      <c r="KOR4" s="63"/>
      <c r="KOS4" s="63"/>
      <c r="KOT4" s="63"/>
      <c r="KOU4" s="63"/>
      <c r="KOV4" s="63"/>
      <c r="KOW4" s="63"/>
      <c r="KOX4" s="63"/>
      <c r="KOY4" s="63"/>
      <c r="KOZ4" s="63"/>
      <c r="KPA4" s="63"/>
      <c r="KPB4" s="63"/>
      <c r="KPC4" s="63"/>
      <c r="KPD4" s="63"/>
      <c r="KPE4" s="63"/>
      <c r="KPF4" s="63"/>
      <c r="KPG4" s="63"/>
      <c r="KPH4" s="63"/>
      <c r="KPI4" s="63"/>
      <c r="KPJ4" s="63"/>
      <c r="KPK4" s="63"/>
      <c r="KPL4" s="63"/>
      <c r="KPM4" s="63"/>
      <c r="KPN4" s="63"/>
      <c r="KPO4" s="63"/>
      <c r="KPP4" s="63"/>
      <c r="KPQ4" s="63"/>
      <c r="KPR4" s="63"/>
      <c r="KPS4" s="63"/>
      <c r="KPT4" s="63"/>
      <c r="KPU4" s="63"/>
      <c r="KPV4" s="63"/>
      <c r="KPW4" s="63"/>
      <c r="KPX4" s="63"/>
      <c r="KPY4" s="63"/>
      <c r="KPZ4" s="63"/>
      <c r="KQA4" s="63"/>
      <c r="KQB4" s="63"/>
      <c r="KQC4" s="63"/>
      <c r="KQD4" s="63"/>
      <c r="KQE4" s="63"/>
      <c r="KQF4" s="63"/>
      <c r="KQG4" s="63"/>
      <c r="KQH4" s="63"/>
      <c r="KQI4" s="63"/>
      <c r="KQJ4" s="63"/>
      <c r="KQK4" s="63"/>
      <c r="KQL4" s="63"/>
      <c r="KQM4" s="63"/>
      <c r="KQN4" s="63"/>
      <c r="KQO4" s="63"/>
      <c r="KQP4" s="63"/>
      <c r="KQQ4" s="63"/>
      <c r="KQR4" s="63"/>
      <c r="KQS4" s="63"/>
      <c r="KQT4" s="63"/>
      <c r="KQU4" s="63"/>
      <c r="KQV4" s="63"/>
      <c r="KQW4" s="63"/>
      <c r="KQX4" s="63"/>
      <c r="KQY4" s="63"/>
      <c r="KQZ4" s="63"/>
      <c r="KRA4" s="63"/>
      <c r="KRB4" s="63"/>
      <c r="KRC4" s="63"/>
      <c r="KRD4" s="63"/>
      <c r="KRE4" s="63"/>
      <c r="KRF4" s="63"/>
      <c r="KRG4" s="63"/>
      <c r="KRH4" s="63"/>
      <c r="KRI4" s="63"/>
      <c r="KRJ4" s="63"/>
      <c r="KRK4" s="63"/>
      <c r="KRL4" s="63"/>
      <c r="KRM4" s="63"/>
      <c r="KRN4" s="63"/>
      <c r="KRO4" s="63"/>
      <c r="KRP4" s="63"/>
      <c r="KRQ4" s="63"/>
      <c r="KRR4" s="63"/>
      <c r="KRS4" s="63"/>
      <c r="KRT4" s="63"/>
      <c r="KRU4" s="63"/>
      <c r="KRV4" s="63"/>
      <c r="KRW4" s="63"/>
      <c r="KRX4" s="63"/>
      <c r="KRY4" s="63"/>
      <c r="KRZ4" s="63"/>
      <c r="KSA4" s="63"/>
      <c r="KSB4" s="63"/>
      <c r="KSC4" s="63"/>
      <c r="KSD4" s="63"/>
      <c r="KSE4" s="63"/>
      <c r="KSF4" s="63"/>
      <c r="KSG4" s="63"/>
      <c r="KSH4" s="63"/>
      <c r="KSI4" s="63"/>
      <c r="KSJ4" s="63"/>
      <c r="KSK4" s="63"/>
      <c r="KSL4" s="63"/>
      <c r="KSM4" s="63"/>
      <c r="KSN4" s="63"/>
      <c r="KSO4" s="63"/>
      <c r="KSP4" s="63"/>
      <c r="KSQ4" s="63"/>
      <c r="KSR4" s="63"/>
      <c r="KSS4" s="63"/>
      <c r="KST4" s="63"/>
      <c r="KSU4" s="63"/>
      <c r="KSV4" s="63"/>
      <c r="KSW4" s="63"/>
      <c r="KSX4" s="63"/>
      <c r="KSY4" s="63"/>
      <c r="KSZ4" s="63"/>
      <c r="KTA4" s="63"/>
      <c r="KTB4" s="63"/>
      <c r="KTC4" s="63"/>
      <c r="KTD4" s="63"/>
      <c r="KTE4" s="63"/>
      <c r="KTF4" s="63"/>
      <c r="KTG4" s="63"/>
      <c r="KTH4" s="63"/>
      <c r="KTI4" s="63"/>
      <c r="KTJ4" s="63"/>
      <c r="KTK4" s="63"/>
      <c r="KTL4" s="63"/>
      <c r="KTM4" s="63"/>
      <c r="KTN4" s="63"/>
      <c r="KTO4" s="63"/>
      <c r="KTP4" s="63"/>
      <c r="KTQ4" s="63"/>
      <c r="KTR4" s="63"/>
      <c r="KTS4" s="63"/>
      <c r="KTT4" s="63"/>
      <c r="KTU4" s="63"/>
      <c r="KTV4" s="63"/>
      <c r="KTW4" s="63"/>
      <c r="KTX4" s="63"/>
      <c r="KTY4" s="63"/>
      <c r="KTZ4" s="63"/>
      <c r="KUA4" s="63"/>
      <c r="KUB4" s="63"/>
      <c r="KUC4" s="63"/>
      <c r="KUD4" s="63"/>
      <c r="KUE4" s="63"/>
      <c r="KUF4" s="63"/>
      <c r="KUG4" s="63"/>
      <c r="KUH4" s="63"/>
      <c r="KUI4" s="63"/>
      <c r="KUJ4" s="63"/>
      <c r="KUK4" s="63"/>
      <c r="KUL4" s="63"/>
      <c r="KUM4" s="63"/>
      <c r="KUN4" s="63"/>
      <c r="KUO4" s="63"/>
      <c r="KUP4" s="63"/>
      <c r="KUQ4" s="63"/>
      <c r="KUR4" s="63"/>
      <c r="KUS4" s="63"/>
      <c r="KUT4" s="63"/>
      <c r="KUU4" s="63"/>
      <c r="KUV4" s="63"/>
      <c r="KUW4" s="63"/>
      <c r="KUX4" s="63"/>
      <c r="KUY4" s="63"/>
      <c r="KUZ4" s="63"/>
      <c r="KVA4" s="63"/>
      <c r="KVB4" s="63"/>
      <c r="KVC4" s="63"/>
      <c r="KVD4" s="63"/>
      <c r="KVE4" s="63"/>
      <c r="KVF4" s="63"/>
      <c r="KVG4" s="63"/>
      <c r="KVH4" s="63"/>
      <c r="KVI4" s="63"/>
      <c r="KVJ4" s="63"/>
      <c r="KVK4" s="63"/>
      <c r="KVL4" s="63"/>
      <c r="KVM4" s="63"/>
      <c r="KVN4" s="63"/>
      <c r="KVO4" s="63"/>
      <c r="KVP4" s="63"/>
      <c r="KVQ4" s="63"/>
      <c r="KVR4" s="63"/>
      <c r="KVS4" s="63"/>
      <c r="KVT4" s="63"/>
      <c r="KVU4" s="63"/>
      <c r="KVV4" s="63"/>
      <c r="KVW4" s="63"/>
      <c r="KVX4" s="63"/>
      <c r="KVY4" s="63"/>
      <c r="KVZ4" s="63"/>
      <c r="KWA4" s="63"/>
      <c r="KWB4" s="63"/>
      <c r="KWC4" s="63"/>
      <c r="KWD4" s="63"/>
      <c r="KWE4" s="63"/>
      <c r="KWF4" s="63"/>
      <c r="KWG4" s="63"/>
      <c r="KWH4" s="63"/>
      <c r="KWI4" s="63"/>
      <c r="KWJ4" s="63"/>
      <c r="KWK4" s="63"/>
      <c r="KWL4" s="63"/>
      <c r="KWM4" s="63"/>
      <c r="KWN4" s="63"/>
      <c r="KWO4" s="63"/>
      <c r="KWP4" s="63"/>
      <c r="KWQ4" s="63"/>
      <c r="KWR4" s="63"/>
      <c r="KWS4" s="63"/>
      <c r="KWT4" s="63"/>
      <c r="KWU4" s="63"/>
      <c r="KWV4" s="63"/>
      <c r="KWW4" s="63"/>
      <c r="KWX4" s="63"/>
      <c r="KWY4" s="63"/>
      <c r="KWZ4" s="63"/>
      <c r="KXA4" s="63"/>
      <c r="KXB4" s="63"/>
      <c r="KXC4" s="63"/>
      <c r="KXD4" s="63"/>
      <c r="KXE4" s="63"/>
      <c r="KXF4" s="63"/>
      <c r="KXG4" s="63"/>
      <c r="KXH4" s="63"/>
      <c r="KXI4" s="63"/>
      <c r="KXJ4" s="63"/>
      <c r="KXK4" s="63"/>
      <c r="KXL4" s="63"/>
      <c r="KXM4" s="63"/>
      <c r="KXN4" s="63"/>
      <c r="KXO4" s="63"/>
      <c r="KXP4" s="63"/>
      <c r="KXQ4" s="63"/>
      <c r="KXR4" s="63"/>
      <c r="KXS4" s="63"/>
      <c r="KXT4" s="63"/>
      <c r="KXU4" s="63"/>
      <c r="KXV4" s="63"/>
      <c r="KXW4" s="63"/>
      <c r="KXX4" s="63"/>
      <c r="KXY4" s="63"/>
      <c r="KXZ4" s="63"/>
      <c r="KYA4" s="63"/>
      <c r="KYB4" s="63"/>
      <c r="KYC4" s="63"/>
      <c r="KYD4" s="63"/>
      <c r="KYE4" s="63"/>
      <c r="KYF4" s="63"/>
      <c r="KYG4" s="63"/>
      <c r="KYH4" s="63"/>
      <c r="KYI4" s="63"/>
      <c r="KYJ4" s="63"/>
      <c r="KYK4" s="63"/>
      <c r="KYL4" s="63"/>
      <c r="KYM4" s="63"/>
      <c r="KYN4" s="63"/>
      <c r="KYO4" s="63"/>
      <c r="KYP4" s="63"/>
      <c r="KYQ4" s="63"/>
      <c r="KYR4" s="63"/>
      <c r="KYS4" s="63"/>
      <c r="KYT4" s="63"/>
      <c r="KYU4" s="63"/>
      <c r="KYV4" s="63"/>
      <c r="KYW4" s="63"/>
      <c r="KYX4" s="63"/>
      <c r="KYY4" s="63"/>
      <c r="KYZ4" s="63"/>
      <c r="KZA4" s="63"/>
      <c r="KZB4" s="63"/>
      <c r="KZC4" s="63"/>
      <c r="KZD4" s="63"/>
      <c r="KZE4" s="63"/>
      <c r="KZF4" s="63"/>
      <c r="KZG4" s="63"/>
      <c r="KZH4" s="63"/>
      <c r="KZI4" s="63"/>
      <c r="KZJ4" s="63"/>
      <c r="KZK4" s="63"/>
      <c r="KZL4" s="63"/>
      <c r="KZM4" s="63"/>
      <c r="KZN4" s="63"/>
      <c r="KZO4" s="63"/>
      <c r="KZP4" s="63"/>
      <c r="KZQ4" s="63"/>
      <c r="KZR4" s="63"/>
      <c r="KZS4" s="63"/>
      <c r="KZT4" s="63"/>
      <c r="KZU4" s="63"/>
      <c r="KZV4" s="63"/>
      <c r="KZW4" s="63"/>
      <c r="KZX4" s="63"/>
      <c r="KZY4" s="63"/>
      <c r="KZZ4" s="63"/>
      <c r="LAA4" s="63"/>
      <c r="LAB4" s="63"/>
      <c r="LAC4" s="63"/>
      <c r="LAD4" s="63"/>
      <c r="LAE4" s="63"/>
      <c r="LAF4" s="63"/>
      <c r="LAG4" s="63"/>
      <c r="LAH4" s="63"/>
      <c r="LAI4" s="63"/>
      <c r="LAJ4" s="63"/>
      <c r="LAK4" s="63"/>
      <c r="LAL4" s="63"/>
      <c r="LAM4" s="63"/>
      <c r="LAN4" s="63"/>
      <c r="LAO4" s="63"/>
      <c r="LAP4" s="63"/>
      <c r="LAQ4" s="63"/>
      <c r="LAR4" s="63"/>
      <c r="LAS4" s="63"/>
      <c r="LAT4" s="63"/>
      <c r="LAU4" s="63"/>
      <c r="LAV4" s="63"/>
      <c r="LAW4" s="63"/>
      <c r="LAX4" s="63"/>
      <c r="LAY4" s="63"/>
      <c r="LAZ4" s="63"/>
      <c r="LBA4" s="63"/>
      <c r="LBB4" s="63"/>
      <c r="LBC4" s="63"/>
      <c r="LBD4" s="63"/>
      <c r="LBE4" s="63"/>
      <c r="LBF4" s="63"/>
      <c r="LBG4" s="63"/>
      <c r="LBH4" s="63"/>
      <c r="LBI4" s="63"/>
      <c r="LBJ4" s="63"/>
      <c r="LBK4" s="63"/>
      <c r="LBL4" s="63"/>
      <c r="LBM4" s="63"/>
      <c r="LBN4" s="63"/>
      <c r="LBO4" s="63"/>
      <c r="LBP4" s="63"/>
      <c r="LBQ4" s="63"/>
      <c r="LBR4" s="63"/>
      <c r="LBS4" s="63"/>
      <c r="LBT4" s="63"/>
      <c r="LBU4" s="63"/>
      <c r="LBV4" s="63"/>
      <c r="LBW4" s="63"/>
      <c r="LBX4" s="63"/>
      <c r="LBY4" s="63"/>
      <c r="LBZ4" s="63"/>
      <c r="LCA4" s="63"/>
      <c r="LCB4" s="63"/>
      <c r="LCC4" s="63"/>
      <c r="LCD4" s="63"/>
      <c r="LCE4" s="63"/>
      <c r="LCF4" s="63"/>
      <c r="LCG4" s="63"/>
      <c r="LCH4" s="63"/>
      <c r="LCI4" s="63"/>
      <c r="LCJ4" s="63"/>
      <c r="LCK4" s="63"/>
      <c r="LCL4" s="63"/>
      <c r="LCM4" s="63"/>
      <c r="LCN4" s="63"/>
      <c r="LCO4" s="63"/>
      <c r="LCP4" s="63"/>
      <c r="LCQ4" s="63"/>
      <c r="LCR4" s="63"/>
      <c r="LCS4" s="63"/>
      <c r="LCT4" s="63"/>
      <c r="LCU4" s="63"/>
      <c r="LCV4" s="63"/>
      <c r="LCW4" s="63"/>
      <c r="LCX4" s="63"/>
      <c r="LCY4" s="63"/>
      <c r="LCZ4" s="63"/>
      <c r="LDA4" s="63"/>
      <c r="LDB4" s="63"/>
      <c r="LDC4" s="63"/>
      <c r="LDD4" s="63"/>
      <c r="LDE4" s="63"/>
      <c r="LDF4" s="63"/>
      <c r="LDG4" s="63"/>
      <c r="LDH4" s="63"/>
      <c r="LDI4" s="63"/>
      <c r="LDJ4" s="63"/>
      <c r="LDK4" s="63"/>
      <c r="LDL4" s="63"/>
      <c r="LDM4" s="63"/>
      <c r="LDN4" s="63"/>
      <c r="LDO4" s="63"/>
      <c r="LDP4" s="63"/>
      <c r="LDQ4" s="63"/>
      <c r="LDR4" s="63"/>
      <c r="LDS4" s="63"/>
      <c r="LDT4" s="63"/>
      <c r="LDU4" s="63"/>
      <c r="LDV4" s="63"/>
      <c r="LDW4" s="63"/>
      <c r="LDX4" s="63"/>
      <c r="LDY4" s="63"/>
      <c r="LDZ4" s="63"/>
      <c r="LEA4" s="63"/>
      <c r="LEB4" s="63"/>
      <c r="LEC4" s="63"/>
      <c r="LED4" s="63"/>
      <c r="LEE4" s="63"/>
      <c r="LEF4" s="63"/>
      <c r="LEG4" s="63"/>
      <c r="LEH4" s="63"/>
      <c r="LEI4" s="63"/>
      <c r="LEJ4" s="63"/>
      <c r="LEK4" s="63"/>
      <c r="LEL4" s="63"/>
      <c r="LEM4" s="63"/>
      <c r="LEN4" s="63"/>
      <c r="LEO4" s="63"/>
      <c r="LEP4" s="63"/>
      <c r="LEQ4" s="63"/>
      <c r="LER4" s="63"/>
      <c r="LES4" s="63"/>
      <c r="LET4" s="63"/>
      <c r="LEU4" s="63"/>
      <c r="LEV4" s="63"/>
      <c r="LEW4" s="63"/>
      <c r="LEX4" s="63"/>
      <c r="LEY4" s="63"/>
      <c r="LEZ4" s="63"/>
      <c r="LFA4" s="63"/>
      <c r="LFB4" s="63"/>
      <c r="LFC4" s="63"/>
      <c r="LFD4" s="63"/>
      <c r="LFE4" s="63"/>
      <c r="LFF4" s="63"/>
      <c r="LFG4" s="63"/>
      <c r="LFH4" s="63"/>
      <c r="LFI4" s="63"/>
      <c r="LFJ4" s="63"/>
      <c r="LFK4" s="63"/>
      <c r="LFL4" s="63"/>
      <c r="LFM4" s="63"/>
      <c r="LFN4" s="63"/>
      <c r="LFO4" s="63"/>
      <c r="LFP4" s="63"/>
      <c r="LFQ4" s="63"/>
      <c r="LFR4" s="63"/>
      <c r="LFS4" s="63"/>
      <c r="LFT4" s="63"/>
      <c r="LFU4" s="63"/>
      <c r="LFV4" s="63"/>
      <c r="LFW4" s="63"/>
      <c r="LFX4" s="63"/>
      <c r="LFY4" s="63"/>
      <c r="LFZ4" s="63"/>
      <c r="LGA4" s="63"/>
      <c r="LGB4" s="63"/>
      <c r="LGC4" s="63"/>
      <c r="LGD4" s="63"/>
      <c r="LGE4" s="63"/>
      <c r="LGF4" s="63"/>
      <c r="LGG4" s="63"/>
      <c r="LGH4" s="63"/>
      <c r="LGI4" s="63"/>
      <c r="LGJ4" s="63"/>
      <c r="LGK4" s="63"/>
      <c r="LGL4" s="63"/>
      <c r="LGM4" s="63"/>
      <c r="LGN4" s="63"/>
      <c r="LGO4" s="63"/>
      <c r="LGP4" s="63"/>
      <c r="LGQ4" s="63"/>
      <c r="LGR4" s="63"/>
      <c r="LGS4" s="63"/>
      <c r="LGT4" s="63"/>
      <c r="LGU4" s="63"/>
      <c r="LGV4" s="63"/>
      <c r="LGW4" s="63"/>
      <c r="LGX4" s="63"/>
      <c r="LGY4" s="63"/>
      <c r="LGZ4" s="63"/>
      <c r="LHA4" s="63"/>
      <c r="LHB4" s="63"/>
      <c r="LHC4" s="63"/>
      <c r="LHD4" s="63"/>
      <c r="LHE4" s="63"/>
      <c r="LHF4" s="63"/>
      <c r="LHG4" s="63"/>
      <c r="LHH4" s="63"/>
      <c r="LHI4" s="63"/>
      <c r="LHJ4" s="63"/>
      <c r="LHK4" s="63"/>
      <c r="LHL4" s="63"/>
      <c r="LHM4" s="63"/>
      <c r="LHN4" s="63"/>
      <c r="LHO4" s="63"/>
      <c r="LHP4" s="63"/>
      <c r="LHQ4" s="63"/>
      <c r="LHR4" s="63"/>
      <c r="LHS4" s="63"/>
      <c r="LHT4" s="63"/>
      <c r="LHU4" s="63"/>
      <c r="LHV4" s="63"/>
      <c r="LHW4" s="63"/>
      <c r="LHX4" s="63"/>
      <c r="LHY4" s="63"/>
      <c r="LHZ4" s="63"/>
      <c r="LIA4" s="63"/>
      <c r="LIB4" s="63"/>
      <c r="LIC4" s="63"/>
      <c r="LID4" s="63"/>
      <c r="LIE4" s="63"/>
      <c r="LIF4" s="63"/>
      <c r="LIG4" s="63"/>
      <c r="LIH4" s="63"/>
      <c r="LII4" s="63"/>
      <c r="LIJ4" s="63"/>
      <c r="LIK4" s="63"/>
      <c r="LIL4" s="63"/>
      <c r="LIM4" s="63"/>
      <c r="LIN4" s="63"/>
      <c r="LIO4" s="63"/>
      <c r="LIP4" s="63"/>
      <c r="LIQ4" s="63"/>
      <c r="LIR4" s="63"/>
      <c r="LIS4" s="63"/>
      <c r="LIT4" s="63"/>
      <c r="LIU4" s="63"/>
      <c r="LIV4" s="63"/>
      <c r="LIW4" s="63"/>
      <c r="LIX4" s="63"/>
      <c r="LIY4" s="63"/>
      <c r="LIZ4" s="63"/>
      <c r="LJA4" s="63"/>
      <c r="LJB4" s="63"/>
      <c r="LJC4" s="63"/>
      <c r="LJD4" s="63"/>
      <c r="LJE4" s="63"/>
      <c r="LJF4" s="63"/>
      <c r="LJG4" s="63"/>
      <c r="LJH4" s="63"/>
      <c r="LJI4" s="63"/>
      <c r="LJJ4" s="63"/>
      <c r="LJK4" s="63"/>
      <c r="LJL4" s="63"/>
      <c r="LJM4" s="63"/>
      <c r="LJN4" s="63"/>
      <c r="LJO4" s="63"/>
      <c r="LJP4" s="63"/>
      <c r="LJQ4" s="63"/>
      <c r="LJR4" s="63"/>
      <c r="LJS4" s="63"/>
      <c r="LJT4" s="63"/>
      <c r="LJU4" s="63"/>
      <c r="LJV4" s="63"/>
      <c r="LJW4" s="63"/>
      <c r="LJX4" s="63"/>
      <c r="LJY4" s="63"/>
      <c r="LJZ4" s="63"/>
      <c r="LKA4" s="63"/>
      <c r="LKB4" s="63"/>
      <c r="LKC4" s="63"/>
      <c r="LKD4" s="63"/>
      <c r="LKE4" s="63"/>
      <c r="LKF4" s="63"/>
      <c r="LKG4" s="63"/>
      <c r="LKH4" s="63"/>
      <c r="LKI4" s="63"/>
      <c r="LKJ4" s="63"/>
      <c r="LKK4" s="63"/>
      <c r="LKL4" s="63"/>
      <c r="LKM4" s="63"/>
      <c r="LKN4" s="63"/>
      <c r="LKO4" s="63"/>
      <c r="LKP4" s="63"/>
      <c r="LKQ4" s="63"/>
      <c r="LKR4" s="63"/>
      <c r="LKS4" s="63"/>
      <c r="LKT4" s="63"/>
      <c r="LKU4" s="63"/>
      <c r="LKV4" s="63"/>
      <c r="LKW4" s="63"/>
      <c r="LKX4" s="63"/>
      <c r="LKY4" s="63"/>
      <c r="LKZ4" s="63"/>
      <c r="LLA4" s="63"/>
      <c r="LLB4" s="63"/>
      <c r="LLC4" s="63"/>
      <c r="LLD4" s="63"/>
      <c r="LLE4" s="63"/>
      <c r="LLF4" s="63"/>
      <c r="LLG4" s="63"/>
      <c r="LLH4" s="63"/>
      <c r="LLI4" s="63"/>
      <c r="LLJ4" s="63"/>
      <c r="LLK4" s="63"/>
      <c r="LLL4" s="63"/>
      <c r="LLM4" s="63"/>
      <c r="LLN4" s="63"/>
      <c r="LLO4" s="63"/>
      <c r="LLP4" s="63"/>
      <c r="LLQ4" s="63"/>
      <c r="LLR4" s="63"/>
      <c r="LLS4" s="63"/>
      <c r="LLT4" s="63"/>
      <c r="LLU4" s="63"/>
      <c r="LLV4" s="63"/>
      <c r="LLW4" s="63"/>
      <c r="LLX4" s="63"/>
      <c r="LLY4" s="63"/>
      <c r="LLZ4" s="63"/>
      <c r="LMA4" s="63"/>
      <c r="LMB4" s="63"/>
      <c r="LMC4" s="63"/>
      <c r="LMD4" s="63"/>
      <c r="LME4" s="63"/>
      <c r="LMF4" s="63"/>
      <c r="LMG4" s="63"/>
      <c r="LMH4" s="63"/>
      <c r="LMI4" s="63"/>
      <c r="LMJ4" s="63"/>
      <c r="LMK4" s="63"/>
      <c r="LML4" s="63"/>
      <c r="LMM4" s="63"/>
      <c r="LMN4" s="63"/>
      <c r="LMO4" s="63"/>
      <c r="LMP4" s="63"/>
      <c r="LMQ4" s="63"/>
      <c r="LMR4" s="63"/>
      <c r="LMS4" s="63"/>
      <c r="LMT4" s="63"/>
      <c r="LMU4" s="63"/>
      <c r="LMV4" s="63"/>
      <c r="LMW4" s="63"/>
      <c r="LMX4" s="63"/>
      <c r="LMY4" s="63"/>
      <c r="LMZ4" s="63"/>
      <c r="LNA4" s="63"/>
      <c r="LNB4" s="63"/>
      <c r="LNC4" s="63"/>
      <c r="LND4" s="63"/>
      <c r="LNE4" s="63"/>
      <c r="LNF4" s="63"/>
      <c r="LNG4" s="63"/>
      <c r="LNH4" s="63"/>
      <c r="LNI4" s="63"/>
      <c r="LNJ4" s="63"/>
      <c r="LNK4" s="63"/>
      <c r="LNL4" s="63"/>
      <c r="LNM4" s="63"/>
      <c r="LNN4" s="63"/>
      <c r="LNO4" s="63"/>
      <c r="LNP4" s="63"/>
      <c r="LNQ4" s="63"/>
      <c r="LNR4" s="63"/>
      <c r="LNS4" s="63"/>
      <c r="LNT4" s="63"/>
      <c r="LNU4" s="63"/>
      <c r="LNV4" s="63"/>
      <c r="LNW4" s="63"/>
      <c r="LNX4" s="63"/>
      <c r="LNY4" s="63"/>
      <c r="LNZ4" s="63"/>
      <c r="LOA4" s="63"/>
      <c r="LOB4" s="63"/>
      <c r="LOC4" s="63"/>
      <c r="LOD4" s="63"/>
      <c r="LOE4" s="63"/>
      <c r="LOF4" s="63"/>
      <c r="LOG4" s="63"/>
      <c r="LOH4" s="63"/>
      <c r="LOI4" s="63"/>
      <c r="LOJ4" s="63"/>
      <c r="LOK4" s="63"/>
      <c r="LOL4" s="63"/>
      <c r="LOM4" s="63"/>
      <c r="LON4" s="63"/>
      <c r="LOO4" s="63"/>
      <c r="LOP4" s="63"/>
      <c r="LOQ4" s="63"/>
      <c r="LOR4" s="63"/>
      <c r="LOS4" s="63"/>
      <c r="LOT4" s="63"/>
      <c r="LOU4" s="63"/>
      <c r="LOV4" s="63"/>
      <c r="LOW4" s="63"/>
      <c r="LOX4" s="63"/>
      <c r="LOY4" s="63"/>
      <c r="LOZ4" s="63"/>
      <c r="LPA4" s="63"/>
      <c r="LPB4" s="63"/>
      <c r="LPC4" s="63"/>
      <c r="LPD4" s="63"/>
      <c r="LPE4" s="63"/>
      <c r="LPF4" s="63"/>
      <c r="LPG4" s="63"/>
      <c r="LPH4" s="63"/>
      <c r="LPI4" s="63"/>
      <c r="LPJ4" s="63"/>
      <c r="LPK4" s="63"/>
      <c r="LPL4" s="63"/>
      <c r="LPM4" s="63"/>
      <c r="LPN4" s="63"/>
      <c r="LPO4" s="63"/>
      <c r="LPP4" s="63"/>
      <c r="LPQ4" s="63"/>
      <c r="LPR4" s="63"/>
      <c r="LPS4" s="63"/>
      <c r="LPT4" s="63"/>
      <c r="LPU4" s="63"/>
      <c r="LPV4" s="63"/>
      <c r="LPW4" s="63"/>
      <c r="LPX4" s="63"/>
      <c r="LPY4" s="63"/>
      <c r="LPZ4" s="63"/>
      <c r="LQA4" s="63"/>
      <c r="LQB4" s="63"/>
      <c r="LQC4" s="63"/>
      <c r="LQD4" s="63"/>
      <c r="LQE4" s="63"/>
      <c r="LQF4" s="63"/>
      <c r="LQG4" s="63"/>
      <c r="LQH4" s="63"/>
      <c r="LQI4" s="63"/>
      <c r="LQJ4" s="63"/>
      <c r="LQK4" s="63"/>
      <c r="LQL4" s="63"/>
      <c r="LQM4" s="63"/>
      <c r="LQN4" s="63"/>
      <c r="LQO4" s="63"/>
      <c r="LQP4" s="63"/>
      <c r="LQQ4" s="63"/>
      <c r="LQR4" s="63"/>
      <c r="LQS4" s="63"/>
      <c r="LQT4" s="63"/>
      <c r="LQU4" s="63"/>
      <c r="LQV4" s="63"/>
      <c r="LQW4" s="63"/>
      <c r="LQX4" s="63"/>
      <c r="LQY4" s="63"/>
      <c r="LQZ4" s="63"/>
      <c r="LRA4" s="63"/>
      <c r="LRB4" s="63"/>
      <c r="LRC4" s="63"/>
      <c r="LRD4" s="63"/>
      <c r="LRE4" s="63"/>
      <c r="LRF4" s="63"/>
      <c r="LRG4" s="63"/>
      <c r="LRH4" s="63"/>
      <c r="LRI4" s="63"/>
      <c r="LRJ4" s="63"/>
      <c r="LRK4" s="63"/>
      <c r="LRL4" s="63"/>
      <c r="LRM4" s="63"/>
      <c r="LRN4" s="63"/>
      <c r="LRO4" s="63"/>
      <c r="LRP4" s="63"/>
      <c r="LRQ4" s="63"/>
      <c r="LRR4" s="63"/>
      <c r="LRS4" s="63"/>
      <c r="LRT4" s="63"/>
      <c r="LRU4" s="63"/>
      <c r="LRV4" s="63"/>
      <c r="LRW4" s="63"/>
      <c r="LRX4" s="63"/>
      <c r="LRY4" s="63"/>
      <c r="LRZ4" s="63"/>
      <c r="LSA4" s="63"/>
      <c r="LSB4" s="63"/>
      <c r="LSC4" s="63"/>
      <c r="LSD4" s="63"/>
      <c r="LSE4" s="63"/>
      <c r="LSF4" s="63"/>
      <c r="LSG4" s="63"/>
      <c r="LSH4" s="63"/>
      <c r="LSI4" s="63"/>
      <c r="LSJ4" s="63"/>
      <c r="LSK4" s="63"/>
      <c r="LSL4" s="63"/>
      <c r="LSM4" s="63"/>
      <c r="LSN4" s="63"/>
      <c r="LSO4" s="63"/>
      <c r="LSP4" s="63"/>
      <c r="LSQ4" s="63"/>
      <c r="LSR4" s="63"/>
      <c r="LSS4" s="63"/>
      <c r="LST4" s="63"/>
      <c r="LSU4" s="63"/>
      <c r="LSV4" s="63"/>
      <c r="LSW4" s="63"/>
      <c r="LSX4" s="63"/>
      <c r="LSY4" s="63"/>
      <c r="LSZ4" s="63"/>
      <c r="LTA4" s="63"/>
      <c r="LTB4" s="63"/>
      <c r="LTC4" s="63"/>
      <c r="LTD4" s="63"/>
      <c r="LTE4" s="63"/>
      <c r="LTF4" s="63"/>
      <c r="LTG4" s="63"/>
      <c r="LTH4" s="63"/>
      <c r="LTI4" s="63"/>
      <c r="LTJ4" s="63"/>
      <c r="LTK4" s="63"/>
      <c r="LTL4" s="63"/>
      <c r="LTM4" s="63"/>
      <c r="LTN4" s="63"/>
      <c r="LTO4" s="63"/>
      <c r="LTP4" s="63"/>
      <c r="LTQ4" s="63"/>
      <c r="LTR4" s="63"/>
      <c r="LTS4" s="63"/>
      <c r="LTT4" s="63"/>
      <c r="LTU4" s="63"/>
      <c r="LTV4" s="63"/>
      <c r="LTW4" s="63"/>
      <c r="LTX4" s="63"/>
      <c r="LTY4" s="63"/>
      <c r="LTZ4" s="63"/>
      <c r="LUA4" s="63"/>
      <c r="LUB4" s="63"/>
      <c r="LUC4" s="63"/>
      <c r="LUD4" s="63"/>
      <c r="LUE4" s="63"/>
      <c r="LUF4" s="63"/>
      <c r="LUG4" s="63"/>
      <c r="LUH4" s="63"/>
      <c r="LUI4" s="63"/>
      <c r="LUJ4" s="63"/>
      <c r="LUK4" s="63"/>
      <c r="LUL4" s="63"/>
      <c r="LUM4" s="63"/>
      <c r="LUN4" s="63"/>
      <c r="LUO4" s="63"/>
      <c r="LUP4" s="63"/>
      <c r="LUQ4" s="63"/>
      <c r="LUR4" s="63"/>
      <c r="LUS4" s="63"/>
      <c r="LUT4" s="63"/>
      <c r="LUU4" s="63"/>
      <c r="LUV4" s="63"/>
      <c r="LUW4" s="63"/>
      <c r="LUX4" s="63"/>
      <c r="LUY4" s="63"/>
      <c r="LUZ4" s="63"/>
      <c r="LVA4" s="63"/>
      <c r="LVB4" s="63"/>
      <c r="LVC4" s="63"/>
      <c r="LVD4" s="63"/>
      <c r="LVE4" s="63"/>
      <c r="LVF4" s="63"/>
      <c r="LVG4" s="63"/>
      <c r="LVH4" s="63"/>
      <c r="LVI4" s="63"/>
      <c r="LVJ4" s="63"/>
      <c r="LVK4" s="63"/>
      <c r="LVL4" s="63"/>
      <c r="LVM4" s="63"/>
      <c r="LVN4" s="63"/>
      <c r="LVO4" s="63"/>
      <c r="LVP4" s="63"/>
      <c r="LVQ4" s="63"/>
      <c r="LVR4" s="63"/>
      <c r="LVS4" s="63"/>
      <c r="LVT4" s="63"/>
      <c r="LVU4" s="63"/>
      <c r="LVV4" s="63"/>
      <c r="LVW4" s="63"/>
      <c r="LVX4" s="63"/>
      <c r="LVY4" s="63"/>
      <c r="LVZ4" s="63"/>
      <c r="LWA4" s="63"/>
      <c r="LWB4" s="63"/>
      <c r="LWC4" s="63"/>
      <c r="LWD4" s="63"/>
      <c r="LWE4" s="63"/>
      <c r="LWF4" s="63"/>
      <c r="LWG4" s="63"/>
      <c r="LWH4" s="63"/>
      <c r="LWI4" s="63"/>
      <c r="LWJ4" s="63"/>
      <c r="LWK4" s="63"/>
      <c r="LWL4" s="63"/>
      <c r="LWM4" s="63"/>
      <c r="LWN4" s="63"/>
      <c r="LWO4" s="63"/>
      <c r="LWP4" s="63"/>
      <c r="LWQ4" s="63"/>
      <c r="LWR4" s="63"/>
      <c r="LWS4" s="63"/>
      <c r="LWT4" s="63"/>
      <c r="LWU4" s="63"/>
      <c r="LWV4" s="63"/>
      <c r="LWW4" s="63"/>
      <c r="LWX4" s="63"/>
      <c r="LWY4" s="63"/>
      <c r="LWZ4" s="63"/>
      <c r="LXA4" s="63"/>
      <c r="LXB4" s="63"/>
      <c r="LXC4" s="63"/>
      <c r="LXD4" s="63"/>
      <c r="LXE4" s="63"/>
      <c r="LXF4" s="63"/>
      <c r="LXG4" s="63"/>
      <c r="LXH4" s="63"/>
      <c r="LXI4" s="63"/>
      <c r="LXJ4" s="63"/>
      <c r="LXK4" s="63"/>
      <c r="LXL4" s="63"/>
      <c r="LXM4" s="63"/>
      <c r="LXN4" s="63"/>
      <c r="LXO4" s="63"/>
      <c r="LXP4" s="63"/>
      <c r="LXQ4" s="63"/>
      <c r="LXR4" s="63"/>
      <c r="LXS4" s="63"/>
      <c r="LXT4" s="63"/>
      <c r="LXU4" s="63"/>
      <c r="LXV4" s="63"/>
      <c r="LXW4" s="63"/>
      <c r="LXX4" s="63"/>
      <c r="LXY4" s="63"/>
      <c r="LXZ4" s="63"/>
      <c r="LYA4" s="63"/>
      <c r="LYB4" s="63"/>
      <c r="LYC4" s="63"/>
      <c r="LYD4" s="63"/>
      <c r="LYE4" s="63"/>
      <c r="LYF4" s="63"/>
      <c r="LYG4" s="63"/>
      <c r="LYH4" s="63"/>
      <c r="LYI4" s="63"/>
      <c r="LYJ4" s="63"/>
      <c r="LYK4" s="63"/>
      <c r="LYL4" s="63"/>
      <c r="LYM4" s="63"/>
      <c r="LYN4" s="63"/>
      <c r="LYO4" s="63"/>
      <c r="LYP4" s="63"/>
      <c r="LYQ4" s="63"/>
      <c r="LYR4" s="63"/>
      <c r="LYS4" s="63"/>
      <c r="LYT4" s="63"/>
      <c r="LYU4" s="63"/>
      <c r="LYV4" s="63"/>
      <c r="LYW4" s="63"/>
      <c r="LYX4" s="63"/>
      <c r="LYY4" s="63"/>
      <c r="LYZ4" s="63"/>
      <c r="LZA4" s="63"/>
      <c r="LZB4" s="63"/>
      <c r="LZC4" s="63"/>
      <c r="LZD4" s="63"/>
      <c r="LZE4" s="63"/>
      <c r="LZF4" s="63"/>
      <c r="LZG4" s="63"/>
      <c r="LZH4" s="63"/>
      <c r="LZI4" s="63"/>
      <c r="LZJ4" s="63"/>
      <c r="LZK4" s="63"/>
      <c r="LZL4" s="63"/>
      <c r="LZM4" s="63"/>
      <c r="LZN4" s="63"/>
      <c r="LZO4" s="63"/>
      <c r="LZP4" s="63"/>
      <c r="LZQ4" s="63"/>
      <c r="LZR4" s="63"/>
      <c r="LZS4" s="63"/>
      <c r="LZT4" s="63"/>
      <c r="LZU4" s="63"/>
      <c r="LZV4" s="63"/>
      <c r="LZW4" s="63"/>
      <c r="LZX4" s="63"/>
      <c r="LZY4" s="63"/>
      <c r="LZZ4" s="63"/>
      <c r="MAA4" s="63"/>
      <c r="MAB4" s="63"/>
      <c r="MAC4" s="63"/>
      <c r="MAD4" s="63"/>
      <c r="MAE4" s="63"/>
      <c r="MAF4" s="63"/>
      <c r="MAG4" s="63"/>
      <c r="MAH4" s="63"/>
      <c r="MAI4" s="63"/>
      <c r="MAJ4" s="63"/>
      <c r="MAK4" s="63"/>
      <c r="MAL4" s="63"/>
      <c r="MAM4" s="63"/>
      <c r="MAN4" s="63"/>
      <c r="MAO4" s="63"/>
      <c r="MAP4" s="63"/>
      <c r="MAQ4" s="63"/>
      <c r="MAR4" s="63"/>
      <c r="MAS4" s="63"/>
      <c r="MAT4" s="63"/>
      <c r="MAU4" s="63"/>
      <c r="MAV4" s="63"/>
      <c r="MAW4" s="63"/>
      <c r="MAX4" s="63"/>
      <c r="MAY4" s="63"/>
      <c r="MAZ4" s="63"/>
      <c r="MBA4" s="63"/>
      <c r="MBB4" s="63"/>
      <c r="MBC4" s="63"/>
      <c r="MBD4" s="63"/>
      <c r="MBE4" s="63"/>
      <c r="MBF4" s="63"/>
      <c r="MBG4" s="63"/>
      <c r="MBH4" s="63"/>
      <c r="MBI4" s="63"/>
      <c r="MBJ4" s="63"/>
      <c r="MBK4" s="63"/>
      <c r="MBL4" s="63"/>
      <c r="MBM4" s="63"/>
      <c r="MBN4" s="63"/>
      <c r="MBO4" s="63"/>
      <c r="MBP4" s="63"/>
      <c r="MBQ4" s="63"/>
      <c r="MBR4" s="63"/>
      <c r="MBS4" s="63"/>
      <c r="MBT4" s="63"/>
      <c r="MBU4" s="63"/>
      <c r="MBV4" s="63"/>
      <c r="MBW4" s="63"/>
      <c r="MBX4" s="63"/>
      <c r="MBY4" s="63"/>
      <c r="MBZ4" s="63"/>
      <c r="MCA4" s="63"/>
      <c r="MCB4" s="63"/>
      <c r="MCC4" s="63"/>
      <c r="MCD4" s="63"/>
      <c r="MCE4" s="63"/>
      <c r="MCF4" s="63"/>
      <c r="MCG4" s="63"/>
      <c r="MCH4" s="63"/>
      <c r="MCI4" s="63"/>
      <c r="MCJ4" s="63"/>
      <c r="MCK4" s="63"/>
      <c r="MCL4" s="63"/>
      <c r="MCM4" s="63"/>
      <c r="MCN4" s="63"/>
      <c r="MCO4" s="63"/>
      <c r="MCP4" s="63"/>
      <c r="MCQ4" s="63"/>
      <c r="MCR4" s="63"/>
      <c r="MCS4" s="63"/>
      <c r="MCT4" s="63"/>
      <c r="MCU4" s="63"/>
      <c r="MCV4" s="63"/>
      <c r="MCW4" s="63"/>
      <c r="MCX4" s="63"/>
      <c r="MCY4" s="63"/>
      <c r="MCZ4" s="63"/>
      <c r="MDA4" s="63"/>
      <c r="MDB4" s="63"/>
      <c r="MDC4" s="63"/>
      <c r="MDD4" s="63"/>
      <c r="MDE4" s="63"/>
      <c r="MDF4" s="63"/>
      <c r="MDG4" s="63"/>
      <c r="MDH4" s="63"/>
      <c r="MDI4" s="63"/>
      <c r="MDJ4" s="63"/>
      <c r="MDK4" s="63"/>
      <c r="MDL4" s="63"/>
      <c r="MDM4" s="63"/>
      <c r="MDN4" s="63"/>
      <c r="MDO4" s="63"/>
      <c r="MDP4" s="63"/>
      <c r="MDQ4" s="63"/>
      <c r="MDR4" s="63"/>
      <c r="MDS4" s="63"/>
      <c r="MDT4" s="63"/>
      <c r="MDU4" s="63"/>
      <c r="MDV4" s="63"/>
      <c r="MDW4" s="63"/>
      <c r="MDX4" s="63"/>
      <c r="MDY4" s="63"/>
      <c r="MDZ4" s="63"/>
      <c r="MEA4" s="63"/>
      <c r="MEB4" s="63"/>
      <c r="MEC4" s="63"/>
      <c r="MED4" s="63"/>
      <c r="MEE4" s="63"/>
      <c r="MEF4" s="63"/>
      <c r="MEG4" s="63"/>
      <c r="MEH4" s="63"/>
      <c r="MEI4" s="63"/>
      <c r="MEJ4" s="63"/>
      <c r="MEK4" s="63"/>
      <c r="MEL4" s="63"/>
      <c r="MEM4" s="63"/>
      <c r="MEN4" s="63"/>
      <c r="MEO4" s="63"/>
      <c r="MEP4" s="63"/>
      <c r="MEQ4" s="63"/>
      <c r="MER4" s="63"/>
      <c r="MES4" s="63"/>
      <c r="MET4" s="63"/>
      <c r="MEU4" s="63"/>
      <c r="MEV4" s="63"/>
      <c r="MEW4" s="63"/>
      <c r="MEX4" s="63"/>
      <c r="MEY4" s="63"/>
      <c r="MEZ4" s="63"/>
      <c r="MFA4" s="63"/>
      <c r="MFB4" s="63"/>
      <c r="MFC4" s="63"/>
      <c r="MFD4" s="63"/>
      <c r="MFE4" s="63"/>
      <c r="MFF4" s="63"/>
      <c r="MFG4" s="63"/>
      <c r="MFH4" s="63"/>
      <c r="MFI4" s="63"/>
      <c r="MFJ4" s="63"/>
      <c r="MFK4" s="63"/>
      <c r="MFL4" s="63"/>
      <c r="MFM4" s="63"/>
      <c r="MFN4" s="63"/>
      <c r="MFO4" s="63"/>
      <c r="MFP4" s="63"/>
      <c r="MFQ4" s="63"/>
      <c r="MFR4" s="63"/>
      <c r="MFS4" s="63"/>
      <c r="MFT4" s="63"/>
      <c r="MFU4" s="63"/>
      <c r="MFV4" s="63"/>
      <c r="MFW4" s="63"/>
      <c r="MFX4" s="63"/>
      <c r="MFY4" s="63"/>
      <c r="MFZ4" s="63"/>
      <c r="MGA4" s="63"/>
      <c r="MGB4" s="63"/>
      <c r="MGC4" s="63"/>
      <c r="MGD4" s="63"/>
      <c r="MGE4" s="63"/>
      <c r="MGF4" s="63"/>
      <c r="MGG4" s="63"/>
      <c r="MGH4" s="63"/>
      <c r="MGI4" s="63"/>
      <c r="MGJ4" s="63"/>
      <c r="MGK4" s="63"/>
      <c r="MGL4" s="63"/>
      <c r="MGM4" s="63"/>
      <c r="MGN4" s="63"/>
      <c r="MGO4" s="63"/>
      <c r="MGP4" s="63"/>
      <c r="MGQ4" s="63"/>
      <c r="MGR4" s="63"/>
      <c r="MGS4" s="63"/>
      <c r="MGT4" s="63"/>
      <c r="MGU4" s="63"/>
      <c r="MGV4" s="63"/>
      <c r="MGW4" s="63"/>
      <c r="MGX4" s="63"/>
      <c r="MGY4" s="63"/>
      <c r="MGZ4" s="63"/>
      <c r="MHA4" s="63"/>
      <c r="MHB4" s="63"/>
      <c r="MHC4" s="63"/>
      <c r="MHD4" s="63"/>
      <c r="MHE4" s="63"/>
      <c r="MHF4" s="63"/>
      <c r="MHG4" s="63"/>
      <c r="MHH4" s="63"/>
      <c r="MHI4" s="63"/>
      <c r="MHJ4" s="63"/>
      <c r="MHK4" s="63"/>
      <c r="MHL4" s="63"/>
      <c r="MHM4" s="63"/>
      <c r="MHN4" s="63"/>
      <c r="MHO4" s="63"/>
      <c r="MHP4" s="63"/>
      <c r="MHQ4" s="63"/>
      <c r="MHR4" s="63"/>
      <c r="MHS4" s="63"/>
      <c r="MHT4" s="63"/>
      <c r="MHU4" s="63"/>
      <c r="MHV4" s="63"/>
      <c r="MHW4" s="63"/>
      <c r="MHX4" s="63"/>
      <c r="MHY4" s="63"/>
      <c r="MHZ4" s="63"/>
      <c r="MIA4" s="63"/>
      <c r="MIB4" s="63"/>
      <c r="MIC4" s="63"/>
      <c r="MID4" s="63"/>
      <c r="MIE4" s="63"/>
      <c r="MIF4" s="63"/>
      <c r="MIG4" s="63"/>
      <c r="MIH4" s="63"/>
      <c r="MII4" s="63"/>
      <c r="MIJ4" s="63"/>
      <c r="MIK4" s="63"/>
      <c r="MIL4" s="63"/>
      <c r="MIM4" s="63"/>
      <c r="MIN4" s="63"/>
      <c r="MIO4" s="63"/>
      <c r="MIP4" s="63"/>
      <c r="MIQ4" s="63"/>
      <c r="MIR4" s="63"/>
      <c r="MIS4" s="63"/>
      <c r="MIT4" s="63"/>
      <c r="MIU4" s="63"/>
      <c r="MIV4" s="63"/>
      <c r="MIW4" s="63"/>
      <c r="MIX4" s="63"/>
      <c r="MIY4" s="63"/>
      <c r="MIZ4" s="63"/>
      <c r="MJA4" s="63"/>
      <c r="MJB4" s="63"/>
      <c r="MJC4" s="63"/>
      <c r="MJD4" s="63"/>
      <c r="MJE4" s="63"/>
      <c r="MJF4" s="63"/>
      <c r="MJG4" s="63"/>
      <c r="MJH4" s="63"/>
      <c r="MJI4" s="63"/>
      <c r="MJJ4" s="63"/>
      <c r="MJK4" s="63"/>
      <c r="MJL4" s="63"/>
      <c r="MJM4" s="63"/>
      <c r="MJN4" s="63"/>
      <c r="MJO4" s="63"/>
      <c r="MJP4" s="63"/>
      <c r="MJQ4" s="63"/>
      <c r="MJR4" s="63"/>
      <c r="MJS4" s="63"/>
      <c r="MJT4" s="63"/>
      <c r="MJU4" s="63"/>
      <c r="MJV4" s="63"/>
      <c r="MJW4" s="63"/>
      <c r="MJX4" s="63"/>
      <c r="MJY4" s="63"/>
      <c r="MJZ4" s="63"/>
      <c r="MKA4" s="63"/>
      <c r="MKB4" s="63"/>
      <c r="MKC4" s="63"/>
      <c r="MKD4" s="63"/>
      <c r="MKE4" s="63"/>
      <c r="MKF4" s="63"/>
      <c r="MKG4" s="63"/>
      <c r="MKH4" s="63"/>
      <c r="MKI4" s="63"/>
      <c r="MKJ4" s="63"/>
      <c r="MKK4" s="63"/>
      <c r="MKL4" s="63"/>
      <c r="MKM4" s="63"/>
      <c r="MKN4" s="63"/>
      <c r="MKO4" s="63"/>
      <c r="MKP4" s="63"/>
      <c r="MKQ4" s="63"/>
      <c r="MKR4" s="63"/>
      <c r="MKS4" s="63"/>
      <c r="MKT4" s="63"/>
      <c r="MKU4" s="63"/>
      <c r="MKV4" s="63"/>
      <c r="MKW4" s="63"/>
      <c r="MKX4" s="63"/>
      <c r="MKY4" s="63"/>
      <c r="MKZ4" s="63"/>
      <c r="MLA4" s="63"/>
      <c r="MLB4" s="63"/>
      <c r="MLC4" s="63"/>
      <c r="MLD4" s="63"/>
      <c r="MLE4" s="63"/>
      <c r="MLF4" s="63"/>
      <c r="MLG4" s="63"/>
      <c r="MLH4" s="63"/>
      <c r="MLI4" s="63"/>
      <c r="MLJ4" s="63"/>
      <c r="MLK4" s="63"/>
      <c r="MLL4" s="63"/>
      <c r="MLM4" s="63"/>
      <c r="MLN4" s="63"/>
      <c r="MLO4" s="63"/>
      <c r="MLP4" s="63"/>
      <c r="MLQ4" s="63"/>
      <c r="MLR4" s="63"/>
      <c r="MLS4" s="63"/>
      <c r="MLT4" s="63"/>
      <c r="MLU4" s="63"/>
      <c r="MLV4" s="63"/>
      <c r="MLW4" s="63"/>
      <c r="MLX4" s="63"/>
      <c r="MLY4" s="63"/>
      <c r="MLZ4" s="63"/>
      <c r="MMA4" s="63"/>
      <c r="MMB4" s="63"/>
      <c r="MMC4" s="63"/>
      <c r="MMD4" s="63"/>
      <c r="MME4" s="63"/>
      <c r="MMF4" s="63"/>
      <c r="MMG4" s="63"/>
      <c r="MMH4" s="63"/>
      <c r="MMI4" s="63"/>
      <c r="MMJ4" s="63"/>
      <c r="MMK4" s="63"/>
      <c r="MML4" s="63"/>
      <c r="MMM4" s="63"/>
      <c r="MMN4" s="63"/>
      <c r="MMO4" s="63"/>
      <c r="MMP4" s="63"/>
      <c r="MMQ4" s="63"/>
      <c r="MMR4" s="63"/>
      <c r="MMS4" s="63"/>
      <c r="MMT4" s="63"/>
      <c r="MMU4" s="63"/>
      <c r="MMV4" s="63"/>
      <c r="MMW4" s="63"/>
      <c r="MMX4" s="63"/>
      <c r="MMY4" s="63"/>
      <c r="MMZ4" s="63"/>
      <c r="MNA4" s="63"/>
      <c r="MNB4" s="63"/>
      <c r="MNC4" s="63"/>
      <c r="MND4" s="63"/>
      <c r="MNE4" s="63"/>
      <c r="MNF4" s="63"/>
      <c r="MNG4" s="63"/>
      <c r="MNH4" s="63"/>
      <c r="MNI4" s="63"/>
      <c r="MNJ4" s="63"/>
      <c r="MNK4" s="63"/>
      <c r="MNL4" s="63"/>
      <c r="MNM4" s="63"/>
      <c r="MNN4" s="63"/>
      <c r="MNO4" s="63"/>
      <c r="MNP4" s="63"/>
      <c r="MNQ4" s="63"/>
      <c r="MNR4" s="63"/>
      <c r="MNS4" s="63"/>
      <c r="MNT4" s="63"/>
      <c r="MNU4" s="63"/>
      <c r="MNV4" s="63"/>
      <c r="MNW4" s="63"/>
      <c r="MNX4" s="63"/>
      <c r="MNY4" s="63"/>
      <c r="MNZ4" s="63"/>
      <c r="MOA4" s="63"/>
      <c r="MOB4" s="63"/>
      <c r="MOC4" s="63"/>
      <c r="MOD4" s="63"/>
      <c r="MOE4" s="63"/>
      <c r="MOF4" s="63"/>
      <c r="MOG4" s="63"/>
      <c r="MOH4" s="63"/>
      <c r="MOI4" s="63"/>
      <c r="MOJ4" s="63"/>
      <c r="MOK4" s="63"/>
      <c r="MOL4" s="63"/>
      <c r="MOM4" s="63"/>
      <c r="MON4" s="63"/>
      <c r="MOO4" s="63"/>
      <c r="MOP4" s="63"/>
      <c r="MOQ4" s="63"/>
      <c r="MOR4" s="63"/>
      <c r="MOS4" s="63"/>
      <c r="MOT4" s="63"/>
      <c r="MOU4" s="63"/>
      <c r="MOV4" s="63"/>
      <c r="MOW4" s="63"/>
      <c r="MOX4" s="63"/>
      <c r="MOY4" s="63"/>
      <c r="MOZ4" s="63"/>
      <c r="MPA4" s="63"/>
      <c r="MPB4" s="63"/>
      <c r="MPC4" s="63"/>
      <c r="MPD4" s="63"/>
      <c r="MPE4" s="63"/>
      <c r="MPF4" s="63"/>
      <c r="MPG4" s="63"/>
      <c r="MPH4" s="63"/>
      <c r="MPI4" s="63"/>
      <c r="MPJ4" s="63"/>
      <c r="MPK4" s="63"/>
      <c r="MPL4" s="63"/>
      <c r="MPM4" s="63"/>
      <c r="MPN4" s="63"/>
      <c r="MPO4" s="63"/>
      <c r="MPP4" s="63"/>
      <c r="MPQ4" s="63"/>
      <c r="MPR4" s="63"/>
      <c r="MPS4" s="63"/>
      <c r="MPT4" s="63"/>
      <c r="MPU4" s="63"/>
      <c r="MPV4" s="63"/>
      <c r="MPW4" s="63"/>
      <c r="MPX4" s="63"/>
      <c r="MPY4" s="63"/>
      <c r="MPZ4" s="63"/>
      <c r="MQA4" s="63"/>
      <c r="MQB4" s="63"/>
      <c r="MQC4" s="63"/>
      <c r="MQD4" s="63"/>
      <c r="MQE4" s="63"/>
      <c r="MQF4" s="63"/>
      <c r="MQG4" s="63"/>
      <c r="MQH4" s="63"/>
      <c r="MQI4" s="63"/>
      <c r="MQJ4" s="63"/>
      <c r="MQK4" s="63"/>
      <c r="MQL4" s="63"/>
      <c r="MQM4" s="63"/>
      <c r="MQN4" s="63"/>
      <c r="MQO4" s="63"/>
      <c r="MQP4" s="63"/>
      <c r="MQQ4" s="63"/>
      <c r="MQR4" s="63"/>
      <c r="MQS4" s="63"/>
      <c r="MQT4" s="63"/>
      <c r="MQU4" s="63"/>
      <c r="MQV4" s="63"/>
      <c r="MQW4" s="63"/>
      <c r="MQX4" s="63"/>
      <c r="MQY4" s="63"/>
      <c r="MQZ4" s="63"/>
      <c r="MRA4" s="63"/>
      <c r="MRB4" s="63"/>
      <c r="MRC4" s="63"/>
      <c r="MRD4" s="63"/>
      <c r="MRE4" s="63"/>
      <c r="MRF4" s="63"/>
      <c r="MRG4" s="63"/>
      <c r="MRH4" s="63"/>
      <c r="MRI4" s="63"/>
      <c r="MRJ4" s="63"/>
      <c r="MRK4" s="63"/>
      <c r="MRL4" s="63"/>
      <c r="MRM4" s="63"/>
      <c r="MRN4" s="63"/>
      <c r="MRO4" s="63"/>
      <c r="MRP4" s="63"/>
      <c r="MRQ4" s="63"/>
      <c r="MRR4" s="63"/>
      <c r="MRS4" s="63"/>
      <c r="MRT4" s="63"/>
      <c r="MRU4" s="63"/>
      <c r="MRV4" s="63"/>
      <c r="MRW4" s="63"/>
      <c r="MRX4" s="63"/>
      <c r="MRY4" s="63"/>
      <c r="MRZ4" s="63"/>
      <c r="MSA4" s="63"/>
      <c r="MSB4" s="63"/>
      <c r="MSC4" s="63"/>
      <c r="MSD4" s="63"/>
      <c r="MSE4" s="63"/>
      <c r="MSF4" s="63"/>
      <c r="MSG4" s="63"/>
      <c r="MSH4" s="63"/>
      <c r="MSI4" s="63"/>
      <c r="MSJ4" s="63"/>
      <c r="MSK4" s="63"/>
      <c r="MSL4" s="63"/>
      <c r="MSM4" s="63"/>
      <c r="MSN4" s="63"/>
      <c r="MSO4" s="63"/>
      <c r="MSP4" s="63"/>
      <c r="MSQ4" s="63"/>
      <c r="MSR4" s="63"/>
      <c r="MSS4" s="63"/>
      <c r="MST4" s="63"/>
      <c r="MSU4" s="63"/>
      <c r="MSV4" s="63"/>
      <c r="MSW4" s="63"/>
      <c r="MSX4" s="63"/>
      <c r="MSY4" s="63"/>
      <c r="MSZ4" s="63"/>
      <c r="MTA4" s="63"/>
      <c r="MTB4" s="63"/>
      <c r="MTC4" s="63"/>
      <c r="MTD4" s="63"/>
      <c r="MTE4" s="63"/>
      <c r="MTF4" s="63"/>
      <c r="MTG4" s="63"/>
      <c r="MTH4" s="63"/>
      <c r="MTI4" s="63"/>
      <c r="MTJ4" s="63"/>
      <c r="MTK4" s="63"/>
      <c r="MTL4" s="63"/>
      <c r="MTM4" s="63"/>
      <c r="MTN4" s="63"/>
      <c r="MTO4" s="63"/>
      <c r="MTP4" s="63"/>
      <c r="MTQ4" s="63"/>
      <c r="MTR4" s="63"/>
      <c r="MTS4" s="63"/>
      <c r="MTT4" s="63"/>
      <c r="MTU4" s="63"/>
      <c r="MTV4" s="63"/>
      <c r="MTW4" s="63"/>
      <c r="MTX4" s="63"/>
      <c r="MTY4" s="63"/>
      <c r="MTZ4" s="63"/>
      <c r="MUA4" s="63"/>
      <c r="MUB4" s="63"/>
      <c r="MUC4" s="63"/>
      <c r="MUD4" s="63"/>
      <c r="MUE4" s="63"/>
      <c r="MUF4" s="63"/>
      <c r="MUG4" s="63"/>
      <c r="MUH4" s="63"/>
      <c r="MUI4" s="63"/>
      <c r="MUJ4" s="63"/>
      <c r="MUK4" s="63"/>
      <c r="MUL4" s="63"/>
      <c r="MUM4" s="63"/>
      <c r="MUN4" s="63"/>
      <c r="MUO4" s="63"/>
      <c r="MUP4" s="63"/>
      <c r="MUQ4" s="63"/>
      <c r="MUR4" s="63"/>
      <c r="MUS4" s="63"/>
      <c r="MUT4" s="63"/>
      <c r="MUU4" s="63"/>
      <c r="MUV4" s="63"/>
      <c r="MUW4" s="63"/>
      <c r="MUX4" s="63"/>
      <c r="MUY4" s="63"/>
      <c r="MUZ4" s="63"/>
      <c r="MVA4" s="63"/>
      <c r="MVB4" s="63"/>
      <c r="MVC4" s="63"/>
      <c r="MVD4" s="63"/>
      <c r="MVE4" s="63"/>
      <c r="MVF4" s="63"/>
      <c r="MVG4" s="63"/>
      <c r="MVH4" s="63"/>
      <c r="MVI4" s="63"/>
      <c r="MVJ4" s="63"/>
      <c r="MVK4" s="63"/>
      <c r="MVL4" s="63"/>
      <c r="MVM4" s="63"/>
      <c r="MVN4" s="63"/>
      <c r="MVO4" s="63"/>
      <c r="MVP4" s="63"/>
      <c r="MVQ4" s="63"/>
      <c r="MVR4" s="63"/>
      <c r="MVS4" s="63"/>
      <c r="MVT4" s="63"/>
      <c r="MVU4" s="63"/>
      <c r="MVV4" s="63"/>
      <c r="MVW4" s="63"/>
      <c r="MVX4" s="63"/>
      <c r="MVY4" s="63"/>
      <c r="MVZ4" s="63"/>
      <c r="MWA4" s="63"/>
      <c r="MWB4" s="63"/>
      <c r="MWC4" s="63"/>
      <c r="MWD4" s="63"/>
      <c r="MWE4" s="63"/>
      <c r="MWF4" s="63"/>
      <c r="MWG4" s="63"/>
      <c r="MWH4" s="63"/>
      <c r="MWI4" s="63"/>
      <c r="MWJ4" s="63"/>
      <c r="MWK4" s="63"/>
      <c r="MWL4" s="63"/>
      <c r="MWM4" s="63"/>
      <c r="MWN4" s="63"/>
      <c r="MWO4" s="63"/>
      <c r="MWP4" s="63"/>
      <c r="MWQ4" s="63"/>
      <c r="MWR4" s="63"/>
      <c r="MWS4" s="63"/>
      <c r="MWT4" s="63"/>
      <c r="MWU4" s="63"/>
      <c r="MWV4" s="63"/>
      <c r="MWW4" s="63"/>
      <c r="MWX4" s="63"/>
      <c r="MWY4" s="63"/>
      <c r="MWZ4" s="63"/>
      <c r="MXA4" s="63"/>
      <c r="MXB4" s="63"/>
      <c r="MXC4" s="63"/>
      <c r="MXD4" s="63"/>
      <c r="MXE4" s="63"/>
      <c r="MXF4" s="63"/>
      <c r="MXG4" s="63"/>
      <c r="MXH4" s="63"/>
      <c r="MXI4" s="63"/>
      <c r="MXJ4" s="63"/>
      <c r="MXK4" s="63"/>
      <c r="MXL4" s="63"/>
      <c r="MXM4" s="63"/>
      <c r="MXN4" s="63"/>
      <c r="MXO4" s="63"/>
      <c r="MXP4" s="63"/>
      <c r="MXQ4" s="63"/>
      <c r="MXR4" s="63"/>
      <c r="MXS4" s="63"/>
      <c r="MXT4" s="63"/>
      <c r="MXU4" s="63"/>
      <c r="MXV4" s="63"/>
      <c r="MXW4" s="63"/>
      <c r="MXX4" s="63"/>
      <c r="MXY4" s="63"/>
      <c r="MXZ4" s="63"/>
      <c r="MYA4" s="63"/>
      <c r="MYB4" s="63"/>
      <c r="MYC4" s="63"/>
      <c r="MYD4" s="63"/>
      <c r="MYE4" s="63"/>
      <c r="MYF4" s="63"/>
      <c r="MYG4" s="63"/>
      <c r="MYH4" s="63"/>
      <c r="MYI4" s="63"/>
      <c r="MYJ4" s="63"/>
      <c r="MYK4" s="63"/>
      <c r="MYL4" s="63"/>
      <c r="MYM4" s="63"/>
      <c r="MYN4" s="63"/>
      <c r="MYO4" s="63"/>
      <c r="MYP4" s="63"/>
      <c r="MYQ4" s="63"/>
      <c r="MYR4" s="63"/>
      <c r="MYS4" s="63"/>
      <c r="MYT4" s="63"/>
      <c r="MYU4" s="63"/>
      <c r="MYV4" s="63"/>
      <c r="MYW4" s="63"/>
      <c r="MYX4" s="63"/>
      <c r="MYY4" s="63"/>
      <c r="MYZ4" s="63"/>
      <c r="MZA4" s="63"/>
      <c r="MZB4" s="63"/>
      <c r="MZC4" s="63"/>
      <c r="MZD4" s="63"/>
      <c r="MZE4" s="63"/>
      <c r="MZF4" s="63"/>
      <c r="MZG4" s="63"/>
      <c r="MZH4" s="63"/>
      <c r="MZI4" s="63"/>
      <c r="MZJ4" s="63"/>
      <c r="MZK4" s="63"/>
      <c r="MZL4" s="63"/>
      <c r="MZM4" s="63"/>
      <c r="MZN4" s="63"/>
      <c r="MZO4" s="63"/>
      <c r="MZP4" s="63"/>
      <c r="MZQ4" s="63"/>
      <c r="MZR4" s="63"/>
      <c r="MZS4" s="63"/>
      <c r="MZT4" s="63"/>
      <c r="MZU4" s="63"/>
      <c r="MZV4" s="63"/>
      <c r="MZW4" s="63"/>
      <c r="MZX4" s="63"/>
      <c r="MZY4" s="63"/>
      <c r="MZZ4" s="63"/>
      <c r="NAA4" s="63"/>
      <c r="NAB4" s="63"/>
      <c r="NAC4" s="63"/>
      <c r="NAD4" s="63"/>
      <c r="NAE4" s="63"/>
      <c r="NAF4" s="63"/>
      <c r="NAG4" s="63"/>
      <c r="NAH4" s="63"/>
      <c r="NAI4" s="63"/>
      <c r="NAJ4" s="63"/>
      <c r="NAK4" s="63"/>
      <c r="NAL4" s="63"/>
      <c r="NAM4" s="63"/>
      <c r="NAN4" s="63"/>
      <c r="NAO4" s="63"/>
      <c r="NAP4" s="63"/>
      <c r="NAQ4" s="63"/>
      <c r="NAR4" s="63"/>
      <c r="NAS4" s="63"/>
      <c r="NAT4" s="63"/>
      <c r="NAU4" s="63"/>
      <c r="NAV4" s="63"/>
      <c r="NAW4" s="63"/>
      <c r="NAX4" s="63"/>
      <c r="NAY4" s="63"/>
      <c r="NAZ4" s="63"/>
      <c r="NBA4" s="63"/>
      <c r="NBB4" s="63"/>
      <c r="NBC4" s="63"/>
      <c r="NBD4" s="63"/>
      <c r="NBE4" s="63"/>
      <c r="NBF4" s="63"/>
      <c r="NBG4" s="63"/>
      <c r="NBH4" s="63"/>
      <c r="NBI4" s="63"/>
      <c r="NBJ4" s="63"/>
      <c r="NBK4" s="63"/>
      <c r="NBL4" s="63"/>
      <c r="NBM4" s="63"/>
      <c r="NBN4" s="63"/>
      <c r="NBO4" s="63"/>
      <c r="NBP4" s="63"/>
      <c r="NBQ4" s="63"/>
      <c r="NBR4" s="63"/>
      <c r="NBS4" s="63"/>
      <c r="NBT4" s="63"/>
      <c r="NBU4" s="63"/>
      <c r="NBV4" s="63"/>
      <c r="NBW4" s="63"/>
      <c r="NBX4" s="63"/>
      <c r="NBY4" s="63"/>
      <c r="NBZ4" s="63"/>
      <c r="NCA4" s="63"/>
      <c r="NCB4" s="63"/>
      <c r="NCC4" s="63"/>
      <c r="NCD4" s="63"/>
      <c r="NCE4" s="63"/>
      <c r="NCF4" s="63"/>
      <c r="NCG4" s="63"/>
      <c r="NCH4" s="63"/>
      <c r="NCI4" s="63"/>
      <c r="NCJ4" s="63"/>
      <c r="NCK4" s="63"/>
      <c r="NCL4" s="63"/>
      <c r="NCM4" s="63"/>
      <c r="NCN4" s="63"/>
      <c r="NCO4" s="63"/>
      <c r="NCP4" s="63"/>
      <c r="NCQ4" s="63"/>
      <c r="NCR4" s="63"/>
      <c r="NCS4" s="63"/>
      <c r="NCT4" s="63"/>
      <c r="NCU4" s="63"/>
      <c r="NCV4" s="63"/>
      <c r="NCW4" s="63"/>
      <c r="NCX4" s="63"/>
      <c r="NCY4" s="63"/>
      <c r="NCZ4" s="63"/>
      <c r="NDA4" s="63"/>
      <c r="NDB4" s="63"/>
      <c r="NDC4" s="63"/>
      <c r="NDD4" s="63"/>
      <c r="NDE4" s="63"/>
      <c r="NDF4" s="63"/>
      <c r="NDG4" s="63"/>
      <c r="NDH4" s="63"/>
      <c r="NDI4" s="63"/>
      <c r="NDJ4" s="63"/>
      <c r="NDK4" s="63"/>
      <c r="NDL4" s="63"/>
      <c r="NDM4" s="63"/>
      <c r="NDN4" s="63"/>
      <c r="NDO4" s="63"/>
      <c r="NDP4" s="63"/>
      <c r="NDQ4" s="63"/>
      <c r="NDR4" s="63"/>
      <c r="NDS4" s="63"/>
      <c r="NDT4" s="63"/>
      <c r="NDU4" s="63"/>
      <c r="NDV4" s="63"/>
      <c r="NDW4" s="63"/>
      <c r="NDX4" s="63"/>
      <c r="NDY4" s="63"/>
      <c r="NDZ4" s="63"/>
      <c r="NEA4" s="63"/>
      <c r="NEB4" s="63"/>
      <c r="NEC4" s="63"/>
      <c r="NED4" s="63"/>
      <c r="NEE4" s="63"/>
      <c r="NEF4" s="63"/>
      <c r="NEG4" s="63"/>
      <c r="NEH4" s="63"/>
      <c r="NEI4" s="63"/>
      <c r="NEJ4" s="63"/>
      <c r="NEK4" s="63"/>
      <c r="NEL4" s="63"/>
      <c r="NEM4" s="63"/>
      <c r="NEN4" s="63"/>
      <c r="NEO4" s="63"/>
      <c r="NEP4" s="63"/>
      <c r="NEQ4" s="63"/>
      <c r="NER4" s="63"/>
      <c r="NES4" s="63"/>
      <c r="NET4" s="63"/>
      <c r="NEU4" s="63"/>
      <c r="NEV4" s="63"/>
      <c r="NEW4" s="63"/>
      <c r="NEX4" s="63"/>
      <c r="NEY4" s="63"/>
      <c r="NEZ4" s="63"/>
      <c r="NFA4" s="63"/>
      <c r="NFB4" s="63"/>
      <c r="NFC4" s="63"/>
      <c r="NFD4" s="63"/>
      <c r="NFE4" s="63"/>
      <c r="NFF4" s="63"/>
      <c r="NFG4" s="63"/>
      <c r="NFH4" s="63"/>
      <c r="NFI4" s="63"/>
      <c r="NFJ4" s="63"/>
      <c r="NFK4" s="63"/>
      <c r="NFL4" s="63"/>
      <c r="NFM4" s="63"/>
      <c r="NFN4" s="63"/>
      <c r="NFO4" s="63"/>
      <c r="NFP4" s="63"/>
      <c r="NFQ4" s="63"/>
      <c r="NFR4" s="63"/>
      <c r="NFS4" s="63"/>
      <c r="NFT4" s="63"/>
      <c r="NFU4" s="63"/>
      <c r="NFV4" s="63"/>
      <c r="NFW4" s="63"/>
      <c r="NFX4" s="63"/>
      <c r="NFY4" s="63"/>
      <c r="NFZ4" s="63"/>
      <c r="NGA4" s="63"/>
      <c r="NGB4" s="63"/>
      <c r="NGC4" s="63"/>
      <c r="NGD4" s="63"/>
      <c r="NGE4" s="63"/>
      <c r="NGF4" s="63"/>
      <c r="NGG4" s="63"/>
      <c r="NGH4" s="63"/>
      <c r="NGI4" s="63"/>
      <c r="NGJ4" s="63"/>
      <c r="NGK4" s="63"/>
      <c r="NGL4" s="63"/>
      <c r="NGM4" s="63"/>
      <c r="NGN4" s="63"/>
      <c r="NGO4" s="63"/>
      <c r="NGP4" s="63"/>
      <c r="NGQ4" s="63"/>
      <c r="NGR4" s="63"/>
      <c r="NGS4" s="63"/>
      <c r="NGT4" s="63"/>
      <c r="NGU4" s="63"/>
      <c r="NGV4" s="63"/>
      <c r="NGW4" s="63"/>
      <c r="NGX4" s="63"/>
      <c r="NGY4" s="63"/>
      <c r="NGZ4" s="63"/>
      <c r="NHA4" s="63"/>
      <c r="NHB4" s="63"/>
      <c r="NHC4" s="63"/>
      <c r="NHD4" s="63"/>
      <c r="NHE4" s="63"/>
      <c r="NHF4" s="63"/>
      <c r="NHG4" s="63"/>
      <c r="NHH4" s="63"/>
      <c r="NHI4" s="63"/>
      <c r="NHJ4" s="63"/>
      <c r="NHK4" s="63"/>
      <c r="NHL4" s="63"/>
      <c r="NHM4" s="63"/>
      <c r="NHN4" s="63"/>
      <c r="NHO4" s="63"/>
      <c r="NHP4" s="63"/>
      <c r="NHQ4" s="63"/>
      <c r="NHR4" s="63"/>
      <c r="NHS4" s="63"/>
      <c r="NHT4" s="63"/>
      <c r="NHU4" s="63"/>
      <c r="NHV4" s="63"/>
      <c r="NHW4" s="63"/>
      <c r="NHX4" s="63"/>
      <c r="NHY4" s="63"/>
      <c r="NHZ4" s="63"/>
      <c r="NIA4" s="63"/>
      <c r="NIB4" s="63"/>
      <c r="NIC4" s="63"/>
      <c r="NID4" s="63"/>
      <c r="NIE4" s="63"/>
      <c r="NIF4" s="63"/>
      <c r="NIG4" s="63"/>
      <c r="NIH4" s="63"/>
      <c r="NII4" s="63"/>
      <c r="NIJ4" s="63"/>
      <c r="NIK4" s="63"/>
      <c r="NIL4" s="63"/>
      <c r="NIM4" s="63"/>
      <c r="NIN4" s="63"/>
      <c r="NIO4" s="63"/>
      <c r="NIP4" s="63"/>
      <c r="NIQ4" s="63"/>
      <c r="NIR4" s="63"/>
      <c r="NIS4" s="63"/>
      <c r="NIT4" s="63"/>
      <c r="NIU4" s="63"/>
      <c r="NIV4" s="63"/>
      <c r="NIW4" s="63"/>
      <c r="NIX4" s="63"/>
      <c r="NIY4" s="63"/>
      <c r="NIZ4" s="63"/>
      <c r="NJA4" s="63"/>
      <c r="NJB4" s="63"/>
      <c r="NJC4" s="63"/>
      <c r="NJD4" s="63"/>
      <c r="NJE4" s="63"/>
      <c r="NJF4" s="63"/>
      <c r="NJG4" s="63"/>
      <c r="NJH4" s="63"/>
      <c r="NJI4" s="63"/>
      <c r="NJJ4" s="63"/>
      <c r="NJK4" s="63"/>
      <c r="NJL4" s="63"/>
      <c r="NJM4" s="63"/>
      <c r="NJN4" s="63"/>
      <c r="NJO4" s="63"/>
      <c r="NJP4" s="63"/>
      <c r="NJQ4" s="63"/>
      <c r="NJR4" s="63"/>
      <c r="NJS4" s="63"/>
      <c r="NJT4" s="63"/>
      <c r="NJU4" s="63"/>
      <c r="NJV4" s="63"/>
      <c r="NJW4" s="63"/>
      <c r="NJX4" s="63"/>
      <c r="NJY4" s="63"/>
      <c r="NJZ4" s="63"/>
      <c r="NKA4" s="63"/>
      <c r="NKB4" s="63"/>
      <c r="NKC4" s="63"/>
      <c r="NKD4" s="63"/>
      <c r="NKE4" s="63"/>
      <c r="NKF4" s="63"/>
      <c r="NKG4" s="63"/>
      <c r="NKH4" s="63"/>
      <c r="NKI4" s="63"/>
      <c r="NKJ4" s="63"/>
      <c r="NKK4" s="63"/>
      <c r="NKL4" s="63"/>
      <c r="NKM4" s="63"/>
      <c r="NKN4" s="63"/>
      <c r="NKO4" s="63"/>
      <c r="NKP4" s="63"/>
      <c r="NKQ4" s="63"/>
      <c r="NKR4" s="63"/>
      <c r="NKS4" s="63"/>
      <c r="NKT4" s="63"/>
      <c r="NKU4" s="63"/>
      <c r="NKV4" s="63"/>
      <c r="NKW4" s="63"/>
      <c r="NKX4" s="63"/>
      <c r="NKY4" s="63"/>
      <c r="NKZ4" s="63"/>
      <c r="NLA4" s="63"/>
      <c r="NLB4" s="63"/>
      <c r="NLC4" s="63"/>
      <c r="NLD4" s="63"/>
      <c r="NLE4" s="63"/>
      <c r="NLF4" s="63"/>
      <c r="NLG4" s="63"/>
      <c r="NLH4" s="63"/>
      <c r="NLI4" s="63"/>
      <c r="NLJ4" s="63"/>
      <c r="NLK4" s="63"/>
      <c r="NLL4" s="63"/>
      <c r="NLM4" s="63"/>
      <c r="NLN4" s="63"/>
      <c r="NLO4" s="63"/>
      <c r="NLP4" s="63"/>
      <c r="NLQ4" s="63"/>
      <c r="NLR4" s="63"/>
      <c r="NLS4" s="63"/>
      <c r="NLT4" s="63"/>
      <c r="NLU4" s="63"/>
      <c r="NLV4" s="63"/>
      <c r="NLW4" s="63"/>
      <c r="NLX4" s="63"/>
      <c r="NLY4" s="63"/>
      <c r="NLZ4" s="63"/>
      <c r="NMA4" s="63"/>
      <c r="NMB4" s="63"/>
      <c r="NMC4" s="63"/>
      <c r="NMD4" s="63"/>
      <c r="NME4" s="63"/>
      <c r="NMF4" s="63"/>
      <c r="NMG4" s="63"/>
      <c r="NMH4" s="63"/>
      <c r="NMI4" s="63"/>
      <c r="NMJ4" s="63"/>
      <c r="NMK4" s="63"/>
      <c r="NML4" s="63"/>
      <c r="NMM4" s="63"/>
      <c r="NMN4" s="63"/>
      <c r="NMO4" s="63"/>
      <c r="NMP4" s="63"/>
      <c r="NMQ4" s="63"/>
      <c r="NMR4" s="63"/>
      <c r="NMS4" s="63"/>
      <c r="NMT4" s="63"/>
      <c r="NMU4" s="63"/>
      <c r="NMV4" s="63"/>
      <c r="NMW4" s="63"/>
      <c r="NMX4" s="63"/>
      <c r="NMY4" s="63"/>
      <c r="NMZ4" s="63"/>
      <c r="NNA4" s="63"/>
      <c r="NNB4" s="63"/>
      <c r="NNC4" s="63"/>
      <c r="NND4" s="63"/>
      <c r="NNE4" s="63"/>
      <c r="NNF4" s="63"/>
      <c r="NNG4" s="63"/>
      <c r="NNH4" s="63"/>
      <c r="NNI4" s="63"/>
      <c r="NNJ4" s="63"/>
      <c r="NNK4" s="63"/>
      <c r="NNL4" s="63"/>
      <c r="NNM4" s="63"/>
      <c r="NNN4" s="63"/>
      <c r="NNO4" s="63"/>
      <c r="NNP4" s="63"/>
      <c r="NNQ4" s="63"/>
      <c r="NNR4" s="63"/>
      <c r="NNS4" s="63"/>
      <c r="NNT4" s="63"/>
      <c r="NNU4" s="63"/>
      <c r="NNV4" s="63"/>
      <c r="NNW4" s="63"/>
      <c r="NNX4" s="63"/>
      <c r="NNY4" s="63"/>
      <c r="NNZ4" s="63"/>
      <c r="NOA4" s="63"/>
      <c r="NOB4" s="63"/>
      <c r="NOC4" s="63"/>
      <c r="NOD4" s="63"/>
      <c r="NOE4" s="63"/>
      <c r="NOF4" s="63"/>
      <c r="NOG4" s="63"/>
      <c r="NOH4" s="63"/>
      <c r="NOI4" s="63"/>
      <c r="NOJ4" s="63"/>
      <c r="NOK4" s="63"/>
      <c r="NOL4" s="63"/>
      <c r="NOM4" s="63"/>
      <c r="NON4" s="63"/>
      <c r="NOO4" s="63"/>
      <c r="NOP4" s="63"/>
      <c r="NOQ4" s="63"/>
      <c r="NOR4" s="63"/>
      <c r="NOS4" s="63"/>
      <c r="NOT4" s="63"/>
      <c r="NOU4" s="63"/>
      <c r="NOV4" s="63"/>
      <c r="NOW4" s="63"/>
      <c r="NOX4" s="63"/>
      <c r="NOY4" s="63"/>
      <c r="NOZ4" s="63"/>
      <c r="NPA4" s="63"/>
      <c r="NPB4" s="63"/>
      <c r="NPC4" s="63"/>
      <c r="NPD4" s="63"/>
      <c r="NPE4" s="63"/>
      <c r="NPF4" s="63"/>
      <c r="NPG4" s="63"/>
      <c r="NPH4" s="63"/>
      <c r="NPI4" s="63"/>
      <c r="NPJ4" s="63"/>
      <c r="NPK4" s="63"/>
      <c r="NPL4" s="63"/>
      <c r="NPM4" s="63"/>
      <c r="NPN4" s="63"/>
      <c r="NPO4" s="63"/>
      <c r="NPP4" s="63"/>
      <c r="NPQ4" s="63"/>
      <c r="NPR4" s="63"/>
      <c r="NPS4" s="63"/>
      <c r="NPT4" s="63"/>
      <c r="NPU4" s="63"/>
      <c r="NPV4" s="63"/>
      <c r="NPW4" s="63"/>
      <c r="NPX4" s="63"/>
      <c r="NPY4" s="63"/>
      <c r="NPZ4" s="63"/>
      <c r="NQA4" s="63"/>
      <c r="NQB4" s="63"/>
      <c r="NQC4" s="63"/>
      <c r="NQD4" s="63"/>
      <c r="NQE4" s="63"/>
      <c r="NQF4" s="63"/>
      <c r="NQG4" s="63"/>
      <c r="NQH4" s="63"/>
      <c r="NQI4" s="63"/>
      <c r="NQJ4" s="63"/>
      <c r="NQK4" s="63"/>
      <c r="NQL4" s="63"/>
      <c r="NQM4" s="63"/>
      <c r="NQN4" s="63"/>
      <c r="NQO4" s="63"/>
      <c r="NQP4" s="63"/>
      <c r="NQQ4" s="63"/>
      <c r="NQR4" s="63"/>
      <c r="NQS4" s="63"/>
      <c r="NQT4" s="63"/>
      <c r="NQU4" s="63"/>
      <c r="NQV4" s="63"/>
      <c r="NQW4" s="63"/>
      <c r="NQX4" s="63"/>
      <c r="NQY4" s="63"/>
      <c r="NQZ4" s="63"/>
      <c r="NRA4" s="63"/>
      <c r="NRB4" s="63"/>
      <c r="NRC4" s="63"/>
      <c r="NRD4" s="63"/>
      <c r="NRE4" s="63"/>
      <c r="NRF4" s="63"/>
      <c r="NRG4" s="63"/>
      <c r="NRH4" s="63"/>
      <c r="NRI4" s="63"/>
      <c r="NRJ4" s="63"/>
      <c r="NRK4" s="63"/>
      <c r="NRL4" s="63"/>
      <c r="NRM4" s="63"/>
      <c r="NRN4" s="63"/>
      <c r="NRO4" s="63"/>
      <c r="NRP4" s="63"/>
      <c r="NRQ4" s="63"/>
      <c r="NRR4" s="63"/>
      <c r="NRS4" s="63"/>
      <c r="NRT4" s="63"/>
      <c r="NRU4" s="63"/>
      <c r="NRV4" s="63"/>
      <c r="NRW4" s="63"/>
      <c r="NRX4" s="63"/>
      <c r="NRY4" s="63"/>
      <c r="NRZ4" s="63"/>
      <c r="NSA4" s="63"/>
      <c r="NSB4" s="63"/>
      <c r="NSC4" s="63"/>
      <c r="NSD4" s="63"/>
      <c r="NSE4" s="63"/>
      <c r="NSF4" s="63"/>
      <c r="NSG4" s="63"/>
      <c r="NSH4" s="63"/>
      <c r="NSI4" s="63"/>
      <c r="NSJ4" s="63"/>
      <c r="NSK4" s="63"/>
      <c r="NSL4" s="63"/>
      <c r="NSM4" s="63"/>
      <c r="NSN4" s="63"/>
      <c r="NSO4" s="63"/>
      <c r="NSP4" s="63"/>
      <c r="NSQ4" s="63"/>
      <c r="NSR4" s="63"/>
      <c r="NSS4" s="63"/>
      <c r="NST4" s="63"/>
      <c r="NSU4" s="63"/>
      <c r="NSV4" s="63"/>
      <c r="NSW4" s="63"/>
      <c r="NSX4" s="63"/>
      <c r="NSY4" s="63"/>
      <c r="NSZ4" s="63"/>
      <c r="NTA4" s="63"/>
      <c r="NTB4" s="63"/>
      <c r="NTC4" s="63"/>
      <c r="NTD4" s="63"/>
      <c r="NTE4" s="63"/>
      <c r="NTF4" s="63"/>
      <c r="NTG4" s="63"/>
      <c r="NTH4" s="63"/>
      <c r="NTI4" s="63"/>
      <c r="NTJ4" s="63"/>
      <c r="NTK4" s="63"/>
      <c r="NTL4" s="63"/>
      <c r="NTM4" s="63"/>
      <c r="NTN4" s="63"/>
      <c r="NTO4" s="63"/>
      <c r="NTP4" s="63"/>
      <c r="NTQ4" s="63"/>
      <c r="NTR4" s="63"/>
      <c r="NTS4" s="63"/>
      <c r="NTT4" s="63"/>
      <c r="NTU4" s="63"/>
      <c r="NTV4" s="63"/>
      <c r="NTW4" s="63"/>
      <c r="NTX4" s="63"/>
      <c r="NTY4" s="63"/>
      <c r="NTZ4" s="63"/>
      <c r="NUA4" s="63"/>
      <c r="NUB4" s="63"/>
      <c r="NUC4" s="63"/>
      <c r="NUD4" s="63"/>
      <c r="NUE4" s="63"/>
      <c r="NUF4" s="63"/>
      <c r="NUG4" s="63"/>
      <c r="NUH4" s="63"/>
      <c r="NUI4" s="63"/>
      <c r="NUJ4" s="63"/>
      <c r="NUK4" s="63"/>
      <c r="NUL4" s="63"/>
      <c r="NUM4" s="63"/>
      <c r="NUN4" s="63"/>
      <c r="NUO4" s="63"/>
      <c r="NUP4" s="63"/>
      <c r="NUQ4" s="63"/>
      <c r="NUR4" s="63"/>
      <c r="NUS4" s="63"/>
      <c r="NUT4" s="63"/>
      <c r="NUU4" s="63"/>
      <c r="NUV4" s="63"/>
      <c r="NUW4" s="63"/>
      <c r="NUX4" s="63"/>
      <c r="NUY4" s="63"/>
      <c r="NUZ4" s="63"/>
      <c r="NVA4" s="63"/>
      <c r="NVB4" s="63"/>
      <c r="NVC4" s="63"/>
      <c r="NVD4" s="63"/>
      <c r="NVE4" s="63"/>
      <c r="NVF4" s="63"/>
      <c r="NVG4" s="63"/>
      <c r="NVH4" s="63"/>
      <c r="NVI4" s="63"/>
      <c r="NVJ4" s="63"/>
      <c r="NVK4" s="63"/>
      <c r="NVL4" s="63"/>
      <c r="NVM4" s="63"/>
      <c r="NVN4" s="63"/>
      <c r="NVO4" s="63"/>
      <c r="NVP4" s="63"/>
      <c r="NVQ4" s="63"/>
      <c r="NVR4" s="63"/>
      <c r="NVS4" s="63"/>
      <c r="NVT4" s="63"/>
      <c r="NVU4" s="63"/>
      <c r="NVV4" s="63"/>
      <c r="NVW4" s="63"/>
      <c r="NVX4" s="63"/>
      <c r="NVY4" s="63"/>
      <c r="NVZ4" s="63"/>
      <c r="NWA4" s="63"/>
      <c r="NWB4" s="63"/>
      <c r="NWC4" s="63"/>
      <c r="NWD4" s="63"/>
      <c r="NWE4" s="63"/>
      <c r="NWF4" s="63"/>
      <c r="NWG4" s="63"/>
      <c r="NWH4" s="63"/>
      <c r="NWI4" s="63"/>
      <c r="NWJ4" s="63"/>
      <c r="NWK4" s="63"/>
      <c r="NWL4" s="63"/>
      <c r="NWM4" s="63"/>
      <c r="NWN4" s="63"/>
      <c r="NWO4" s="63"/>
      <c r="NWP4" s="63"/>
      <c r="NWQ4" s="63"/>
      <c r="NWR4" s="63"/>
      <c r="NWS4" s="63"/>
      <c r="NWT4" s="63"/>
      <c r="NWU4" s="63"/>
      <c r="NWV4" s="63"/>
      <c r="NWW4" s="63"/>
      <c r="NWX4" s="63"/>
      <c r="NWY4" s="63"/>
      <c r="NWZ4" s="63"/>
      <c r="NXA4" s="63"/>
      <c r="NXB4" s="63"/>
      <c r="NXC4" s="63"/>
      <c r="NXD4" s="63"/>
      <c r="NXE4" s="63"/>
      <c r="NXF4" s="63"/>
      <c r="NXG4" s="63"/>
      <c r="NXH4" s="63"/>
      <c r="NXI4" s="63"/>
      <c r="NXJ4" s="63"/>
      <c r="NXK4" s="63"/>
      <c r="NXL4" s="63"/>
      <c r="NXM4" s="63"/>
      <c r="NXN4" s="63"/>
      <c r="NXO4" s="63"/>
      <c r="NXP4" s="63"/>
      <c r="NXQ4" s="63"/>
      <c r="NXR4" s="63"/>
      <c r="NXS4" s="63"/>
      <c r="NXT4" s="63"/>
      <c r="NXU4" s="63"/>
      <c r="NXV4" s="63"/>
      <c r="NXW4" s="63"/>
      <c r="NXX4" s="63"/>
      <c r="NXY4" s="63"/>
      <c r="NXZ4" s="63"/>
      <c r="NYA4" s="63"/>
      <c r="NYB4" s="63"/>
      <c r="NYC4" s="63"/>
      <c r="NYD4" s="63"/>
      <c r="NYE4" s="63"/>
      <c r="NYF4" s="63"/>
      <c r="NYG4" s="63"/>
      <c r="NYH4" s="63"/>
      <c r="NYI4" s="63"/>
      <c r="NYJ4" s="63"/>
      <c r="NYK4" s="63"/>
      <c r="NYL4" s="63"/>
      <c r="NYM4" s="63"/>
      <c r="NYN4" s="63"/>
      <c r="NYO4" s="63"/>
      <c r="NYP4" s="63"/>
      <c r="NYQ4" s="63"/>
      <c r="NYR4" s="63"/>
      <c r="NYS4" s="63"/>
      <c r="NYT4" s="63"/>
      <c r="NYU4" s="63"/>
      <c r="NYV4" s="63"/>
      <c r="NYW4" s="63"/>
      <c r="NYX4" s="63"/>
      <c r="NYY4" s="63"/>
      <c r="NYZ4" s="63"/>
      <c r="NZA4" s="63"/>
      <c r="NZB4" s="63"/>
      <c r="NZC4" s="63"/>
      <c r="NZD4" s="63"/>
      <c r="NZE4" s="63"/>
      <c r="NZF4" s="63"/>
      <c r="NZG4" s="63"/>
      <c r="NZH4" s="63"/>
      <c r="NZI4" s="63"/>
      <c r="NZJ4" s="63"/>
      <c r="NZK4" s="63"/>
      <c r="NZL4" s="63"/>
      <c r="NZM4" s="63"/>
      <c r="NZN4" s="63"/>
      <c r="NZO4" s="63"/>
      <c r="NZP4" s="63"/>
      <c r="NZQ4" s="63"/>
      <c r="NZR4" s="63"/>
      <c r="NZS4" s="63"/>
      <c r="NZT4" s="63"/>
      <c r="NZU4" s="63"/>
      <c r="NZV4" s="63"/>
      <c r="NZW4" s="63"/>
      <c r="NZX4" s="63"/>
      <c r="NZY4" s="63"/>
      <c r="NZZ4" s="63"/>
      <c r="OAA4" s="63"/>
      <c r="OAB4" s="63"/>
      <c r="OAC4" s="63"/>
      <c r="OAD4" s="63"/>
      <c r="OAE4" s="63"/>
      <c r="OAF4" s="63"/>
      <c r="OAG4" s="63"/>
      <c r="OAH4" s="63"/>
      <c r="OAI4" s="63"/>
      <c r="OAJ4" s="63"/>
      <c r="OAK4" s="63"/>
      <c r="OAL4" s="63"/>
      <c r="OAM4" s="63"/>
      <c r="OAN4" s="63"/>
      <c r="OAO4" s="63"/>
      <c r="OAP4" s="63"/>
      <c r="OAQ4" s="63"/>
      <c r="OAR4" s="63"/>
      <c r="OAS4" s="63"/>
      <c r="OAT4" s="63"/>
      <c r="OAU4" s="63"/>
      <c r="OAV4" s="63"/>
      <c r="OAW4" s="63"/>
      <c r="OAX4" s="63"/>
      <c r="OAY4" s="63"/>
      <c r="OAZ4" s="63"/>
      <c r="OBA4" s="63"/>
      <c r="OBB4" s="63"/>
      <c r="OBC4" s="63"/>
      <c r="OBD4" s="63"/>
      <c r="OBE4" s="63"/>
      <c r="OBF4" s="63"/>
      <c r="OBG4" s="63"/>
      <c r="OBH4" s="63"/>
      <c r="OBI4" s="63"/>
      <c r="OBJ4" s="63"/>
      <c r="OBK4" s="63"/>
      <c r="OBL4" s="63"/>
      <c r="OBM4" s="63"/>
      <c r="OBN4" s="63"/>
      <c r="OBO4" s="63"/>
      <c r="OBP4" s="63"/>
      <c r="OBQ4" s="63"/>
      <c r="OBR4" s="63"/>
      <c r="OBS4" s="63"/>
      <c r="OBT4" s="63"/>
      <c r="OBU4" s="63"/>
      <c r="OBV4" s="63"/>
      <c r="OBW4" s="63"/>
      <c r="OBX4" s="63"/>
      <c r="OBY4" s="63"/>
      <c r="OBZ4" s="63"/>
      <c r="OCA4" s="63"/>
      <c r="OCB4" s="63"/>
      <c r="OCC4" s="63"/>
      <c r="OCD4" s="63"/>
      <c r="OCE4" s="63"/>
      <c r="OCF4" s="63"/>
      <c r="OCG4" s="63"/>
      <c r="OCH4" s="63"/>
      <c r="OCI4" s="63"/>
      <c r="OCJ4" s="63"/>
      <c r="OCK4" s="63"/>
      <c r="OCL4" s="63"/>
      <c r="OCM4" s="63"/>
      <c r="OCN4" s="63"/>
      <c r="OCO4" s="63"/>
      <c r="OCP4" s="63"/>
      <c r="OCQ4" s="63"/>
      <c r="OCR4" s="63"/>
      <c r="OCS4" s="63"/>
      <c r="OCT4" s="63"/>
      <c r="OCU4" s="63"/>
      <c r="OCV4" s="63"/>
      <c r="OCW4" s="63"/>
      <c r="OCX4" s="63"/>
      <c r="OCY4" s="63"/>
      <c r="OCZ4" s="63"/>
      <c r="ODA4" s="63"/>
      <c r="ODB4" s="63"/>
      <c r="ODC4" s="63"/>
      <c r="ODD4" s="63"/>
      <c r="ODE4" s="63"/>
      <c r="ODF4" s="63"/>
      <c r="ODG4" s="63"/>
      <c r="ODH4" s="63"/>
      <c r="ODI4" s="63"/>
      <c r="ODJ4" s="63"/>
      <c r="ODK4" s="63"/>
      <c r="ODL4" s="63"/>
      <c r="ODM4" s="63"/>
      <c r="ODN4" s="63"/>
      <c r="ODO4" s="63"/>
      <c r="ODP4" s="63"/>
      <c r="ODQ4" s="63"/>
      <c r="ODR4" s="63"/>
      <c r="ODS4" s="63"/>
      <c r="ODT4" s="63"/>
      <c r="ODU4" s="63"/>
      <c r="ODV4" s="63"/>
      <c r="ODW4" s="63"/>
      <c r="ODX4" s="63"/>
      <c r="ODY4" s="63"/>
      <c r="ODZ4" s="63"/>
      <c r="OEA4" s="63"/>
      <c r="OEB4" s="63"/>
      <c r="OEC4" s="63"/>
      <c r="OED4" s="63"/>
      <c r="OEE4" s="63"/>
      <c r="OEF4" s="63"/>
      <c r="OEG4" s="63"/>
      <c r="OEH4" s="63"/>
      <c r="OEI4" s="63"/>
      <c r="OEJ4" s="63"/>
      <c r="OEK4" s="63"/>
      <c r="OEL4" s="63"/>
      <c r="OEM4" s="63"/>
      <c r="OEN4" s="63"/>
      <c r="OEO4" s="63"/>
      <c r="OEP4" s="63"/>
      <c r="OEQ4" s="63"/>
      <c r="OER4" s="63"/>
      <c r="OES4" s="63"/>
      <c r="OET4" s="63"/>
      <c r="OEU4" s="63"/>
      <c r="OEV4" s="63"/>
      <c r="OEW4" s="63"/>
      <c r="OEX4" s="63"/>
      <c r="OEY4" s="63"/>
      <c r="OEZ4" s="63"/>
      <c r="OFA4" s="63"/>
      <c r="OFB4" s="63"/>
      <c r="OFC4" s="63"/>
      <c r="OFD4" s="63"/>
      <c r="OFE4" s="63"/>
      <c r="OFF4" s="63"/>
      <c r="OFG4" s="63"/>
      <c r="OFH4" s="63"/>
      <c r="OFI4" s="63"/>
      <c r="OFJ4" s="63"/>
      <c r="OFK4" s="63"/>
      <c r="OFL4" s="63"/>
      <c r="OFM4" s="63"/>
      <c r="OFN4" s="63"/>
      <c r="OFO4" s="63"/>
      <c r="OFP4" s="63"/>
      <c r="OFQ4" s="63"/>
      <c r="OFR4" s="63"/>
      <c r="OFS4" s="63"/>
      <c r="OFT4" s="63"/>
      <c r="OFU4" s="63"/>
      <c r="OFV4" s="63"/>
      <c r="OFW4" s="63"/>
      <c r="OFX4" s="63"/>
      <c r="OFY4" s="63"/>
      <c r="OFZ4" s="63"/>
      <c r="OGA4" s="63"/>
      <c r="OGB4" s="63"/>
      <c r="OGC4" s="63"/>
      <c r="OGD4" s="63"/>
      <c r="OGE4" s="63"/>
      <c r="OGF4" s="63"/>
      <c r="OGG4" s="63"/>
      <c r="OGH4" s="63"/>
      <c r="OGI4" s="63"/>
      <c r="OGJ4" s="63"/>
      <c r="OGK4" s="63"/>
      <c r="OGL4" s="63"/>
      <c r="OGM4" s="63"/>
      <c r="OGN4" s="63"/>
      <c r="OGO4" s="63"/>
      <c r="OGP4" s="63"/>
      <c r="OGQ4" s="63"/>
      <c r="OGR4" s="63"/>
      <c r="OGS4" s="63"/>
      <c r="OGT4" s="63"/>
      <c r="OGU4" s="63"/>
      <c r="OGV4" s="63"/>
      <c r="OGW4" s="63"/>
      <c r="OGX4" s="63"/>
      <c r="OGY4" s="63"/>
      <c r="OGZ4" s="63"/>
      <c r="OHA4" s="63"/>
      <c r="OHB4" s="63"/>
      <c r="OHC4" s="63"/>
      <c r="OHD4" s="63"/>
      <c r="OHE4" s="63"/>
      <c r="OHF4" s="63"/>
      <c r="OHG4" s="63"/>
      <c r="OHH4" s="63"/>
      <c r="OHI4" s="63"/>
      <c r="OHJ4" s="63"/>
      <c r="OHK4" s="63"/>
      <c r="OHL4" s="63"/>
      <c r="OHM4" s="63"/>
      <c r="OHN4" s="63"/>
      <c r="OHO4" s="63"/>
      <c r="OHP4" s="63"/>
      <c r="OHQ4" s="63"/>
      <c r="OHR4" s="63"/>
      <c r="OHS4" s="63"/>
      <c r="OHT4" s="63"/>
      <c r="OHU4" s="63"/>
      <c r="OHV4" s="63"/>
      <c r="OHW4" s="63"/>
      <c r="OHX4" s="63"/>
      <c r="OHY4" s="63"/>
      <c r="OHZ4" s="63"/>
      <c r="OIA4" s="63"/>
      <c r="OIB4" s="63"/>
      <c r="OIC4" s="63"/>
      <c r="OID4" s="63"/>
      <c r="OIE4" s="63"/>
      <c r="OIF4" s="63"/>
      <c r="OIG4" s="63"/>
      <c r="OIH4" s="63"/>
      <c r="OII4" s="63"/>
      <c r="OIJ4" s="63"/>
      <c r="OIK4" s="63"/>
      <c r="OIL4" s="63"/>
      <c r="OIM4" s="63"/>
      <c r="OIN4" s="63"/>
      <c r="OIO4" s="63"/>
      <c r="OIP4" s="63"/>
      <c r="OIQ4" s="63"/>
      <c r="OIR4" s="63"/>
      <c r="OIS4" s="63"/>
      <c r="OIT4" s="63"/>
      <c r="OIU4" s="63"/>
      <c r="OIV4" s="63"/>
      <c r="OIW4" s="63"/>
      <c r="OIX4" s="63"/>
      <c r="OIY4" s="63"/>
      <c r="OIZ4" s="63"/>
      <c r="OJA4" s="63"/>
      <c r="OJB4" s="63"/>
      <c r="OJC4" s="63"/>
      <c r="OJD4" s="63"/>
      <c r="OJE4" s="63"/>
      <c r="OJF4" s="63"/>
      <c r="OJG4" s="63"/>
      <c r="OJH4" s="63"/>
      <c r="OJI4" s="63"/>
      <c r="OJJ4" s="63"/>
      <c r="OJK4" s="63"/>
      <c r="OJL4" s="63"/>
      <c r="OJM4" s="63"/>
      <c r="OJN4" s="63"/>
      <c r="OJO4" s="63"/>
      <c r="OJP4" s="63"/>
      <c r="OJQ4" s="63"/>
      <c r="OJR4" s="63"/>
      <c r="OJS4" s="63"/>
      <c r="OJT4" s="63"/>
      <c r="OJU4" s="63"/>
      <c r="OJV4" s="63"/>
      <c r="OJW4" s="63"/>
      <c r="OJX4" s="63"/>
      <c r="OJY4" s="63"/>
      <c r="OJZ4" s="63"/>
      <c r="OKA4" s="63"/>
      <c r="OKB4" s="63"/>
      <c r="OKC4" s="63"/>
      <c r="OKD4" s="63"/>
      <c r="OKE4" s="63"/>
      <c r="OKF4" s="63"/>
      <c r="OKG4" s="63"/>
      <c r="OKH4" s="63"/>
      <c r="OKI4" s="63"/>
      <c r="OKJ4" s="63"/>
      <c r="OKK4" s="63"/>
      <c r="OKL4" s="63"/>
      <c r="OKM4" s="63"/>
      <c r="OKN4" s="63"/>
      <c r="OKO4" s="63"/>
      <c r="OKP4" s="63"/>
      <c r="OKQ4" s="63"/>
      <c r="OKR4" s="63"/>
      <c r="OKS4" s="63"/>
      <c r="OKT4" s="63"/>
      <c r="OKU4" s="63"/>
      <c r="OKV4" s="63"/>
      <c r="OKW4" s="63"/>
      <c r="OKX4" s="63"/>
      <c r="OKY4" s="63"/>
      <c r="OKZ4" s="63"/>
      <c r="OLA4" s="63"/>
      <c r="OLB4" s="63"/>
      <c r="OLC4" s="63"/>
      <c r="OLD4" s="63"/>
      <c r="OLE4" s="63"/>
      <c r="OLF4" s="63"/>
      <c r="OLG4" s="63"/>
      <c r="OLH4" s="63"/>
      <c r="OLI4" s="63"/>
      <c r="OLJ4" s="63"/>
      <c r="OLK4" s="63"/>
      <c r="OLL4" s="63"/>
      <c r="OLM4" s="63"/>
      <c r="OLN4" s="63"/>
      <c r="OLO4" s="63"/>
      <c r="OLP4" s="63"/>
      <c r="OLQ4" s="63"/>
      <c r="OLR4" s="63"/>
      <c r="OLS4" s="63"/>
      <c r="OLT4" s="63"/>
      <c r="OLU4" s="63"/>
      <c r="OLV4" s="63"/>
      <c r="OLW4" s="63"/>
      <c r="OLX4" s="63"/>
      <c r="OLY4" s="63"/>
      <c r="OLZ4" s="63"/>
      <c r="OMA4" s="63"/>
      <c r="OMB4" s="63"/>
      <c r="OMC4" s="63"/>
      <c r="OMD4" s="63"/>
      <c r="OME4" s="63"/>
      <c r="OMF4" s="63"/>
      <c r="OMG4" s="63"/>
      <c r="OMH4" s="63"/>
      <c r="OMI4" s="63"/>
      <c r="OMJ4" s="63"/>
      <c r="OMK4" s="63"/>
      <c r="OML4" s="63"/>
      <c r="OMM4" s="63"/>
      <c r="OMN4" s="63"/>
      <c r="OMO4" s="63"/>
      <c r="OMP4" s="63"/>
      <c r="OMQ4" s="63"/>
      <c r="OMR4" s="63"/>
      <c r="OMS4" s="63"/>
      <c r="OMT4" s="63"/>
      <c r="OMU4" s="63"/>
      <c r="OMV4" s="63"/>
      <c r="OMW4" s="63"/>
      <c r="OMX4" s="63"/>
      <c r="OMY4" s="63"/>
      <c r="OMZ4" s="63"/>
      <c r="ONA4" s="63"/>
      <c r="ONB4" s="63"/>
      <c r="ONC4" s="63"/>
      <c r="OND4" s="63"/>
      <c r="ONE4" s="63"/>
      <c r="ONF4" s="63"/>
      <c r="ONG4" s="63"/>
      <c r="ONH4" s="63"/>
      <c r="ONI4" s="63"/>
      <c r="ONJ4" s="63"/>
      <c r="ONK4" s="63"/>
      <c r="ONL4" s="63"/>
      <c r="ONM4" s="63"/>
      <c r="ONN4" s="63"/>
      <c r="ONO4" s="63"/>
      <c r="ONP4" s="63"/>
      <c r="ONQ4" s="63"/>
      <c r="ONR4" s="63"/>
      <c r="ONS4" s="63"/>
      <c r="ONT4" s="63"/>
      <c r="ONU4" s="63"/>
      <c r="ONV4" s="63"/>
      <c r="ONW4" s="63"/>
      <c r="ONX4" s="63"/>
      <c r="ONY4" s="63"/>
      <c r="ONZ4" s="63"/>
      <c r="OOA4" s="63"/>
      <c r="OOB4" s="63"/>
      <c r="OOC4" s="63"/>
      <c r="OOD4" s="63"/>
      <c r="OOE4" s="63"/>
      <c r="OOF4" s="63"/>
      <c r="OOG4" s="63"/>
      <c r="OOH4" s="63"/>
      <c r="OOI4" s="63"/>
      <c r="OOJ4" s="63"/>
      <c r="OOK4" s="63"/>
      <c r="OOL4" s="63"/>
      <c r="OOM4" s="63"/>
      <c r="OON4" s="63"/>
      <c r="OOO4" s="63"/>
      <c r="OOP4" s="63"/>
      <c r="OOQ4" s="63"/>
      <c r="OOR4" s="63"/>
      <c r="OOS4" s="63"/>
      <c r="OOT4" s="63"/>
      <c r="OOU4" s="63"/>
      <c r="OOV4" s="63"/>
      <c r="OOW4" s="63"/>
      <c r="OOX4" s="63"/>
      <c r="OOY4" s="63"/>
      <c r="OOZ4" s="63"/>
      <c r="OPA4" s="63"/>
      <c r="OPB4" s="63"/>
      <c r="OPC4" s="63"/>
      <c r="OPD4" s="63"/>
      <c r="OPE4" s="63"/>
      <c r="OPF4" s="63"/>
      <c r="OPG4" s="63"/>
      <c r="OPH4" s="63"/>
      <c r="OPI4" s="63"/>
      <c r="OPJ4" s="63"/>
      <c r="OPK4" s="63"/>
      <c r="OPL4" s="63"/>
      <c r="OPM4" s="63"/>
      <c r="OPN4" s="63"/>
      <c r="OPO4" s="63"/>
      <c r="OPP4" s="63"/>
      <c r="OPQ4" s="63"/>
      <c r="OPR4" s="63"/>
      <c r="OPS4" s="63"/>
      <c r="OPT4" s="63"/>
      <c r="OPU4" s="63"/>
      <c r="OPV4" s="63"/>
      <c r="OPW4" s="63"/>
      <c r="OPX4" s="63"/>
      <c r="OPY4" s="63"/>
      <c r="OPZ4" s="63"/>
      <c r="OQA4" s="63"/>
      <c r="OQB4" s="63"/>
      <c r="OQC4" s="63"/>
      <c r="OQD4" s="63"/>
      <c r="OQE4" s="63"/>
      <c r="OQF4" s="63"/>
      <c r="OQG4" s="63"/>
      <c r="OQH4" s="63"/>
      <c r="OQI4" s="63"/>
      <c r="OQJ4" s="63"/>
      <c r="OQK4" s="63"/>
      <c r="OQL4" s="63"/>
      <c r="OQM4" s="63"/>
      <c r="OQN4" s="63"/>
      <c r="OQO4" s="63"/>
      <c r="OQP4" s="63"/>
      <c r="OQQ4" s="63"/>
      <c r="OQR4" s="63"/>
      <c r="OQS4" s="63"/>
      <c r="OQT4" s="63"/>
      <c r="OQU4" s="63"/>
      <c r="OQV4" s="63"/>
      <c r="OQW4" s="63"/>
      <c r="OQX4" s="63"/>
      <c r="OQY4" s="63"/>
      <c r="OQZ4" s="63"/>
      <c r="ORA4" s="63"/>
      <c r="ORB4" s="63"/>
      <c r="ORC4" s="63"/>
      <c r="ORD4" s="63"/>
      <c r="ORE4" s="63"/>
      <c r="ORF4" s="63"/>
      <c r="ORG4" s="63"/>
      <c r="ORH4" s="63"/>
      <c r="ORI4" s="63"/>
      <c r="ORJ4" s="63"/>
      <c r="ORK4" s="63"/>
      <c r="ORL4" s="63"/>
      <c r="ORM4" s="63"/>
      <c r="ORN4" s="63"/>
      <c r="ORO4" s="63"/>
      <c r="ORP4" s="63"/>
      <c r="ORQ4" s="63"/>
      <c r="ORR4" s="63"/>
      <c r="ORS4" s="63"/>
      <c r="ORT4" s="63"/>
      <c r="ORU4" s="63"/>
      <c r="ORV4" s="63"/>
      <c r="ORW4" s="63"/>
      <c r="ORX4" s="63"/>
      <c r="ORY4" s="63"/>
      <c r="ORZ4" s="63"/>
      <c r="OSA4" s="63"/>
      <c r="OSB4" s="63"/>
      <c r="OSC4" s="63"/>
      <c r="OSD4" s="63"/>
      <c r="OSE4" s="63"/>
      <c r="OSF4" s="63"/>
      <c r="OSG4" s="63"/>
      <c r="OSH4" s="63"/>
      <c r="OSI4" s="63"/>
      <c r="OSJ4" s="63"/>
      <c r="OSK4" s="63"/>
      <c r="OSL4" s="63"/>
      <c r="OSM4" s="63"/>
      <c r="OSN4" s="63"/>
      <c r="OSO4" s="63"/>
      <c r="OSP4" s="63"/>
      <c r="OSQ4" s="63"/>
      <c r="OSR4" s="63"/>
      <c r="OSS4" s="63"/>
      <c r="OST4" s="63"/>
      <c r="OSU4" s="63"/>
      <c r="OSV4" s="63"/>
      <c r="OSW4" s="63"/>
      <c r="OSX4" s="63"/>
      <c r="OSY4" s="63"/>
      <c r="OSZ4" s="63"/>
      <c r="OTA4" s="63"/>
      <c r="OTB4" s="63"/>
      <c r="OTC4" s="63"/>
      <c r="OTD4" s="63"/>
      <c r="OTE4" s="63"/>
      <c r="OTF4" s="63"/>
      <c r="OTG4" s="63"/>
      <c r="OTH4" s="63"/>
      <c r="OTI4" s="63"/>
      <c r="OTJ4" s="63"/>
      <c r="OTK4" s="63"/>
      <c r="OTL4" s="63"/>
      <c r="OTM4" s="63"/>
      <c r="OTN4" s="63"/>
      <c r="OTO4" s="63"/>
      <c r="OTP4" s="63"/>
      <c r="OTQ4" s="63"/>
      <c r="OTR4" s="63"/>
      <c r="OTS4" s="63"/>
      <c r="OTT4" s="63"/>
      <c r="OTU4" s="63"/>
      <c r="OTV4" s="63"/>
      <c r="OTW4" s="63"/>
      <c r="OTX4" s="63"/>
      <c r="OTY4" s="63"/>
      <c r="OTZ4" s="63"/>
      <c r="OUA4" s="63"/>
      <c r="OUB4" s="63"/>
      <c r="OUC4" s="63"/>
      <c r="OUD4" s="63"/>
      <c r="OUE4" s="63"/>
      <c r="OUF4" s="63"/>
      <c r="OUG4" s="63"/>
      <c r="OUH4" s="63"/>
      <c r="OUI4" s="63"/>
      <c r="OUJ4" s="63"/>
      <c r="OUK4" s="63"/>
      <c r="OUL4" s="63"/>
      <c r="OUM4" s="63"/>
      <c r="OUN4" s="63"/>
      <c r="OUO4" s="63"/>
      <c r="OUP4" s="63"/>
      <c r="OUQ4" s="63"/>
      <c r="OUR4" s="63"/>
      <c r="OUS4" s="63"/>
      <c r="OUT4" s="63"/>
      <c r="OUU4" s="63"/>
      <c r="OUV4" s="63"/>
      <c r="OUW4" s="63"/>
      <c r="OUX4" s="63"/>
      <c r="OUY4" s="63"/>
      <c r="OUZ4" s="63"/>
      <c r="OVA4" s="63"/>
      <c r="OVB4" s="63"/>
      <c r="OVC4" s="63"/>
      <c r="OVD4" s="63"/>
      <c r="OVE4" s="63"/>
      <c r="OVF4" s="63"/>
      <c r="OVG4" s="63"/>
      <c r="OVH4" s="63"/>
      <c r="OVI4" s="63"/>
      <c r="OVJ4" s="63"/>
      <c r="OVK4" s="63"/>
      <c r="OVL4" s="63"/>
      <c r="OVM4" s="63"/>
      <c r="OVN4" s="63"/>
      <c r="OVO4" s="63"/>
      <c r="OVP4" s="63"/>
      <c r="OVQ4" s="63"/>
      <c r="OVR4" s="63"/>
      <c r="OVS4" s="63"/>
      <c r="OVT4" s="63"/>
      <c r="OVU4" s="63"/>
      <c r="OVV4" s="63"/>
      <c r="OVW4" s="63"/>
      <c r="OVX4" s="63"/>
      <c r="OVY4" s="63"/>
      <c r="OVZ4" s="63"/>
      <c r="OWA4" s="63"/>
      <c r="OWB4" s="63"/>
      <c r="OWC4" s="63"/>
      <c r="OWD4" s="63"/>
      <c r="OWE4" s="63"/>
      <c r="OWF4" s="63"/>
      <c r="OWG4" s="63"/>
      <c r="OWH4" s="63"/>
      <c r="OWI4" s="63"/>
      <c r="OWJ4" s="63"/>
      <c r="OWK4" s="63"/>
      <c r="OWL4" s="63"/>
      <c r="OWM4" s="63"/>
      <c r="OWN4" s="63"/>
      <c r="OWO4" s="63"/>
      <c r="OWP4" s="63"/>
      <c r="OWQ4" s="63"/>
      <c r="OWR4" s="63"/>
      <c r="OWS4" s="63"/>
      <c r="OWT4" s="63"/>
      <c r="OWU4" s="63"/>
      <c r="OWV4" s="63"/>
      <c r="OWW4" s="63"/>
      <c r="OWX4" s="63"/>
      <c r="OWY4" s="63"/>
      <c r="OWZ4" s="63"/>
      <c r="OXA4" s="63"/>
      <c r="OXB4" s="63"/>
      <c r="OXC4" s="63"/>
      <c r="OXD4" s="63"/>
      <c r="OXE4" s="63"/>
      <c r="OXF4" s="63"/>
      <c r="OXG4" s="63"/>
      <c r="OXH4" s="63"/>
      <c r="OXI4" s="63"/>
      <c r="OXJ4" s="63"/>
      <c r="OXK4" s="63"/>
      <c r="OXL4" s="63"/>
      <c r="OXM4" s="63"/>
      <c r="OXN4" s="63"/>
      <c r="OXO4" s="63"/>
      <c r="OXP4" s="63"/>
      <c r="OXQ4" s="63"/>
      <c r="OXR4" s="63"/>
      <c r="OXS4" s="63"/>
      <c r="OXT4" s="63"/>
      <c r="OXU4" s="63"/>
      <c r="OXV4" s="63"/>
      <c r="OXW4" s="63"/>
      <c r="OXX4" s="63"/>
      <c r="OXY4" s="63"/>
      <c r="OXZ4" s="63"/>
      <c r="OYA4" s="63"/>
      <c r="OYB4" s="63"/>
      <c r="OYC4" s="63"/>
      <c r="OYD4" s="63"/>
      <c r="OYE4" s="63"/>
      <c r="OYF4" s="63"/>
      <c r="OYG4" s="63"/>
      <c r="OYH4" s="63"/>
      <c r="OYI4" s="63"/>
      <c r="OYJ4" s="63"/>
      <c r="OYK4" s="63"/>
      <c r="OYL4" s="63"/>
      <c r="OYM4" s="63"/>
      <c r="OYN4" s="63"/>
      <c r="OYO4" s="63"/>
      <c r="OYP4" s="63"/>
      <c r="OYQ4" s="63"/>
      <c r="OYR4" s="63"/>
      <c r="OYS4" s="63"/>
      <c r="OYT4" s="63"/>
      <c r="OYU4" s="63"/>
      <c r="OYV4" s="63"/>
      <c r="OYW4" s="63"/>
      <c r="OYX4" s="63"/>
      <c r="OYY4" s="63"/>
      <c r="OYZ4" s="63"/>
      <c r="OZA4" s="63"/>
      <c r="OZB4" s="63"/>
      <c r="OZC4" s="63"/>
      <c r="OZD4" s="63"/>
      <c r="OZE4" s="63"/>
      <c r="OZF4" s="63"/>
      <c r="OZG4" s="63"/>
      <c r="OZH4" s="63"/>
      <c r="OZI4" s="63"/>
      <c r="OZJ4" s="63"/>
      <c r="OZK4" s="63"/>
      <c r="OZL4" s="63"/>
      <c r="OZM4" s="63"/>
      <c r="OZN4" s="63"/>
      <c r="OZO4" s="63"/>
      <c r="OZP4" s="63"/>
      <c r="OZQ4" s="63"/>
      <c r="OZR4" s="63"/>
      <c r="OZS4" s="63"/>
      <c r="OZT4" s="63"/>
      <c r="OZU4" s="63"/>
      <c r="OZV4" s="63"/>
      <c r="OZW4" s="63"/>
      <c r="OZX4" s="63"/>
      <c r="OZY4" s="63"/>
      <c r="OZZ4" s="63"/>
      <c r="PAA4" s="63"/>
      <c r="PAB4" s="63"/>
      <c r="PAC4" s="63"/>
      <c r="PAD4" s="63"/>
      <c r="PAE4" s="63"/>
      <c r="PAF4" s="63"/>
      <c r="PAG4" s="63"/>
      <c r="PAH4" s="63"/>
      <c r="PAI4" s="63"/>
      <c r="PAJ4" s="63"/>
      <c r="PAK4" s="63"/>
      <c r="PAL4" s="63"/>
      <c r="PAM4" s="63"/>
      <c r="PAN4" s="63"/>
      <c r="PAO4" s="63"/>
      <c r="PAP4" s="63"/>
      <c r="PAQ4" s="63"/>
      <c r="PAR4" s="63"/>
      <c r="PAS4" s="63"/>
      <c r="PAT4" s="63"/>
      <c r="PAU4" s="63"/>
      <c r="PAV4" s="63"/>
      <c r="PAW4" s="63"/>
      <c r="PAX4" s="63"/>
      <c r="PAY4" s="63"/>
      <c r="PAZ4" s="63"/>
      <c r="PBA4" s="63"/>
      <c r="PBB4" s="63"/>
      <c r="PBC4" s="63"/>
      <c r="PBD4" s="63"/>
      <c r="PBE4" s="63"/>
      <c r="PBF4" s="63"/>
      <c r="PBG4" s="63"/>
      <c r="PBH4" s="63"/>
      <c r="PBI4" s="63"/>
      <c r="PBJ4" s="63"/>
      <c r="PBK4" s="63"/>
      <c r="PBL4" s="63"/>
      <c r="PBM4" s="63"/>
      <c r="PBN4" s="63"/>
      <c r="PBO4" s="63"/>
      <c r="PBP4" s="63"/>
      <c r="PBQ4" s="63"/>
      <c r="PBR4" s="63"/>
      <c r="PBS4" s="63"/>
      <c r="PBT4" s="63"/>
      <c r="PBU4" s="63"/>
      <c r="PBV4" s="63"/>
      <c r="PBW4" s="63"/>
      <c r="PBX4" s="63"/>
      <c r="PBY4" s="63"/>
      <c r="PBZ4" s="63"/>
      <c r="PCA4" s="63"/>
      <c r="PCB4" s="63"/>
      <c r="PCC4" s="63"/>
      <c r="PCD4" s="63"/>
      <c r="PCE4" s="63"/>
      <c r="PCF4" s="63"/>
      <c r="PCG4" s="63"/>
      <c r="PCH4" s="63"/>
      <c r="PCI4" s="63"/>
      <c r="PCJ4" s="63"/>
      <c r="PCK4" s="63"/>
      <c r="PCL4" s="63"/>
      <c r="PCM4" s="63"/>
      <c r="PCN4" s="63"/>
      <c r="PCO4" s="63"/>
      <c r="PCP4" s="63"/>
      <c r="PCQ4" s="63"/>
      <c r="PCR4" s="63"/>
      <c r="PCS4" s="63"/>
      <c r="PCT4" s="63"/>
      <c r="PCU4" s="63"/>
      <c r="PCV4" s="63"/>
      <c r="PCW4" s="63"/>
      <c r="PCX4" s="63"/>
      <c r="PCY4" s="63"/>
      <c r="PCZ4" s="63"/>
      <c r="PDA4" s="63"/>
      <c r="PDB4" s="63"/>
      <c r="PDC4" s="63"/>
      <c r="PDD4" s="63"/>
      <c r="PDE4" s="63"/>
      <c r="PDF4" s="63"/>
      <c r="PDG4" s="63"/>
      <c r="PDH4" s="63"/>
      <c r="PDI4" s="63"/>
      <c r="PDJ4" s="63"/>
      <c r="PDK4" s="63"/>
      <c r="PDL4" s="63"/>
      <c r="PDM4" s="63"/>
      <c r="PDN4" s="63"/>
      <c r="PDO4" s="63"/>
      <c r="PDP4" s="63"/>
      <c r="PDQ4" s="63"/>
      <c r="PDR4" s="63"/>
      <c r="PDS4" s="63"/>
      <c r="PDT4" s="63"/>
      <c r="PDU4" s="63"/>
      <c r="PDV4" s="63"/>
      <c r="PDW4" s="63"/>
      <c r="PDX4" s="63"/>
      <c r="PDY4" s="63"/>
      <c r="PDZ4" s="63"/>
      <c r="PEA4" s="63"/>
      <c r="PEB4" s="63"/>
      <c r="PEC4" s="63"/>
      <c r="PED4" s="63"/>
      <c r="PEE4" s="63"/>
      <c r="PEF4" s="63"/>
      <c r="PEG4" s="63"/>
      <c r="PEH4" s="63"/>
      <c r="PEI4" s="63"/>
      <c r="PEJ4" s="63"/>
      <c r="PEK4" s="63"/>
      <c r="PEL4" s="63"/>
      <c r="PEM4" s="63"/>
      <c r="PEN4" s="63"/>
      <c r="PEO4" s="63"/>
      <c r="PEP4" s="63"/>
      <c r="PEQ4" s="63"/>
      <c r="PER4" s="63"/>
      <c r="PES4" s="63"/>
      <c r="PET4" s="63"/>
      <c r="PEU4" s="63"/>
      <c r="PEV4" s="63"/>
      <c r="PEW4" s="63"/>
      <c r="PEX4" s="63"/>
      <c r="PEY4" s="63"/>
      <c r="PEZ4" s="63"/>
      <c r="PFA4" s="63"/>
      <c r="PFB4" s="63"/>
      <c r="PFC4" s="63"/>
      <c r="PFD4" s="63"/>
      <c r="PFE4" s="63"/>
      <c r="PFF4" s="63"/>
      <c r="PFG4" s="63"/>
      <c r="PFH4" s="63"/>
      <c r="PFI4" s="63"/>
      <c r="PFJ4" s="63"/>
      <c r="PFK4" s="63"/>
      <c r="PFL4" s="63"/>
      <c r="PFM4" s="63"/>
      <c r="PFN4" s="63"/>
      <c r="PFO4" s="63"/>
      <c r="PFP4" s="63"/>
      <c r="PFQ4" s="63"/>
      <c r="PFR4" s="63"/>
      <c r="PFS4" s="63"/>
      <c r="PFT4" s="63"/>
      <c r="PFU4" s="63"/>
      <c r="PFV4" s="63"/>
      <c r="PFW4" s="63"/>
      <c r="PFX4" s="63"/>
      <c r="PFY4" s="63"/>
      <c r="PFZ4" s="63"/>
      <c r="PGA4" s="63"/>
      <c r="PGB4" s="63"/>
      <c r="PGC4" s="63"/>
      <c r="PGD4" s="63"/>
      <c r="PGE4" s="63"/>
      <c r="PGF4" s="63"/>
      <c r="PGG4" s="63"/>
      <c r="PGH4" s="63"/>
      <c r="PGI4" s="63"/>
      <c r="PGJ4" s="63"/>
      <c r="PGK4" s="63"/>
      <c r="PGL4" s="63"/>
      <c r="PGM4" s="63"/>
      <c r="PGN4" s="63"/>
      <c r="PGO4" s="63"/>
      <c r="PGP4" s="63"/>
      <c r="PGQ4" s="63"/>
      <c r="PGR4" s="63"/>
      <c r="PGS4" s="63"/>
      <c r="PGT4" s="63"/>
      <c r="PGU4" s="63"/>
      <c r="PGV4" s="63"/>
      <c r="PGW4" s="63"/>
      <c r="PGX4" s="63"/>
      <c r="PGY4" s="63"/>
      <c r="PGZ4" s="63"/>
      <c r="PHA4" s="63"/>
      <c r="PHB4" s="63"/>
      <c r="PHC4" s="63"/>
      <c r="PHD4" s="63"/>
      <c r="PHE4" s="63"/>
      <c r="PHF4" s="63"/>
      <c r="PHG4" s="63"/>
      <c r="PHH4" s="63"/>
      <c r="PHI4" s="63"/>
      <c r="PHJ4" s="63"/>
      <c r="PHK4" s="63"/>
      <c r="PHL4" s="63"/>
      <c r="PHM4" s="63"/>
      <c r="PHN4" s="63"/>
      <c r="PHO4" s="63"/>
      <c r="PHP4" s="63"/>
      <c r="PHQ4" s="63"/>
      <c r="PHR4" s="63"/>
      <c r="PHS4" s="63"/>
      <c r="PHT4" s="63"/>
      <c r="PHU4" s="63"/>
      <c r="PHV4" s="63"/>
      <c r="PHW4" s="63"/>
      <c r="PHX4" s="63"/>
      <c r="PHY4" s="63"/>
      <c r="PHZ4" s="63"/>
      <c r="PIA4" s="63"/>
      <c r="PIB4" s="63"/>
      <c r="PIC4" s="63"/>
      <c r="PID4" s="63"/>
      <c r="PIE4" s="63"/>
      <c r="PIF4" s="63"/>
      <c r="PIG4" s="63"/>
      <c r="PIH4" s="63"/>
      <c r="PII4" s="63"/>
      <c r="PIJ4" s="63"/>
      <c r="PIK4" s="63"/>
      <c r="PIL4" s="63"/>
      <c r="PIM4" s="63"/>
      <c r="PIN4" s="63"/>
      <c r="PIO4" s="63"/>
      <c r="PIP4" s="63"/>
      <c r="PIQ4" s="63"/>
      <c r="PIR4" s="63"/>
      <c r="PIS4" s="63"/>
      <c r="PIT4" s="63"/>
      <c r="PIU4" s="63"/>
      <c r="PIV4" s="63"/>
      <c r="PIW4" s="63"/>
      <c r="PIX4" s="63"/>
      <c r="PIY4" s="63"/>
      <c r="PIZ4" s="63"/>
      <c r="PJA4" s="63"/>
      <c r="PJB4" s="63"/>
      <c r="PJC4" s="63"/>
      <c r="PJD4" s="63"/>
      <c r="PJE4" s="63"/>
      <c r="PJF4" s="63"/>
      <c r="PJG4" s="63"/>
      <c r="PJH4" s="63"/>
      <c r="PJI4" s="63"/>
      <c r="PJJ4" s="63"/>
      <c r="PJK4" s="63"/>
      <c r="PJL4" s="63"/>
      <c r="PJM4" s="63"/>
      <c r="PJN4" s="63"/>
      <c r="PJO4" s="63"/>
      <c r="PJP4" s="63"/>
      <c r="PJQ4" s="63"/>
      <c r="PJR4" s="63"/>
      <c r="PJS4" s="63"/>
      <c r="PJT4" s="63"/>
      <c r="PJU4" s="63"/>
      <c r="PJV4" s="63"/>
      <c r="PJW4" s="63"/>
      <c r="PJX4" s="63"/>
      <c r="PJY4" s="63"/>
      <c r="PJZ4" s="63"/>
      <c r="PKA4" s="63"/>
      <c r="PKB4" s="63"/>
      <c r="PKC4" s="63"/>
      <c r="PKD4" s="63"/>
      <c r="PKE4" s="63"/>
      <c r="PKF4" s="63"/>
      <c r="PKG4" s="63"/>
      <c r="PKH4" s="63"/>
      <c r="PKI4" s="63"/>
      <c r="PKJ4" s="63"/>
      <c r="PKK4" s="63"/>
      <c r="PKL4" s="63"/>
      <c r="PKM4" s="63"/>
      <c r="PKN4" s="63"/>
      <c r="PKO4" s="63"/>
      <c r="PKP4" s="63"/>
      <c r="PKQ4" s="63"/>
      <c r="PKR4" s="63"/>
      <c r="PKS4" s="63"/>
      <c r="PKT4" s="63"/>
      <c r="PKU4" s="63"/>
      <c r="PKV4" s="63"/>
      <c r="PKW4" s="63"/>
      <c r="PKX4" s="63"/>
      <c r="PKY4" s="63"/>
      <c r="PKZ4" s="63"/>
      <c r="PLA4" s="63"/>
      <c r="PLB4" s="63"/>
      <c r="PLC4" s="63"/>
      <c r="PLD4" s="63"/>
      <c r="PLE4" s="63"/>
      <c r="PLF4" s="63"/>
      <c r="PLG4" s="63"/>
      <c r="PLH4" s="63"/>
      <c r="PLI4" s="63"/>
      <c r="PLJ4" s="63"/>
      <c r="PLK4" s="63"/>
      <c r="PLL4" s="63"/>
      <c r="PLM4" s="63"/>
      <c r="PLN4" s="63"/>
      <c r="PLO4" s="63"/>
      <c r="PLP4" s="63"/>
      <c r="PLQ4" s="63"/>
      <c r="PLR4" s="63"/>
      <c r="PLS4" s="63"/>
      <c r="PLT4" s="63"/>
      <c r="PLU4" s="63"/>
      <c r="PLV4" s="63"/>
      <c r="PLW4" s="63"/>
      <c r="PLX4" s="63"/>
      <c r="PLY4" s="63"/>
      <c r="PLZ4" s="63"/>
      <c r="PMA4" s="63"/>
      <c r="PMB4" s="63"/>
      <c r="PMC4" s="63"/>
      <c r="PMD4" s="63"/>
      <c r="PME4" s="63"/>
      <c r="PMF4" s="63"/>
      <c r="PMG4" s="63"/>
      <c r="PMH4" s="63"/>
      <c r="PMI4" s="63"/>
      <c r="PMJ4" s="63"/>
      <c r="PMK4" s="63"/>
      <c r="PML4" s="63"/>
      <c r="PMM4" s="63"/>
      <c r="PMN4" s="63"/>
      <c r="PMO4" s="63"/>
      <c r="PMP4" s="63"/>
      <c r="PMQ4" s="63"/>
      <c r="PMR4" s="63"/>
      <c r="PMS4" s="63"/>
      <c r="PMT4" s="63"/>
      <c r="PMU4" s="63"/>
      <c r="PMV4" s="63"/>
      <c r="PMW4" s="63"/>
      <c r="PMX4" s="63"/>
      <c r="PMY4" s="63"/>
      <c r="PMZ4" s="63"/>
      <c r="PNA4" s="63"/>
      <c r="PNB4" s="63"/>
      <c r="PNC4" s="63"/>
      <c r="PND4" s="63"/>
      <c r="PNE4" s="63"/>
      <c r="PNF4" s="63"/>
      <c r="PNG4" s="63"/>
      <c r="PNH4" s="63"/>
      <c r="PNI4" s="63"/>
      <c r="PNJ4" s="63"/>
      <c r="PNK4" s="63"/>
      <c r="PNL4" s="63"/>
      <c r="PNM4" s="63"/>
      <c r="PNN4" s="63"/>
      <c r="PNO4" s="63"/>
      <c r="PNP4" s="63"/>
      <c r="PNQ4" s="63"/>
      <c r="PNR4" s="63"/>
      <c r="PNS4" s="63"/>
      <c r="PNT4" s="63"/>
      <c r="PNU4" s="63"/>
      <c r="PNV4" s="63"/>
      <c r="PNW4" s="63"/>
      <c r="PNX4" s="63"/>
      <c r="PNY4" s="63"/>
      <c r="PNZ4" s="63"/>
      <c r="POA4" s="63"/>
      <c r="POB4" s="63"/>
      <c r="POC4" s="63"/>
      <c r="POD4" s="63"/>
      <c r="POE4" s="63"/>
      <c r="POF4" s="63"/>
      <c r="POG4" s="63"/>
      <c r="POH4" s="63"/>
      <c r="POI4" s="63"/>
      <c r="POJ4" s="63"/>
      <c r="POK4" s="63"/>
      <c r="POL4" s="63"/>
      <c r="POM4" s="63"/>
      <c r="PON4" s="63"/>
      <c r="POO4" s="63"/>
      <c r="POP4" s="63"/>
      <c r="POQ4" s="63"/>
      <c r="POR4" s="63"/>
      <c r="POS4" s="63"/>
      <c r="POT4" s="63"/>
      <c r="POU4" s="63"/>
      <c r="POV4" s="63"/>
      <c r="POW4" s="63"/>
      <c r="POX4" s="63"/>
      <c r="POY4" s="63"/>
      <c r="POZ4" s="63"/>
      <c r="PPA4" s="63"/>
      <c r="PPB4" s="63"/>
      <c r="PPC4" s="63"/>
      <c r="PPD4" s="63"/>
      <c r="PPE4" s="63"/>
      <c r="PPF4" s="63"/>
      <c r="PPG4" s="63"/>
      <c r="PPH4" s="63"/>
      <c r="PPI4" s="63"/>
      <c r="PPJ4" s="63"/>
      <c r="PPK4" s="63"/>
      <c r="PPL4" s="63"/>
      <c r="PPM4" s="63"/>
      <c r="PPN4" s="63"/>
      <c r="PPO4" s="63"/>
      <c r="PPP4" s="63"/>
      <c r="PPQ4" s="63"/>
      <c r="PPR4" s="63"/>
      <c r="PPS4" s="63"/>
      <c r="PPT4" s="63"/>
      <c r="PPU4" s="63"/>
      <c r="PPV4" s="63"/>
      <c r="PPW4" s="63"/>
      <c r="PPX4" s="63"/>
      <c r="PPY4" s="63"/>
      <c r="PPZ4" s="63"/>
      <c r="PQA4" s="63"/>
      <c r="PQB4" s="63"/>
      <c r="PQC4" s="63"/>
      <c r="PQD4" s="63"/>
      <c r="PQE4" s="63"/>
      <c r="PQF4" s="63"/>
      <c r="PQG4" s="63"/>
      <c r="PQH4" s="63"/>
      <c r="PQI4" s="63"/>
      <c r="PQJ4" s="63"/>
      <c r="PQK4" s="63"/>
      <c r="PQL4" s="63"/>
      <c r="PQM4" s="63"/>
      <c r="PQN4" s="63"/>
      <c r="PQO4" s="63"/>
      <c r="PQP4" s="63"/>
      <c r="PQQ4" s="63"/>
      <c r="PQR4" s="63"/>
      <c r="PQS4" s="63"/>
      <c r="PQT4" s="63"/>
      <c r="PQU4" s="63"/>
      <c r="PQV4" s="63"/>
      <c r="PQW4" s="63"/>
      <c r="PQX4" s="63"/>
      <c r="PQY4" s="63"/>
      <c r="PQZ4" s="63"/>
      <c r="PRA4" s="63"/>
      <c r="PRB4" s="63"/>
      <c r="PRC4" s="63"/>
      <c r="PRD4" s="63"/>
      <c r="PRE4" s="63"/>
      <c r="PRF4" s="63"/>
      <c r="PRG4" s="63"/>
      <c r="PRH4" s="63"/>
      <c r="PRI4" s="63"/>
      <c r="PRJ4" s="63"/>
      <c r="PRK4" s="63"/>
      <c r="PRL4" s="63"/>
      <c r="PRM4" s="63"/>
      <c r="PRN4" s="63"/>
      <c r="PRO4" s="63"/>
      <c r="PRP4" s="63"/>
      <c r="PRQ4" s="63"/>
      <c r="PRR4" s="63"/>
      <c r="PRS4" s="63"/>
      <c r="PRT4" s="63"/>
      <c r="PRU4" s="63"/>
      <c r="PRV4" s="63"/>
      <c r="PRW4" s="63"/>
      <c r="PRX4" s="63"/>
      <c r="PRY4" s="63"/>
      <c r="PRZ4" s="63"/>
      <c r="PSA4" s="63"/>
      <c r="PSB4" s="63"/>
      <c r="PSC4" s="63"/>
      <c r="PSD4" s="63"/>
      <c r="PSE4" s="63"/>
      <c r="PSF4" s="63"/>
      <c r="PSG4" s="63"/>
      <c r="PSH4" s="63"/>
      <c r="PSI4" s="63"/>
      <c r="PSJ4" s="63"/>
      <c r="PSK4" s="63"/>
      <c r="PSL4" s="63"/>
      <c r="PSM4" s="63"/>
      <c r="PSN4" s="63"/>
      <c r="PSO4" s="63"/>
      <c r="PSP4" s="63"/>
      <c r="PSQ4" s="63"/>
      <c r="PSR4" s="63"/>
      <c r="PSS4" s="63"/>
      <c r="PST4" s="63"/>
      <c r="PSU4" s="63"/>
      <c r="PSV4" s="63"/>
      <c r="PSW4" s="63"/>
      <c r="PSX4" s="63"/>
      <c r="PSY4" s="63"/>
      <c r="PSZ4" s="63"/>
      <c r="PTA4" s="63"/>
      <c r="PTB4" s="63"/>
      <c r="PTC4" s="63"/>
      <c r="PTD4" s="63"/>
      <c r="PTE4" s="63"/>
      <c r="PTF4" s="63"/>
      <c r="PTG4" s="63"/>
      <c r="PTH4" s="63"/>
      <c r="PTI4" s="63"/>
      <c r="PTJ4" s="63"/>
      <c r="PTK4" s="63"/>
      <c r="PTL4" s="63"/>
      <c r="PTM4" s="63"/>
      <c r="PTN4" s="63"/>
      <c r="PTO4" s="63"/>
      <c r="PTP4" s="63"/>
      <c r="PTQ4" s="63"/>
      <c r="PTR4" s="63"/>
      <c r="PTS4" s="63"/>
      <c r="PTT4" s="63"/>
      <c r="PTU4" s="63"/>
      <c r="PTV4" s="63"/>
      <c r="PTW4" s="63"/>
      <c r="PTX4" s="63"/>
      <c r="PTY4" s="63"/>
      <c r="PTZ4" s="63"/>
      <c r="PUA4" s="63"/>
      <c r="PUB4" s="63"/>
      <c r="PUC4" s="63"/>
      <c r="PUD4" s="63"/>
      <c r="PUE4" s="63"/>
      <c r="PUF4" s="63"/>
      <c r="PUG4" s="63"/>
      <c r="PUH4" s="63"/>
      <c r="PUI4" s="63"/>
      <c r="PUJ4" s="63"/>
      <c r="PUK4" s="63"/>
      <c r="PUL4" s="63"/>
      <c r="PUM4" s="63"/>
      <c r="PUN4" s="63"/>
      <c r="PUO4" s="63"/>
      <c r="PUP4" s="63"/>
      <c r="PUQ4" s="63"/>
      <c r="PUR4" s="63"/>
      <c r="PUS4" s="63"/>
      <c r="PUT4" s="63"/>
      <c r="PUU4" s="63"/>
      <c r="PUV4" s="63"/>
      <c r="PUW4" s="63"/>
      <c r="PUX4" s="63"/>
      <c r="PUY4" s="63"/>
      <c r="PUZ4" s="63"/>
      <c r="PVA4" s="63"/>
      <c r="PVB4" s="63"/>
      <c r="PVC4" s="63"/>
      <c r="PVD4" s="63"/>
      <c r="PVE4" s="63"/>
      <c r="PVF4" s="63"/>
      <c r="PVG4" s="63"/>
      <c r="PVH4" s="63"/>
      <c r="PVI4" s="63"/>
      <c r="PVJ4" s="63"/>
      <c r="PVK4" s="63"/>
      <c r="PVL4" s="63"/>
      <c r="PVM4" s="63"/>
      <c r="PVN4" s="63"/>
      <c r="PVO4" s="63"/>
      <c r="PVP4" s="63"/>
      <c r="PVQ4" s="63"/>
      <c r="PVR4" s="63"/>
      <c r="PVS4" s="63"/>
      <c r="PVT4" s="63"/>
      <c r="PVU4" s="63"/>
      <c r="PVV4" s="63"/>
      <c r="PVW4" s="63"/>
      <c r="PVX4" s="63"/>
      <c r="PVY4" s="63"/>
      <c r="PVZ4" s="63"/>
      <c r="PWA4" s="63"/>
      <c r="PWB4" s="63"/>
      <c r="PWC4" s="63"/>
      <c r="PWD4" s="63"/>
      <c r="PWE4" s="63"/>
      <c r="PWF4" s="63"/>
      <c r="PWG4" s="63"/>
      <c r="PWH4" s="63"/>
      <c r="PWI4" s="63"/>
      <c r="PWJ4" s="63"/>
      <c r="PWK4" s="63"/>
      <c r="PWL4" s="63"/>
      <c r="PWM4" s="63"/>
      <c r="PWN4" s="63"/>
      <c r="PWO4" s="63"/>
      <c r="PWP4" s="63"/>
      <c r="PWQ4" s="63"/>
      <c r="PWR4" s="63"/>
      <c r="PWS4" s="63"/>
      <c r="PWT4" s="63"/>
      <c r="PWU4" s="63"/>
      <c r="PWV4" s="63"/>
      <c r="PWW4" s="63"/>
      <c r="PWX4" s="63"/>
      <c r="PWY4" s="63"/>
      <c r="PWZ4" s="63"/>
      <c r="PXA4" s="63"/>
      <c r="PXB4" s="63"/>
      <c r="PXC4" s="63"/>
      <c r="PXD4" s="63"/>
      <c r="PXE4" s="63"/>
      <c r="PXF4" s="63"/>
      <c r="PXG4" s="63"/>
      <c r="PXH4" s="63"/>
      <c r="PXI4" s="63"/>
      <c r="PXJ4" s="63"/>
      <c r="PXK4" s="63"/>
      <c r="PXL4" s="63"/>
      <c r="PXM4" s="63"/>
      <c r="PXN4" s="63"/>
      <c r="PXO4" s="63"/>
      <c r="PXP4" s="63"/>
      <c r="PXQ4" s="63"/>
      <c r="PXR4" s="63"/>
      <c r="PXS4" s="63"/>
      <c r="PXT4" s="63"/>
      <c r="PXU4" s="63"/>
      <c r="PXV4" s="63"/>
      <c r="PXW4" s="63"/>
      <c r="PXX4" s="63"/>
      <c r="PXY4" s="63"/>
      <c r="PXZ4" s="63"/>
      <c r="PYA4" s="63"/>
      <c r="PYB4" s="63"/>
      <c r="PYC4" s="63"/>
      <c r="PYD4" s="63"/>
      <c r="PYE4" s="63"/>
      <c r="PYF4" s="63"/>
      <c r="PYG4" s="63"/>
      <c r="PYH4" s="63"/>
      <c r="PYI4" s="63"/>
      <c r="PYJ4" s="63"/>
      <c r="PYK4" s="63"/>
      <c r="PYL4" s="63"/>
      <c r="PYM4" s="63"/>
      <c r="PYN4" s="63"/>
      <c r="PYO4" s="63"/>
      <c r="PYP4" s="63"/>
      <c r="PYQ4" s="63"/>
      <c r="PYR4" s="63"/>
      <c r="PYS4" s="63"/>
      <c r="PYT4" s="63"/>
      <c r="PYU4" s="63"/>
      <c r="PYV4" s="63"/>
      <c r="PYW4" s="63"/>
      <c r="PYX4" s="63"/>
      <c r="PYY4" s="63"/>
      <c r="PYZ4" s="63"/>
      <c r="PZA4" s="63"/>
      <c r="PZB4" s="63"/>
      <c r="PZC4" s="63"/>
      <c r="PZD4" s="63"/>
      <c r="PZE4" s="63"/>
      <c r="PZF4" s="63"/>
      <c r="PZG4" s="63"/>
      <c r="PZH4" s="63"/>
      <c r="PZI4" s="63"/>
      <c r="PZJ4" s="63"/>
      <c r="PZK4" s="63"/>
      <c r="PZL4" s="63"/>
      <c r="PZM4" s="63"/>
      <c r="PZN4" s="63"/>
      <c r="PZO4" s="63"/>
      <c r="PZP4" s="63"/>
      <c r="PZQ4" s="63"/>
      <c r="PZR4" s="63"/>
      <c r="PZS4" s="63"/>
      <c r="PZT4" s="63"/>
      <c r="PZU4" s="63"/>
      <c r="PZV4" s="63"/>
      <c r="PZW4" s="63"/>
      <c r="PZX4" s="63"/>
      <c r="PZY4" s="63"/>
      <c r="PZZ4" s="63"/>
      <c r="QAA4" s="63"/>
      <c r="QAB4" s="63"/>
      <c r="QAC4" s="63"/>
      <c r="QAD4" s="63"/>
      <c r="QAE4" s="63"/>
      <c r="QAF4" s="63"/>
      <c r="QAG4" s="63"/>
      <c r="QAH4" s="63"/>
      <c r="QAI4" s="63"/>
      <c r="QAJ4" s="63"/>
      <c r="QAK4" s="63"/>
      <c r="QAL4" s="63"/>
      <c r="QAM4" s="63"/>
      <c r="QAN4" s="63"/>
      <c r="QAO4" s="63"/>
      <c r="QAP4" s="63"/>
      <c r="QAQ4" s="63"/>
      <c r="QAR4" s="63"/>
      <c r="QAS4" s="63"/>
      <c r="QAT4" s="63"/>
      <c r="QAU4" s="63"/>
      <c r="QAV4" s="63"/>
      <c r="QAW4" s="63"/>
      <c r="QAX4" s="63"/>
      <c r="QAY4" s="63"/>
      <c r="QAZ4" s="63"/>
      <c r="QBA4" s="63"/>
      <c r="QBB4" s="63"/>
      <c r="QBC4" s="63"/>
      <c r="QBD4" s="63"/>
      <c r="QBE4" s="63"/>
      <c r="QBF4" s="63"/>
      <c r="QBG4" s="63"/>
      <c r="QBH4" s="63"/>
      <c r="QBI4" s="63"/>
      <c r="QBJ4" s="63"/>
      <c r="QBK4" s="63"/>
      <c r="QBL4" s="63"/>
      <c r="QBM4" s="63"/>
      <c r="QBN4" s="63"/>
      <c r="QBO4" s="63"/>
      <c r="QBP4" s="63"/>
      <c r="QBQ4" s="63"/>
      <c r="QBR4" s="63"/>
      <c r="QBS4" s="63"/>
      <c r="QBT4" s="63"/>
      <c r="QBU4" s="63"/>
      <c r="QBV4" s="63"/>
      <c r="QBW4" s="63"/>
      <c r="QBX4" s="63"/>
      <c r="QBY4" s="63"/>
      <c r="QBZ4" s="63"/>
      <c r="QCA4" s="63"/>
      <c r="QCB4" s="63"/>
      <c r="QCC4" s="63"/>
      <c r="QCD4" s="63"/>
      <c r="QCE4" s="63"/>
      <c r="QCF4" s="63"/>
      <c r="QCG4" s="63"/>
      <c r="QCH4" s="63"/>
      <c r="QCI4" s="63"/>
      <c r="QCJ4" s="63"/>
      <c r="QCK4" s="63"/>
      <c r="QCL4" s="63"/>
      <c r="QCM4" s="63"/>
      <c r="QCN4" s="63"/>
      <c r="QCO4" s="63"/>
      <c r="QCP4" s="63"/>
      <c r="QCQ4" s="63"/>
      <c r="QCR4" s="63"/>
      <c r="QCS4" s="63"/>
      <c r="QCT4" s="63"/>
      <c r="QCU4" s="63"/>
      <c r="QCV4" s="63"/>
      <c r="QCW4" s="63"/>
      <c r="QCX4" s="63"/>
      <c r="QCY4" s="63"/>
      <c r="QCZ4" s="63"/>
      <c r="QDA4" s="63"/>
      <c r="QDB4" s="63"/>
      <c r="QDC4" s="63"/>
      <c r="QDD4" s="63"/>
      <c r="QDE4" s="63"/>
      <c r="QDF4" s="63"/>
      <c r="QDG4" s="63"/>
      <c r="QDH4" s="63"/>
      <c r="QDI4" s="63"/>
      <c r="QDJ4" s="63"/>
      <c r="QDK4" s="63"/>
      <c r="QDL4" s="63"/>
      <c r="QDM4" s="63"/>
      <c r="QDN4" s="63"/>
      <c r="QDO4" s="63"/>
      <c r="QDP4" s="63"/>
      <c r="QDQ4" s="63"/>
      <c r="QDR4" s="63"/>
      <c r="QDS4" s="63"/>
      <c r="QDT4" s="63"/>
      <c r="QDU4" s="63"/>
      <c r="QDV4" s="63"/>
      <c r="QDW4" s="63"/>
      <c r="QDX4" s="63"/>
      <c r="QDY4" s="63"/>
      <c r="QDZ4" s="63"/>
      <c r="QEA4" s="63"/>
      <c r="QEB4" s="63"/>
      <c r="QEC4" s="63"/>
      <c r="QED4" s="63"/>
      <c r="QEE4" s="63"/>
      <c r="QEF4" s="63"/>
      <c r="QEG4" s="63"/>
      <c r="QEH4" s="63"/>
      <c r="QEI4" s="63"/>
      <c r="QEJ4" s="63"/>
      <c r="QEK4" s="63"/>
      <c r="QEL4" s="63"/>
      <c r="QEM4" s="63"/>
      <c r="QEN4" s="63"/>
      <c r="QEO4" s="63"/>
      <c r="QEP4" s="63"/>
      <c r="QEQ4" s="63"/>
      <c r="QER4" s="63"/>
      <c r="QES4" s="63"/>
      <c r="QET4" s="63"/>
      <c r="QEU4" s="63"/>
      <c r="QEV4" s="63"/>
      <c r="QEW4" s="63"/>
      <c r="QEX4" s="63"/>
      <c r="QEY4" s="63"/>
      <c r="QEZ4" s="63"/>
      <c r="QFA4" s="63"/>
      <c r="QFB4" s="63"/>
      <c r="QFC4" s="63"/>
      <c r="QFD4" s="63"/>
      <c r="QFE4" s="63"/>
      <c r="QFF4" s="63"/>
      <c r="QFG4" s="63"/>
      <c r="QFH4" s="63"/>
      <c r="QFI4" s="63"/>
      <c r="QFJ4" s="63"/>
      <c r="QFK4" s="63"/>
      <c r="QFL4" s="63"/>
      <c r="QFM4" s="63"/>
      <c r="QFN4" s="63"/>
      <c r="QFO4" s="63"/>
      <c r="QFP4" s="63"/>
      <c r="QFQ4" s="63"/>
      <c r="QFR4" s="63"/>
      <c r="QFS4" s="63"/>
      <c r="QFT4" s="63"/>
      <c r="QFU4" s="63"/>
      <c r="QFV4" s="63"/>
      <c r="QFW4" s="63"/>
      <c r="QFX4" s="63"/>
      <c r="QFY4" s="63"/>
      <c r="QFZ4" s="63"/>
      <c r="QGA4" s="63"/>
      <c r="QGB4" s="63"/>
      <c r="QGC4" s="63"/>
      <c r="QGD4" s="63"/>
      <c r="QGE4" s="63"/>
      <c r="QGF4" s="63"/>
      <c r="QGG4" s="63"/>
      <c r="QGH4" s="63"/>
      <c r="QGI4" s="63"/>
      <c r="QGJ4" s="63"/>
      <c r="QGK4" s="63"/>
      <c r="QGL4" s="63"/>
      <c r="QGM4" s="63"/>
      <c r="QGN4" s="63"/>
      <c r="QGO4" s="63"/>
      <c r="QGP4" s="63"/>
      <c r="QGQ4" s="63"/>
      <c r="QGR4" s="63"/>
      <c r="QGS4" s="63"/>
      <c r="QGT4" s="63"/>
      <c r="QGU4" s="63"/>
      <c r="QGV4" s="63"/>
      <c r="QGW4" s="63"/>
      <c r="QGX4" s="63"/>
      <c r="QGY4" s="63"/>
      <c r="QGZ4" s="63"/>
      <c r="QHA4" s="63"/>
      <c r="QHB4" s="63"/>
      <c r="QHC4" s="63"/>
      <c r="QHD4" s="63"/>
      <c r="QHE4" s="63"/>
      <c r="QHF4" s="63"/>
      <c r="QHG4" s="63"/>
      <c r="QHH4" s="63"/>
      <c r="QHI4" s="63"/>
      <c r="QHJ4" s="63"/>
      <c r="QHK4" s="63"/>
      <c r="QHL4" s="63"/>
      <c r="QHM4" s="63"/>
      <c r="QHN4" s="63"/>
      <c r="QHO4" s="63"/>
      <c r="QHP4" s="63"/>
      <c r="QHQ4" s="63"/>
      <c r="QHR4" s="63"/>
      <c r="QHS4" s="63"/>
      <c r="QHT4" s="63"/>
      <c r="QHU4" s="63"/>
      <c r="QHV4" s="63"/>
      <c r="QHW4" s="63"/>
      <c r="QHX4" s="63"/>
      <c r="QHY4" s="63"/>
      <c r="QHZ4" s="63"/>
      <c r="QIA4" s="63"/>
      <c r="QIB4" s="63"/>
      <c r="QIC4" s="63"/>
      <c r="QID4" s="63"/>
      <c r="QIE4" s="63"/>
      <c r="QIF4" s="63"/>
      <c r="QIG4" s="63"/>
      <c r="QIH4" s="63"/>
      <c r="QII4" s="63"/>
      <c r="QIJ4" s="63"/>
      <c r="QIK4" s="63"/>
      <c r="QIL4" s="63"/>
      <c r="QIM4" s="63"/>
      <c r="QIN4" s="63"/>
      <c r="QIO4" s="63"/>
      <c r="QIP4" s="63"/>
      <c r="QIQ4" s="63"/>
      <c r="QIR4" s="63"/>
      <c r="QIS4" s="63"/>
      <c r="QIT4" s="63"/>
      <c r="QIU4" s="63"/>
      <c r="QIV4" s="63"/>
      <c r="QIW4" s="63"/>
      <c r="QIX4" s="63"/>
      <c r="QIY4" s="63"/>
      <c r="QIZ4" s="63"/>
      <c r="QJA4" s="63"/>
      <c r="QJB4" s="63"/>
      <c r="QJC4" s="63"/>
      <c r="QJD4" s="63"/>
      <c r="QJE4" s="63"/>
      <c r="QJF4" s="63"/>
      <c r="QJG4" s="63"/>
      <c r="QJH4" s="63"/>
      <c r="QJI4" s="63"/>
      <c r="QJJ4" s="63"/>
      <c r="QJK4" s="63"/>
      <c r="QJL4" s="63"/>
      <c r="QJM4" s="63"/>
      <c r="QJN4" s="63"/>
      <c r="QJO4" s="63"/>
      <c r="QJP4" s="63"/>
      <c r="QJQ4" s="63"/>
      <c r="QJR4" s="63"/>
      <c r="QJS4" s="63"/>
      <c r="QJT4" s="63"/>
      <c r="QJU4" s="63"/>
      <c r="QJV4" s="63"/>
      <c r="QJW4" s="63"/>
      <c r="QJX4" s="63"/>
      <c r="QJY4" s="63"/>
      <c r="QJZ4" s="63"/>
      <c r="QKA4" s="63"/>
      <c r="QKB4" s="63"/>
      <c r="QKC4" s="63"/>
      <c r="QKD4" s="63"/>
      <c r="QKE4" s="63"/>
      <c r="QKF4" s="63"/>
      <c r="QKG4" s="63"/>
      <c r="QKH4" s="63"/>
      <c r="QKI4" s="63"/>
      <c r="QKJ4" s="63"/>
      <c r="QKK4" s="63"/>
      <c r="QKL4" s="63"/>
      <c r="QKM4" s="63"/>
      <c r="QKN4" s="63"/>
      <c r="QKO4" s="63"/>
      <c r="QKP4" s="63"/>
      <c r="QKQ4" s="63"/>
      <c r="QKR4" s="63"/>
      <c r="QKS4" s="63"/>
      <c r="QKT4" s="63"/>
      <c r="QKU4" s="63"/>
      <c r="QKV4" s="63"/>
      <c r="QKW4" s="63"/>
      <c r="QKX4" s="63"/>
      <c r="QKY4" s="63"/>
      <c r="QKZ4" s="63"/>
      <c r="QLA4" s="63"/>
      <c r="QLB4" s="63"/>
      <c r="QLC4" s="63"/>
      <c r="QLD4" s="63"/>
      <c r="QLE4" s="63"/>
      <c r="QLF4" s="63"/>
      <c r="QLG4" s="63"/>
      <c r="QLH4" s="63"/>
      <c r="QLI4" s="63"/>
      <c r="QLJ4" s="63"/>
      <c r="QLK4" s="63"/>
      <c r="QLL4" s="63"/>
      <c r="QLM4" s="63"/>
      <c r="QLN4" s="63"/>
      <c r="QLO4" s="63"/>
      <c r="QLP4" s="63"/>
      <c r="QLQ4" s="63"/>
      <c r="QLR4" s="63"/>
      <c r="QLS4" s="63"/>
      <c r="QLT4" s="63"/>
      <c r="QLU4" s="63"/>
      <c r="QLV4" s="63"/>
      <c r="QLW4" s="63"/>
      <c r="QLX4" s="63"/>
      <c r="QLY4" s="63"/>
      <c r="QLZ4" s="63"/>
      <c r="QMA4" s="63"/>
      <c r="QMB4" s="63"/>
      <c r="QMC4" s="63"/>
      <c r="QMD4" s="63"/>
      <c r="QME4" s="63"/>
      <c r="QMF4" s="63"/>
      <c r="QMG4" s="63"/>
      <c r="QMH4" s="63"/>
      <c r="QMI4" s="63"/>
      <c r="QMJ4" s="63"/>
      <c r="QMK4" s="63"/>
      <c r="QML4" s="63"/>
      <c r="QMM4" s="63"/>
      <c r="QMN4" s="63"/>
      <c r="QMO4" s="63"/>
      <c r="QMP4" s="63"/>
      <c r="QMQ4" s="63"/>
      <c r="QMR4" s="63"/>
      <c r="QMS4" s="63"/>
      <c r="QMT4" s="63"/>
      <c r="QMU4" s="63"/>
      <c r="QMV4" s="63"/>
      <c r="QMW4" s="63"/>
      <c r="QMX4" s="63"/>
      <c r="QMY4" s="63"/>
      <c r="QMZ4" s="63"/>
      <c r="QNA4" s="63"/>
      <c r="QNB4" s="63"/>
      <c r="QNC4" s="63"/>
      <c r="QND4" s="63"/>
      <c r="QNE4" s="63"/>
      <c r="QNF4" s="63"/>
      <c r="QNG4" s="63"/>
      <c r="QNH4" s="63"/>
      <c r="QNI4" s="63"/>
      <c r="QNJ4" s="63"/>
      <c r="QNK4" s="63"/>
      <c r="QNL4" s="63"/>
      <c r="QNM4" s="63"/>
      <c r="QNN4" s="63"/>
      <c r="QNO4" s="63"/>
      <c r="QNP4" s="63"/>
      <c r="QNQ4" s="63"/>
      <c r="QNR4" s="63"/>
      <c r="QNS4" s="63"/>
      <c r="QNT4" s="63"/>
      <c r="QNU4" s="63"/>
      <c r="QNV4" s="63"/>
      <c r="QNW4" s="63"/>
      <c r="QNX4" s="63"/>
      <c r="QNY4" s="63"/>
      <c r="QNZ4" s="63"/>
      <c r="QOA4" s="63"/>
      <c r="QOB4" s="63"/>
      <c r="QOC4" s="63"/>
      <c r="QOD4" s="63"/>
      <c r="QOE4" s="63"/>
      <c r="QOF4" s="63"/>
      <c r="QOG4" s="63"/>
      <c r="QOH4" s="63"/>
      <c r="QOI4" s="63"/>
      <c r="QOJ4" s="63"/>
      <c r="QOK4" s="63"/>
      <c r="QOL4" s="63"/>
      <c r="QOM4" s="63"/>
      <c r="QON4" s="63"/>
      <c r="QOO4" s="63"/>
      <c r="QOP4" s="63"/>
      <c r="QOQ4" s="63"/>
      <c r="QOR4" s="63"/>
      <c r="QOS4" s="63"/>
      <c r="QOT4" s="63"/>
      <c r="QOU4" s="63"/>
      <c r="QOV4" s="63"/>
      <c r="QOW4" s="63"/>
      <c r="QOX4" s="63"/>
      <c r="QOY4" s="63"/>
      <c r="QOZ4" s="63"/>
      <c r="QPA4" s="63"/>
      <c r="QPB4" s="63"/>
      <c r="QPC4" s="63"/>
      <c r="QPD4" s="63"/>
      <c r="QPE4" s="63"/>
      <c r="QPF4" s="63"/>
      <c r="QPG4" s="63"/>
      <c r="QPH4" s="63"/>
      <c r="QPI4" s="63"/>
      <c r="QPJ4" s="63"/>
      <c r="QPK4" s="63"/>
      <c r="QPL4" s="63"/>
      <c r="QPM4" s="63"/>
      <c r="QPN4" s="63"/>
      <c r="QPO4" s="63"/>
      <c r="QPP4" s="63"/>
      <c r="QPQ4" s="63"/>
      <c r="QPR4" s="63"/>
      <c r="QPS4" s="63"/>
      <c r="QPT4" s="63"/>
      <c r="QPU4" s="63"/>
      <c r="QPV4" s="63"/>
      <c r="QPW4" s="63"/>
      <c r="QPX4" s="63"/>
      <c r="QPY4" s="63"/>
      <c r="QPZ4" s="63"/>
      <c r="QQA4" s="63"/>
      <c r="QQB4" s="63"/>
      <c r="QQC4" s="63"/>
      <c r="QQD4" s="63"/>
      <c r="QQE4" s="63"/>
      <c r="QQF4" s="63"/>
      <c r="QQG4" s="63"/>
      <c r="QQH4" s="63"/>
      <c r="QQI4" s="63"/>
      <c r="QQJ4" s="63"/>
      <c r="QQK4" s="63"/>
      <c r="QQL4" s="63"/>
      <c r="QQM4" s="63"/>
      <c r="QQN4" s="63"/>
      <c r="QQO4" s="63"/>
      <c r="QQP4" s="63"/>
      <c r="QQQ4" s="63"/>
      <c r="QQR4" s="63"/>
      <c r="QQS4" s="63"/>
      <c r="QQT4" s="63"/>
      <c r="QQU4" s="63"/>
      <c r="QQV4" s="63"/>
      <c r="QQW4" s="63"/>
      <c r="QQX4" s="63"/>
      <c r="QQY4" s="63"/>
      <c r="QQZ4" s="63"/>
      <c r="QRA4" s="63"/>
      <c r="QRB4" s="63"/>
      <c r="QRC4" s="63"/>
      <c r="QRD4" s="63"/>
      <c r="QRE4" s="63"/>
      <c r="QRF4" s="63"/>
      <c r="QRG4" s="63"/>
      <c r="QRH4" s="63"/>
      <c r="QRI4" s="63"/>
      <c r="QRJ4" s="63"/>
      <c r="QRK4" s="63"/>
      <c r="QRL4" s="63"/>
      <c r="QRM4" s="63"/>
      <c r="QRN4" s="63"/>
      <c r="QRO4" s="63"/>
      <c r="QRP4" s="63"/>
      <c r="QRQ4" s="63"/>
      <c r="QRR4" s="63"/>
      <c r="QRS4" s="63"/>
      <c r="QRT4" s="63"/>
      <c r="QRU4" s="63"/>
      <c r="QRV4" s="63"/>
      <c r="QRW4" s="63"/>
      <c r="QRX4" s="63"/>
      <c r="QRY4" s="63"/>
      <c r="QRZ4" s="63"/>
      <c r="QSA4" s="63"/>
      <c r="QSB4" s="63"/>
      <c r="QSC4" s="63"/>
      <c r="QSD4" s="63"/>
      <c r="QSE4" s="63"/>
      <c r="QSF4" s="63"/>
      <c r="QSG4" s="63"/>
      <c r="QSH4" s="63"/>
      <c r="QSI4" s="63"/>
      <c r="QSJ4" s="63"/>
      <c r="QSK4" s="63"/>
      <c r="QSL4" s="63"/>
      <c r="QSM4" s="63"/>
      <c r="QSN4" s="63"/>
      <c r="QSO4" s="63"/>
      <c r="QSP4" s="63"/>
      <c r="QSQ4" s="63"/>
      <c r="QSR4" s="63"/>
      <c r="QSS4" s="63"/>
      <c r="QST4" s="63"/>
      <c r="QSU4" s="63"/>
      <c r="QSV4" s="63"/>
      <c r="QSW4" s="63"/>
      <c r="QSX4" s="63"/>
      <c r="QSY4" s="63"/>
      <c r="QSZ4" s="63"/>
      <c r="QTA4" s="63"/>
      <c r="QTB4" s="63"/>
      <c r="QTC4" s="63"/>
      <c r="QTD4" s="63"/>
      <c r="QTE4" s="63"/>
      <c r="QTF4" s="63"/>
      <c r="QTG4" s="63"/>
      <c r="QTH4" s="63"/>
      <c r="QTI4" s="63"/>
      <c r="QTJ4" s="63"/>
      <c r="QTK4" s="63"/>
      <c r="QTL4" s="63"/>
      <c r="QTM4" s="63"/>
      <c r="QTN4" s="63"/>
      <c r="QTO4" s="63"/>
      <c r="QTP4" s="63"/>
      <c r="QTQ4" s="63"/>
      <c r="QTR4" s="63"/>
      <c r="QTS4" s="63"/>
      <c r="QTT4" s="63"/>
      <c r="QTU4" s="63"/>
      <c r="QTV4" s="63"/>
      <c r="QTW4" s="63"/>
      <c r="QTX4" s="63"/>
      <c r="QTY4" s="63"/>
      <c r="QTZ4" s="63"/>
      <c r="QUA4" s="63"/>
      <c r="QUB4" s="63"/>
      <c r="QUC4" s="63"/>
      <c r="QUD4" s="63"/>
      <c r="QUE4" s="63"/>
      <c r="QUF4" s="63"/>
      <c r="QUG4" s="63"/>
      <c r="QUH4" s="63"/>
      <c r="QUI4" s="63"/>
      <c r="QUJ4" s="63"/>
      <c r="QUK4" s="63"/>
      <c r="QUL4" s="63"/>
      <c r="QUM4" s="63"/>
      <c r="QUN4" s="63"/>
      <c r="QUO4" s="63"/>
      <c r="QUP4" s="63"/>
      <c r="QUQ4" s="63"/>
      <c r="QUR4" s="63"/>
      <c r="QUS4" s="63"/>
      <c r="QUT4" s="63"/>
      <c r="QUU4" s="63"/>
      <c r="QUV4" s="63"/>
      <c r="QUW4" s="63"/>
      <c r="QUX4" s="63"/>
      <c r="QUY4" s="63"/>
      <c r="QUZ4" s="63"/>
      <c r="QVA4" s="63"/>
      <c r="QVB4" s="63"/>
      <c r="QVC4" s="63"/>
      <c r="QVD4" s="63"/>
      <c r="QVE4" s="63"/>
      <c r="QVF4" s="63"/>
      <c r="QVG4" s="63"/>
      <c r="QVH4" s="63"/>
      <c r="QVI4" s="63"/>
      <c r="QVJ4" s="63"/>
      <c r="QVK4" s="63"/>
      <c r="QVL4" s="63"/>
      <c r="QVM4" s="63"/>
      <c r="QVN4" s="63"/>
      <c r="QVO4" s="63"/>
      <c r="QVP4" s="63"/>
      <c r="QVQ4" s="63"/>
      <c r="QVR4" s="63"/>
      <c r="QVS4" s="63"/>
      <c r="QVT4" s="63"/>
      <c r="QVU4" s="63"/>
      <c r="QVV4" s="63"/>
      <c r="QVW4" s="63"/>
      <c r="QVX4" s="63"/>
      <c r="QVY4" s="63"/>
      <c r="QVZ4" s="63"/>
      <c r="QWA4" s="63"/>
      <c r="QWB4" s="63"/>
      <c r="QWC4" s="63"/>
      <c r="QWD4" s="63"/>
      <c r="QWE4" s="63"/>
      <c r="QWF4" s="63"/>
      <c r="QWG4" s="63"/>
      <c r="QWH4" s="63"/>
      <c r="QWI4" s="63"/>
      <c r="QWJ4" s="63"/>
      <c r="QWK4" s="63"/>
      <c r="QWL4" s="63"/>
      <c r="QWM4" s="63"/>
      <c r="QWN4" s="63"/>
      <c r="QWO4" s="63"/>
      <c r="QWP4" s="63"/>
      <c r="QWQ4" s="63"/>
      <c r="QWR4" s="63"/>
      <c r="QWS4" s="63"/>
      <c r="QWT4" s="63"/>
      <c r="QWU4" s="63"/>
      <c r="QWV4" s="63"/>
      <c r="QWW4" s="63"/>
      <c r="QWX4" s="63"/>
      <c r="QWY4" s="63"/>
      <c r="QWZ4" s="63"/>
      <c r="QXA4" s="63"/>
      <c r="QXB4" s="63"/>
      <c r="QXC4" s="63"/>
      <c r="QXD4" s="63"/>
      <c r="QXE4" s="63"/>
      <c r="QXF4" s="63"/>
      <c r="QXG4" s="63"/>
      <c r="QXH4" s="63"/>
      <c r="QXI4" s="63"/>
      <c r="QXJ4" s="63"/>
      <c r="QXK4" s="63"/>
      <c r="QXL4" s="63"/>
      <c r="QXM4" s="63"/>
      <c r="QXN4" s="63"/>
      <c r="QXO4" s="63"/>
      <c r="QXP4" s="63"/>
      <c r="QXQ4" s="63"/>
      <c r="QXR4" s="63"/>
      <c r="QXS4" s="63"/>
      <c r="QXT4" s="63"/>
      <c r="QXU4" s="63"/>
      <c r="QXV4" s="63"/>
      <c r="QXW4" s="63"/>
      <c r="QXX4" s="63"/>
      <c r="QXY4" s="63"/>
      <c r="QXZ4" s="63"/>
      <c r="QYA4" s="63"/>
      <c r="QYB4" s="63"/>
      <c r="QYC4" s="63"/>
      <c r="QYD4" s="63"/>
      <c r="QYE4" s="63"/>
      <c r="QYF4" s="63"/>
      <c r="QYG4" s="63"/>
      <c r="QYH4" s="63"/>
      <c r="QYI4" s="63"/>
      <c r="QYJ4" s="63"/>
      <c r="QYK4" s="63"/>
      <c r="QYL4" s="63"/>
      <c r="QYM4" s="63"/>
      <c r="QYN4" s="63"/>
      <c r="QYO4" s="63"/>
      <c r="QYP4" s="63"/>
      <c r="QYQ4" s="63"/>
      <c r="QYR4" s="63"/>
      <c r="QYS4" s="63"/>
      <c r="QYT4" s="63"/>
      <c r="QYU4" s="63"/>
      <c r="QYV4" s="63"/>
      <c r="QYW4" s="63"/>
      <c r="QYX4" s="63"/>
      <c r="QYY4" s="63"/>
      <c r="QYZ4" s="63"/>
      <c r="QZA4" s="63"/>
      <c r="QZB4" s="63"/>
      <c r="QZC4" s="63"/>
      <c r="QZD4" s="63"/>
      <c r="QZE4" s="63"/>
      <c r="QZF4" s="63"/>
      <c r="QZG4" s="63"/>
      <c r="QZH4" s="63"/>
      <c r="QZI4" s="63"/>
      <c r="QZJ4" s="63"/>
      <c r="QZK4" s="63"/>
      <c r="QZL4" s="63"/>
      <c r="QZM4" s="63"/>
      <c r="QZN4" s="63"/>
      <c r="QZO4" s="63"/>
      <c r="QZP4" s="63"/>
      <c r="QZQ4" s="63"/>
      <c r="QZR4" s="63"/>
      <c r="QZS4" s="63"/>
      <c r="QZT4" s="63"/>
      <c r="QZU4" s="63"/>
      <c r="QZV4" s="63"/>
      <c r="QZW4" s="63"/>
      <c r="QZX4" s="63"/>
      <c r="QZY4" s="63"/>
      <c r="QZZ4" s="63"/>
      <c r="RAA4" s="63"/>
      <c r="RAB4" s="63"/>
      <c r="RAC4" s="63"/>
      <c r="RAD4" s="63"/>
      <c r="RAE4" s="63"/>
      <c r="RAF4" s="63"/>
      <c r="RAG4" s="63"/>
      <c r="RAH4" s="63"/>
      <c r="RAI4" s="63"/>
      <c r="RAJ4" s="63"/>
      <c r="RAK4" s="63"/>
      <c r="RAL4" s="63"/>
      <c r="RAM4" s="63"/>
      <c r="RAN4" s="63"/>
      <c r="RAO4" s="63"/>
      <c r="RAP4" s="63"/>
      <c r="RAQ4" s="63"/>
      <c r="RAR4" s="63"/>
      <c r="RAS4" s="63"/>
      <c r="RAT4" s="63"/>
      <c r="RAU4" s="63"/>
      <c r="RAV4" s="63"/>
      <c r="RAW4" s="63"/>
      <c r="RAX4" s="63"/>
      <c r="RAY4" s="63"/>
      <c r="RAZ4" s="63"/>
      <c r="RBA4" s="63"/>
      <c r="RBB4" s="63"/>
      <c r="RBC4" s="63"/>
      <c r="RBD4" s="63"/>
      <c r="RBE4" s="63"/>
      <c r="RBF4" s="63"/>
      <c r="RBG4" s="63"/>
      <c r="RBH4" s="63"/>
      <c r="RBI4" s="63"/>
      <c r="RBJ4" s="63"/>
      <c r="RBK4" s="63"/>
      <c r="RBL4" s="63"/>
      <c r="RBM4" s="63"/>
      <c r="RBN4" s="63"/>
      <c r="RBO4" s="63"/>
      <c r="RBP4" s="63"/>
      <c r="RBQ4" s="63"/>
      <c r="RBR4" s="63"/>
      <c r="RBS4" s="63"/>
      <c r="RBT4" s="63"/>
      <c r="RBU4" s="63"/>
      <c r="RBV4" s="63"/>
      <c r="RBW4" s="63"/>
      <c r="RBX4" s="63"/>
      <c r="RBY4" s="63"/>
      <c r="RBZ4" s="63"/>
      <c r="RCA4" s="63"/>
      <c r="RCB4" s="63"/>
      <c r="RCC4" s="63"/>
      <c r="RCD4" s="63"/>
      <c r="RCE4" s="63"/>
      <c r="RCF4" s="63"/>
      <c r="RCG4" s="63"/>
      <c r="RCH4" s="63"/>
      <c r="RCI4" s="63"/>
      <c r="RCJ4" s="63"/>
      <c r="RCK4" s="63"/>
      <c r="RCL4" s="63"/>
      <c r="RCM4" s="63"/>
      <c r="RCN4" s="63"/>
      <c r="RCO4" s="63"/>
      <c r="RCP4" s="63"/>
      <c r="RCQ4" s="63"/>
      <c r="RCR4" s="63"/>
      <c r="RCS4" s="63"/>
      <c r="RCT4" s="63"/>
      <c r="RCU4" s="63"/>
      <c r="RCV4" s="63"/>
      <c r="RCW4" s="63"/>
      <c r="RCX4" s="63"/>
      <c r="RCY4" s="63"/>
      <c r="RCZ4" s="63"/>
      <c r="RDA4" s="63"/>
      <c r="RDB4" s="63"/>
      <c r="RDC4" s="63"/>
      <c r="RDD4" s="63"/>
      <c r="RDE4" s="63"/>
      <c r="RDF4" s="63"/>
      <c r="RDG4" s="63"/>
      <c r="RDH4" s="63"/>
      <c r="RDI4" s="63"/>
      <c r="RDJ4" s="63"/>
      <c r="RDK4" s="63"/>
      <c r="RDL4" s="63"/>
      <c r="RDM4" s="63"/>
      <c r="RDN4" s="63"/>
      <c r="RDO4" s="63"/>
      <c r="RDP4" s="63"/>
      <c r="RDQ4" s="63"/>
      <c r="RDR4" s="63"/>
      <c r="RDS4" s="63"/>
      <c r="RDT4" s="63"/>
      <c r="RDU4" s="63"/>
      <c r="RDV4" s="63"/>
      <c r="RDW4" s="63"/>
      <c r="RDX4" s="63"/>
      <c r="RDY4" s="63"/>
      <c r="RDZ4" s="63"/>
      <c r="REA4" s="63"/>
      <c r="REB4" s="63"/>
      <c r="REC4" s="63"/>
      <c r="RED4" s="63"/>
      <c r="REE4" s="63"/>
      <c r="REF4" s="63"/>
      <c r="REG4" s="63"/>
      <c r="REH4" s="63"/>
      <c r="REI4" s="63"/>
      <c r="REJ4" s="63"/>
      <c r="REK4" s="63"/>
      <c r="REL4" s="63"/>
      <c r="REM4" s="63"/>
      <c r="REN4" s="63"/>
      <c r="REO4" s="63"/>
      <c r="REP4" s="63"/>
      <c r="REQ4" s="63"/>
      <c r="RER4" s="63"/>
      <c r="RES4" s="63"/>
      <c r="RET4" s="63"/>
      <c r="REU4" s="63"/>
      <c r="REV4" s="63"/>
      <c r="REW4" s="63"/>
      <c r="REX4" s="63"/>
      <c r="REY4" s="63"/>
      <c r="REZ4" s="63"/>
      <c r="RFA4" s="63"/>
      <c r="RFB4" s="63"/>
      <c r="RFC4" s="63"/>
      <c r="RFD4" s="63"/>
      <c r="RFE4" s="63"/>
      <c r="RFF4" s="63"/>
      <c r="RFG4" s="63"/>
      <c r="RFH4" s="63"/>
      <c r="RFI4" s="63"/>
      <c r="RFJ4" s="63"/>
      <c r="RFK4" s="63"/>
      <c r="RFL4" s="63"/>
      <c r="RFM4" s="63"/>
      <c r="RFN4" s="63"/>
      <c r="RFO4" s="63"/>
      <c r="RFP4" s="63"/>
      <c r="RFQ4" s="63"/>
      <c r="RFR4" s="63"/>
      <c r="RFS4" s="63"/>
      <c r="RFT4" s="63"/>
      <c r="RFU4" s="63"/>
      <c r="RFV4" s="63"/>
      <c r="RFW4" s="63"/>
      <c r="RFX4" s="63"/>
      <c r="RFY4" s="63"/>
      <c r="RFZ4" s="63"/>
      <c r="RGA4" s="63"/>
      <c r="RGB4" s="63"/>
      <c r="RGC4" s="63"/>
      <c r="RGD4" s="63"/>
      <c r="RGE4" s="63"/>
      <c r="RGF4" s="63"/>
      <c r="RGG4" s="63"/>
      <c r="RGH4" s="63"/>
      <c r="RGI4" s="63"/>
      <c r="RGJ4" s="63"/>
      <c r="RGK4" s="63"/>
      <c r="RGL4" s="63"/>
      <c r="RGM4" s="63"/>
      <c r="RGN4" s="63"/>
      <c r="RGO4" s="63"/>
      <c r="RGP4" s="63"/>
      <c r="RGQ4" s="63"/>
      <c r="RGR4" s="63"/>
      <c r="RGS4" s="63"/>
      <c r="RGT4" s="63"/>
      <c r="RGU4" s="63"/>
      <c r="RGV4" s="63"/>
      <c r="RGW4" s="63"/>
      <c r="RGX4" s="63"/>
      <c r="RGY4" s="63"/>
      <c r="RGZ4" s="63"/>
      <c r="RHA4" s="63"/>
      <c r="RHB4" s="63"/>
      <c r="RHC4" s="63"/>
      <c r="RHD4" s="63"/>
      <c r="RHE4" s="63"/>
      <c r="RHF4" s="63"/>
      <c r="RHG4" s="63"/>
      <c r="RHH4" s="63"/>
      <c r="RHI4" s="63"/>
      <c r="RHJ4" s="63"/>
      <c r="RHK4" s="63"/>
      <c r="RHL4" s="63"/>
      <c r="RHM4" s="63"/>
      <c r="RHN4" s="63"/>
      <c r="RHO4" s="63"/>
      <c r="RHP4" s="63"/>
      <c r="RHQ4" s="63"/>
      <c r="RHR4" s="63"/>
      <c r="RHS4" s="63"/>
      <c r="RHT4" s="63"/>
      <c r="RHU4" s="63"/>
      <c r="RHV4" s="63"/>
      <c r="RHW4" s="63"/>
      <c r="RHX4" s="63"/>
      <c r="RHY4" s="63"/>
      <c r="RHZ4" s="63"/>
      <c r="RIA4" s="63"/>
      <c r="RIB4" s="63"/>
      <c r="RIC4" s="63"/>
      <c r="RID4" s="63"/>
      <c r="RIE4" s="63"/>
      <c r="RIF4" s="63"/>
      <c r="RIG4" s="63"/>
      <c r="RIH4" s="63"/>
      <c r="RII4" s="63"/>
      <c r="RIJ4" s="63"/>
      <c r="RIK4" s="63"/>
      <c r="RIL4" s="63"/>
      <c r="RIM4" s="63"/>
      <c r="RIN4" s="63"/>
      <c r="RIO4" s="63"/>
      <c r="RIP4" s="63"/>
      <c r="RIQ4" s="63"/>
      <c r="RIR4" s="63"/>
      <c r="RIS4" s="63"/>
      <c r="RIT4" s="63"/>
      <c r="RIU4" s="63"/>
      <c r="RIV4" s="63"/>
      <c r="RIW4" s="63"/>
      <c r="RIX4" s="63"/>
      <c r="RIY4" s="63"/>
      <c r="RIZ4" s="63"/>
      <c r="RJA4" s="63"/>
      <c r="RJB4" s="63"/>
      <c r="RJC4" s="63"/>
      <c r="RJD4" s="63"/>
      <c r="RJE4" s="63"/>
      <c r="RJF4" s="63"/>
      <c r="RJG4" s="63"/>
      <c r="RJH4" s="63"/>
      <c r="RJI4" s="63"/>
      <c r="RJJ4" s="63"/>
      <c r="RJK4" s="63"/>
      <c r="RJL4" s="63"/>
      <c r="RJM4" s="63"/>
      <c r="RJN4" s="63"/>
      <c r="RJO4" s="63"/>
      <c r="RJP4" s="63"/>
      <c r="RJQ4" s="63"/>
      <c r="RJR4" s="63"/>
      <c r="RJS4" s="63"/>
      <c r="RJT4" s="63"/>
      <c r="RJU4" s="63"/>
      <c r="RJV4" s="63"/>
      <c r="RJW4" s="63"/>
      <c r="RJX4" s="63"/>
      <c r="RJY4" s="63"/>
      <c r="RJZ4" s="63"/>
      <c r="RKA4" s="63"/>
      <c r="RKB4" s="63"/>
      <c r="RKC4" s="63"/>
      <c r="RKD4" s="63"/>
      <c r="RKE4" s="63"/>
      <c r="RKF4" s="63"/>
      <c r="RKG4" s="63"/>
      <c r="RKH4" s="63"/>
      <c r="RKI4" s="63"/>
      <c r="RKJ4" s="63"/>
      <c r="RKK4" s="63"/>
      <c r="RKL4" s="63"/>
      <c r="RKM4" s="63"/>
      <c r="RKN4" s="63"/>
      <c r="RKO4" s="63"/>
      <c r="RKP4" s="63"/>
      <c r="RKQ4" s="63"/>
      <c r="RKR4" s="63"/>
      <c r="RKS4" s="63"/>
      <c r="RKT4" s="63"/>
      <c r="RKU4" s="63"/>
      <c r="RKV4" s="63"/>
      <c r="RKW4" s="63"/>
      <c r="RKX4" s="63"/>
      <c r="RKY4" s="63"/>
      <c r="RKZ4" s="63"/>
      <c r="RLA4" s="63"/>
      <c r="RLB4" s="63"/>
      <c r="RLC4" s="63"/>
      <c r="RLD4" s="63"/>
      <c r="RLE4" s="63"/>
      <c r="RLF4" s="63"/>
      <c r="RLG4" s="63"/>
      <c r="RLH4" s="63"/>
      <c r="RLI4" s="63"/>
      <c r="RLJ4" s="63"/>
      <c r="RLK4" s="63"/>
      <c r="RLL4" s="63"/>
      <c r="RLM4" s="63"/>
      <c r="RLN4" s="63"/>
      <c r="RLO4" s="63"/>
      <c r="RLP4" s="63"/>
      <c r="RLQ4" s="63"/>
      <c r="RLR4" s="63"/>
      <c r="RLS4" s="63"/>
      <c r="RLT4" s="63"/>
      <c r="RLU4" s="63"/>
      <c r="RLV4" s="63"/>
      <c r="RLW4" s="63"/>
      <c r="RLX4" s="63"/>
      <c r="RLY4" s="63"/>
      <c r="RLZ4" s="63"/>
      <c r="RMA4" s="63"/>
      <c r="RMB4" s="63"/>
      <c r="RMC4" s="63"/>
      <c r="RMD4" s="63"/>
      <c r="RME4" s="63"/>
      <c r="RMF4" s="63"/>
      <c r="RMG4" s="63"/>
      <c r="RMH4" s="63"/>
      <c r="RMI4" s="63"/>
      <c r="RMJ4" s="63"/>
      <c r="RMK4" s="63"/>
      <c r="RML4" s="63"/>
      <c r="RMM4" s="63"/>
      <c r="RMN4" s="63"/>
      <c r="RMO4" s="63"/>
      <c r="RMP4" s="63"/>
      <c r="RMQ4" s="63"/>
      <c r="RMR4" s="63"/>
      <c r="RMS4" s="63"/>
      <c r="RMT4" s="63"/>
      <c r="RMU4" s="63"/>
      <c r="RMV4" s="63"/>
      <c r="RMW4" s="63"/>
      <c r="RMX4" s="63"/>
      <c r="RMY4" s="63"/>
      <c r="RMZ4" s="63"/>
      <c r="RNA4" s="63"/>
      <c r="RNB4" s="63"/>
      <c r="RNC4" s="63"/>
      <c r="RND4" s="63"/>
      <c r="RNE4" s="63"/>
      <c r="RNF4" s="63"/>
      <c r="RNG4" s="63"/>
      <c r="RNH4" s="63"/>
      <c r="RNI4" s="63"/>
      <c r="RNJ4" s="63"/>
      <c r="RNK4" s="63"/>
      <c r="RNL4" s="63"/>
      <c r="RNM4" s="63"/>
      <c r="RNN4" s="63"/>
      <c r="RNO4" s="63"/>
      <c r="RNP4" s="63"/>
      <c r="RNQ4" s="63"/>
      <c r="RNR4" s="63"/>
      <c r="RNS4" s="63"/>
      <c r="RNT4" s="63"/>
      <c r="RNU4" s="63"/>
      <c r="RNV4" s="63"/>
      <c r="RNW4" s="63"/>
      <c r="RNX4" s="63"/>
      <c r="RNY4" s="63"/>
      <c r="RNZ4" s="63"/>
      <c r="ROA4" s="63"/>
      <c r="ROB4" s="63"/>
      <c r="ROC4" s="63"/>
      <c r="ROD4" s="63"/>
      <c r="ROE4" s="63"/>
      <c r="ROF4" s="63"/>
      <c r="ROG4" s="63"/>
      <c r="ROH4" s="63"/>
      <c r="ROI4" s="63"/>
      <c r="ROJ4" s="63"/>
      <c r="ROK4" s="63"/>
      <c r="ROL4" s="63"/>
      <c r="ROM4" s="63"/>
      <c r="RON4" s="63"/>
      <c r="ROO4" s="63"/>
      <c r="ROP4" s="63"/>
      <c r="ROQ4" s="63"/>
      <c r="ROR4" s="63"/>
      <c r="ROS4" s="63"/>
      <c r="ROT4" s="63"/>
      <c r="ROU4" s="63"/>
      <c r="ROV4" s="63"/>
      <c r="ROW4" s="63"/>
      <c r="ROX4" s="63"/>
      <c r="ROY4" s="63"/>
      <c r="ROZ4" s="63"/>
      <c r="RPA4" s="63"/>
      <c r="RPB4" s="63"/>
      <c r="RPC4" s="63"/>
      <c r="RPD4" s="63"/>
      <c r="RPE4" s="63"/>
      <c r="RPF4" s="63"/>
      <c r="RPG4" s="63"/>
      <c r="RPH4" s="63"/>
      <c r="RPI4" s="63"/>
      <c r="RPJ4" s="63"/>
      <c r="RPK4" s="63"/>
      <c r="RPL4" s="63"/>
      <c r="RPM4" s="63"/>
      <c r="RPN4" s="63"/>
      <c r="RPO4" s="63"/>
      <c r="RPP4" s="63"/>
      <c r="RPQ4" s="63"/>
      <c r="RPR4" s="63"/>
      <c r="RPS4" s="63"/>
      <c r="RPT4" s="63"/>
      <c r="RPU4" s="63"/>
      <c r="RPV4" s="63"/>
      <c r="RPW4" s="63"/>
      <c r="RPX4" s="63"/>
      <c r="RPY4" s="63"/>
      <c r="RPZ4" s="63"/>
      <c r="RQA4" s="63"/>
      <c r="RQB4" s="63"/>
      <c r="RQC4" s="63"/>
      <c r="RQD4" s="63"/>
      <c r="RQE4" s="63"/>
      <c r="RQF4" s="63"/>
      <c r="RQG4" s="63"/>
      <c r="RQH4" s="63"/>
      <c r="RQI4" s="63"/>
      <c r="RQJ4" s="63"/>
      <c r="RQK4" s="63"/>
      <c r="RQL4" s="63"/>
      <c r="RQM4" s="63"/>
      <c r="RQN4" s="63"/>
      <c r="RQO4" s="63"/>
      <c r="RQP4" s="63"/>
      <c r="RQQ4" s="63"/>
      <c r="RQR4" s="63"/>
      <c r="RQS4" s="63"/>
      <c r="RQT4" s="63"/>
      <c r="RQU4" s="63"/>
      <c r="RQV4" s="63"/>
      <c r="RQW4" s="63"/>
      <c r="RQX4" s="63"/>
      <c r="RQY4" s="63"/>
      <c r="RQZ4" s="63"/>
      <c r="RRA4" s="63"/>
      <c r="RRB4" s="63"/>
      <c r="RRC4" s="63"/>
      <c r="RRD4" s="63"/>
      <c r="RRE4" s="63"/>
      <c r="RRF4" s="63"/>
      <c r="RRG4" s="63"/>
      <c r="RRH4" s="63"/>
      <c r="RRI4" s="63"/>
      <c r="RRJ4" s="63"/>
      <c r="RRK4" s="63"/>
      <c r="RRL4" s="63"/>
      <c r="RRM4" s="63"/>
      <c r="RRN4" s="63"/>
      <c r="RRO4" s="63"/>
      <c r="RRP4" s="63"/>
      <c r="RRQ4" s="63"/>
      <c r="RRR4" s="63"/>
      <c r="RRS4" s="63"/>
      <c r="RRT4" s="63"/>
      <c r="RRU4" s="63"/>
      <c r="RRV4" s="63"/>
      <c r="RRW4" s="63"/>
      <c r="RRX4" s="63"/>
      <c r="RRY4" s="63"/>
      <c r="RRZ4" s="63"/>
      <c r="RSA4" s="63"/>
      <c r="RSB4" s="63"/>
      <c r="RSC4" s="63"/>
      <c r="RSD4" s="63"/>
      <c r="RSE4" s="63"/>
      <c r="RSF4" s="63"/>
      <c r="RSG4" s="63"/>
      <c r="RSH4" s="63"/>
      <c r="RSI4" s="63"/>
      <c r="RSJ4" s="63"/>
      <c r="RSK4" s="63"/>
      <c r="RSL4" s="63"/>
      <c r="RSM4" s="63"/>
      <c r="RSN4" s="63"/>
      <c r="RSO4" s="63"/>
      <c r="RSP4" s="63"/>
      <c r="RSQ4" s="63"/>
      <c r="RSR4" s="63"/>
      <c r="RSS4" s="63"/>
      <c r="RST4" s="63"/>
      <c r="RSU4" s="63"/>
      <c r="RSV4" s="63"/>
      <c r="RSW4" s="63"/>
      <c r="RSX4" s="63"/>
      <c r="RSY4" s="63"/>
      <c r="RSZ4" s="63"/>
      <c r="RTA4" s="63"/>
      <c r="RTB4" s="63"/>
      <c r="RTC4" s="63"/>
      <c r="RTD4" s="63"/>
      <c r="RTE4" s="63"/>
      <c r="RTF4" s="63"/>
      <c r="RTG4" s="63"/>
      <c r="RTH4" s="63"/>
      <c r="RTI4" s="63"/>
      <c r="RTJ4" s="63"/>
      <c r="RTK4" s="63"/>
      <c r="RTL4" s="63"/>
      <c r="RTM4" s="63"/>
      <c r="RTN4" s="63"/>
      <c r="RTO4" s="63"/>
      <c r="RTP4" s="63"/>
      <c r="RTQ4" s="63"/>
      <c r="RTR4" s="63"/>
      <c r="RTS4" s="63"/>
      <c r="RTT4" s="63"/>
      <c r="RTU4" s="63"/>
      <c r="RTV4" s="63"/>
      <c r="RTW4" s="63"/>
      <c r="RTX4" s="63"/>
      <c r="RTY4" s="63"/>
      <c r="RTZ4" s="63"/>
      <c r="RUA4" s="63"/>
      <c r="RUB4" s="63"/>
      <c r="RUC4" s="63"/>
      <c r="RUD4" s="63"/>
      <c r="RUE4" s="63"/>
      <c r="RUF4" s="63"/>
      <c r="RUG4" s="63"/>
      <c r="RUH4" s="63"/>
      <c r="RUI4" s="63"/>
      <c r="RUJ4" s="63"/>
      <c r="RUK4" s="63"/>
      <c r="RUL4" s="63"/>
      <c r="RUM4" s="63"/>
      <c r="RUN4" s="63"/>
      <c r="RUO4" s="63"/>
      <c r="RUP4" s="63"/>
      <c r="RUQ4" s="63"/>
      <c r="RUR4" s="63"/>
      <c r="RUS4" s="63"/>
      <c r="RUT4" s="63"/>
      <c r="RUU4" s="63"/>
      <c r="RUV4" s="63"/>
      <c r="RUW4" s="63"/>
      <c r="RUX4" s="63"/>
      <c r="RUY4" s="63"/>
      <c r="RUZ4" s="63"/>
      <c r="RVA4" s="63"/>
      <c r="RVB4" s="63"/>
      <c r="RVC4" s="63"/>
      <c r="RVD4" s="63"/>
      <c r="RVE4" s="63"/>
      <c r="RVF4" s="63"/>
      <c r="RVG4" s="63"/>
      <c r="RVH4" s="63"/>
      <c r="RVI4" s="63"/>
      <c r="RVJ4" s="63"/>
      <c r="RVK4" s="63"/>
      <c r="RVL4" s="63"/>
      <c r="RVM4" s="63"/>
      <c r="RVN4" s="63"/>
      <c r="RVO4" s="63"/>
      <c r="RVP4" s="63"/>
      <c r="RVQ4" s="63"/>
      <c r="RVR4" s="63"/>
      <c r="RVS4" s="63"/>
      <c r="RVT4" s="63"/>
      <c r="RVU4" s="63"/>
      <c r="RVV4" s="63"/>
      <c r="RVW4" s="63"/>
      <c r="RVX4" s="63"/>
      <c r="RVY4" s="63"/>
      <c r="RVZ4" s="63"/>
      <c r="RWA4" s="63"/>
      <c r="RWB4" s="63"/>
      <c r="RWC4" s="63"/>
      <c r="RWD4" s="63"/>
      <c r="RWE4" s="63"/>
      <c r="RWF4" s="63"/>
      <c r="RWG4" s="63"/>
      <c r="RWH4" s="63"/>
      <c r="RWI4" s="63"/>
      <c r="RWJ4" s="63"/>
      <c r="RWK4" s="63"/>
      <c r="RWL4" s="63"/>
      <c r="RWM4" s="63"/>
      <c r="RWN4" s="63"/>
      <c r="RWO4" s="63"/>
      <c r="RWP4" s="63"/>
      <c r="RWQ4" s="63"/>
      <c r="RWR4" s="63"/>
      <c r="RWS4" s="63"/>
      <c r="RWT4" s="63"/>
      <c r="RWU4" s="63"/>
      <c r="RWV4" s="63"/>
      <c r="RWW4" s="63"/>
      <c r="RWX4" s="63"/>
      <c r="RWY4" s="63"/>
      <c r="RWZ4" s="63"/>
      <c r="RXA4" s="63"/>
      <c r="RXB4" s="63"/>
      <c r="RXC4" s="63"/>
      <c r="RXD4" s="63"/>
      <c r="RXE4" s="63"/>
      <c r="RXF4" s="63"/>
      <c r="RXG4" s="63"/>
      <c r="RXH4" s="63"/>
      <c r="RXI4" s="63"/>
      <c r="RXJ4" s="63"/>
      <c r="RXK4" s="63"/>
      <c r="RXL4" s="63"/>
      <c r="RXM4" s="63"/>
      <c r="RXN4" s="63"/>
      <c r="RXO4" s="63"/>
      <c r="RXP4" s="63"/>
      <c r="RXQ4" s="63"/>
      <c r="RXR4" s="63"/>
      <c r="RXS4" s="63"/>
      <c r="RXT4" s="63"/>
      <c r="RXU4" s="63"/>
      <c r="RXV4" s="63"/>
      <c r="RXW4" s="63"/>
      <c r="RXX4" s="63"/>
      <c r="RXY4" s="63"/>
      <c r="RXZ4" s="63"/>
      <c r="RYA4" s="63"/>
      <c r="RYB4" s="63"/>
      <c r="RYC4" s="63"/>
      <c r="RYD4" s="63"/>
      <c r="RYE4" s="63"/>
      <c r="RYF4" s="63"/>
      <c r="RYG4" s="63"/>
      <c r="RYH4" s="63"/>
      <c r="RYI4" s="63"/>
      <c r="RYJ4" s="63"/>
      <c r="RYK4" s="63"/>
      <c r="RYL4" s="63"/>
      <c r="RYM4" s="63"/>
      <c r="RYN4" s="63"/>
      <c r="RYO4" s="63"/>
      <c r="RYP4" s="63"/>
      <c r="RYQ4" s="63"/>
      <c r="RYR4" s="63"/>
      <c r="RYS4" s="63"/>
      <c r="RYT4" s="63"/>
      <c r="RYU4" s="63"/>
      <c r="RYV4" s="63"/>
      <c r="RYW4" s="63"/>
      <c r="RYX4" s="63"/>
      <c r="RYY4" s="63"/>
      <c r="RYZ4" s="63"/>
      <c r="RZA4" s="63"/>
      <c r="RZB4" s="63"/>
      <c r="RZC4" s="63"/>
      <c r="RZD4" s="63"/>
      <c r="RZE4" s="63"/>
      <c r="RZF4" s="63"/>
      <c r="RZG4" s="63"/>
      <c r="RZH4" s="63"/>
      <c r="RZI4" s="63"/>
      <c r="RZJ4" s="63"/>
      <c r="RZK4" s="63"/>
      <c r="RZL4" s="63"/>
      <c r="RZM4" s="63"/>
      <c r="RZN4" s="63"/>
      <c r="RZO4" s="63"/>
      <c r="RZP4" s="63"/>
      <c r="RZQ4" s="63"/>
      <c r="RZR4" s="63"/>
      <c r="RZS4" s="63"/>
      <c r="RZT4" s="63"/>
      <c r="RZU4" s="63"/>
      <c r="RZV4" s="63"/>
      <c r="RZW4" s="63"/>
      <c r="RZX4" s="63"/>
      <c r="RZY4" s="63"/>
      <c r="RZZ4" s="63"/>
      <c r="SAA4" s="63"/>
      <c r="SAB4" s="63"/>
      <c r="SAC4" s="63"/>
      <c r="SAD4" s="63"/>
      <c r="SAE4" s="63"/>
      <c r="SAF4" s="63"/>
      <c r="SAG4" s="63"/>
      <c r="SAH4" s="63"/>
      <c r="SAI4" s="63"/>
      <c r="SAJ4" s="63"/>
      <c r="SAK4" s="63"/>
      <c r="SAL4" s="63"/>
      <c r="SAM4" s="63"/>
      <c r="SAN4" s="63"/>
      <c r="SAO4" s="63"/>
      <c r="SAP4" s="63"/>
      <c r="SAQ4" s="63"/>
      <c r="SAR4" s="63"/>
      <c r="SAS4" s="63"/>
      <c r="SAT4" s="63"/>
      <c r="SAU4" s="63"/>
      <c r="SAV4" s="63"/>
      <c r="SAW4" s="63"/>
      <c r="SAX4" s="63"/>
      <c r="SAY4" s="63"/>
      <c r="SAZ4" s="63"/>
      <c r="SBA4" s="63"/>
      <c r="SBB4" s="63"/>
      <c r="SBC4" s="63"/>
      <c r="SBD4" s="63"/>
      <c r="SBE4" s="63"/>
      <c r="SBF4" s="63"/>
      <c r="SBG4" s="63"/>
      <c r="SBH4" s="63"/>
      <c r="SBI4" s="63"/>
      <c r="SBJ4" s="63"/>
      <c r="SBK4" s="63"/>
      <c r="SBL4" s="63"/>
      <c r="SBM4" s="63"/>
      <c r="SBN4" s="63"/>
      <c r="SBO4" s="63"/>
      <c r="SBP4" s="63"/>
      <c r="SBQ4" s="63"/>
      <c r="SBR4" s="63"/>
      <c r="SBS4" s="63"/>
      <c r="SBT4" s="63"/>
      <c r="SBU4" s="63"/>
      <c r="SBV4" s="63"/>
      <c r="SBW4" s="63"/>
      <c r="SBX4" s="63"/>
      <c r="SBY4" s="63"/>
      <c r="SBZ4" s="63"/>
      <c r="SCA4" s="63"/>
      <c r="SCB4" s="63"/>
      <c r="SCC4" s="63"/>
      <c r="SCD4" s="63"/>
      <c r="SCE4" s="63"/>
      <c r="SCF4" s="63"/>
      <c r="SCG4" s="63"/>
      <c r="SCH4" s="63"/>
      <c r="SCI4" s="63"/>
      <c r="SCJ4" s="63"/>
      <c r="SCK4" s="63"/>
      <c r="SCL4" s="63"/>
      <c r="SCM4" s="63"/>
      <c r="SCN4" s="63"/>
      <c r="SCO4" s="63"/>
      <c r="SCP4" s="63"/>
      <c r="SCQ4" s="63"/>
      <c r="SCR4" s="63"/>
      <c r="SCS4" s="63"/>
      <c r="SCT4" s="63"/>
      <c r="SCU4" s="63"/>
      <c r="SCV4" s="63"/>
      <c r="SCW4" s="63"/>
      <c r="SCX4" s="63"/>
      <c r="SCY4" s="63"/>
      <c r="SCZ4" s="63"/>
      <c r="SDA4" s="63"/>
      <c r="SDB4" s="63"/>
      <c r="SDC4" s="63"/>
      <c r="SDD4" s="63"/>
      <c r="SDE4" s="63"/>
      <c r="SDF4" s="63"/>
      <c r="SDG4" s="63"/>
      <c r="SDH4" s="63"/>
      <c r="SDI4" s="63"/>
      <c r="SDJ4" s="63"/>
      <c r="SDK4" s="63"/>
      <c r="SDL4" s="63"/>
      <c r="SDM4" s="63"/>
      <c r="SDN4" s="63"/>
      <c r="SDO4" s="63"/>
      <c r="SDP4" s="63"/>
      <c r="SDQ4" s="63"/>
      <c r="SDR4" s="63"/>
      <c r="SDS4" s="63"/>
      <c r="SDT4" s="63"/>
      <c r="SDU4" s="63"/>
      <c r="SDV4" s="63"/>
      <c r="SDW4" s="63"/>
      <c r="SDX4" s="63"/>
      <c r="SDY4" s="63"/>
      <c r="SDZ4" s="63"/>
      <c r="SEA4" s="63"/>
      <c r="SEB4" s="63"/>
      <c r="SEC4" s="63"/>
      <c r="SED4" s="63"/>
      <c r="SEE4" s="63"/>
      <c r="SEF4" s="63"/>
      <c r="SEG4" s="63"/>
      <c r="SEH4" s="63"/>
      <c r="SEI4" s="63"/>
      <c r="SEJ4" s="63"/>
      <c r="SEK4" s="63"/>
      <c r="SEL4" s="63"/>
      <c r="SEM4" s="63"/>
      <c r="SEN4" s="63"/>
      <c r="SEO4" s="63"/>
      <c r="SEP4" s="63"/>
      <c r="SEQ4" s="63"/>
      <c r="SER4" s="63"/>
      <c r="SES4" s="63"/>
      <c r="SET4" s="63"/>
      <c r="SEU4" s="63"/>
      <c r="SEV4" s="63"/>
      <c r="SEW4" s="63"/>
      <c r="SEX4" s="63"/>
      <c r="SEY4" s="63"/>
      <c r="SEZ4" s="63"/>
      <c r="SFA4" s="63"/>
      <c r="SFB4" s="63"/>
      <c r="SFC4" s="63"/>
      <c r="SFD4" s="63"/>
      <c r="SFE4" s="63"/>
      <c r="SFF4" s="63"/>
      <c r="SFG4" s="63"/>
      <c r="SFH4" s="63"/>
      <c r="SFI4" s="63"/>
      <c r="SFJ4" s="63"/>
      <c r="SFK4" s="63"/>
      <c r="SFL4" s="63"/>
      <c r="SFM4" s="63"/>
      <c r="SFN4" s="63"/>
      <c r="SFO4" s="63"/>
      <c r="SFP4" s="63"/>
      <c r="SFQ4" s="63"/>
      <c r="SFR4" s="63"/>
      <c r="SFS4" s="63"/>
      <c r="SFT4" s="63"/>
      <c r="SFU4" s="63"/>
      <c r="SFV4" s="63"/>
      <c r="SFW4" s="63"/>
      <c r="SFX4" s="63"/>
      <c r="SFY4" s="63"/>
      <c r="SFZ4" s="63"/>
      <c r="SGA4" s="63"/>
      <c r="SGB4" s="63"/>
      <c r="SGC4" s="63"/>
      <c r="SGD4" s="63"/>
      <c r="SGE4" s="63"/>
      <c r="SGF4" s="63"/>
      <c r="SGG4" s="63"/>
      <c r="SGH4" s="63"/>
      <c r="SGI4" s="63"/>
      <c r="SGJ4" s="63"/>
      <c r="SGK4" s="63"/>
      <c r="SGL4" s="63"/>
      <c r="SGM4" s="63"/>
      <c r="SGN4" s="63"/>
      <c r="SGO4" s="63"/>
      <c r="SGP4" s="63"/>
      <c r="SGQ4" s="63"/>
      <c r="SGR4" s="63"/>
      <c r="SGS4" s="63"/>
      <c r="SGT4" s="63"/>
      <c r="SGU4" s="63"/>
      <c r="SGV4" s="63"/>
      <c r="SGW4" s="63"/>
      <c r="SGX4" s="63"/>
      <c r="SGY4" s="63"/>
      <c r="SGZ4" s="63"/>
      <c r="SHA4" s="63"/>
      <c r="SHB4" s="63"/>
      <c r="SHC4" s="63"/>
      <c r="SHD4" s="63"/>
      <c r="SHE4" s="63"/>
      <c r="SHF4" s="63"/>
      <c r="SHG4" s="63"/>
      <c r="SHH4" s="63"/>
      <c r="SHI4" s="63"/>
      <c r="SHJ4" s="63"/>
      <c r="SHK4" s="63"/>
      <c r="SHL4" s="63"/>
      <c r="SHM4" s="63"/>
      <c r="SHN4" s="63"/>
      <c r="SHO4" s="63"/>
      <c r="SHP4" s="63"/>
      <c r="SHQ4" s="63"/>
      <c r="SHR4" s="63"/>
      <c r="SHS4" s="63"/>
      <c r="SHT4" s="63"/>
      <c r="SHU4" s="63"/>
      <c r="SHV4" s="63"/>
      <c r="SHW4" s="63"/>
      <c r="SHX4" s="63"/>
      <c r="SHY4" s="63"/>
      <c r="SHZ4" s="63"/>
      <c r="SIA4" s="63"/>
      <c r="SIB4" s="63"/>
      <c r="SIC4" s="63"/>
      <c r="SID4" s="63"/>
      <c r="SIE4" s="63"/>
      <c r="SIF4" s="63"/>
      <c r="SIG4" s="63"/>
      <c r="SIH4" s="63"/>
      <c r="SII4" s="63"/>
      <c r="SIJ4" s="63"/>
      <c r="SIK4" s="63"/>
      <c r="SIL4" s="63"/>
      <c r="SIM4" s="63"/>
      <c r="SIN4" s="63"/>
      <c r="SIO4" s="63"/>
      <c r="SIP4" s="63"/>
      <c r="SIQ4" s="63"/>
      <c r="SIR4" s="63"/>
      <c r="SIS4" s="63"/>
      <c r="SIT4" s="63"/>
      <c r="SIU4" s="63"/>
      <c r="SIV4" s="63"/>
      <c r="SIW4" s="63"/>
      <c r="SIX4" s="63"/>
      <c r="SIY4" s="63"/>
      <c r="SIZ4" s="63"/>
      <c r="SJA4" s="63"/>
      <c r="SJB4" s="63"/>
      <c r="SJC4" s="63"/>
      <c r="SJD4" s="63"/>
      <c r="SJE4" s="63"/>
      <c r="SJF4" s="63"/>
      <c r="SJG4" s="63"/>
      <c r="SJH4" s="63"/>
      <c r="SJI4" s="63"/>
      <c r="SJJ4" s="63"/>
      <c r="SJK4" s="63"/>
      <c r="SJL4" s="63"/>
      <c r="SJM4" s="63"/>
      <c r="SJN4" s="63"/>
      <c r="SJO4" s="63"/>
      <c r="SJP4" s="63"/>
      <c r="SJQ4" s="63"/>
      <c r="SJR4" s="63"/>
      <c r="SJS4" s="63"/>
      <c r="SJT4" s="63"/>
      <c r="SJU4" s="63"/>
      <c r="SJV4" s="63"/>
      <c r="SJW4" s="63"/>
      <c r="SJX4" s="63"/>
      <c r="SJY4" s="63"/>
      <c r="SJZ4" s="63"/>
      <c r="SKA4" s="63"/>
      <c r="SKB4" s="63"/>
      <c r="SKC4" s="63"/>
      <c r="SKD4" s="63"/>
      <c r="SKE4" s="63"/>
      <c r="SKF4" s="63"/>
      <c r="SKG4" s="63"/>
      <c r="SKH4" s="63"/>
      <c r="SKI4" s="63"/>
      <c r="SKJ4" s="63"/>
      <c r="SKK4" s="63"/>
      <c r="SKL4" s="63"/>
      <c r="SKM4" s="63"/>
      <c r="SKN4" s="63"/>
      <c r="SKO4" s="63"/>
      <c r="SKP4" s="63"/>
      <c r="SKQ4" s="63"/>
      <c r="SKR4" s="63"/>
      <c r="SKS4" s="63"/>
      <c r="SKT4" s="63"/>
      <c r="SKU4" s="63"/>
      <c r="SKV4" s="63"/>
      <c r="SKW4" s="63"/>
      <c r="SKX4" s="63"/>
      <c r="SKY4" s="63"/>
      <c r="SKZ4" s="63"/>
      <c r="SLA4" s="63"/>
      <c r="SLB4" s="63"/>
      <c r="SLC4" s="63"/>
      <c r="SLD4" s="63"/>
      <c r="SLE4" s="63"/>
      <c r="SLF4" s="63"/>
      <c r="SLG4" s="63"/>
      <c r="SLH4" s="63"/>
      <c r="SLI4" s="63"/>
      <c r="SLJ4" s="63"/>
      <c r="SLK4" s="63"/>
      <c r="SLL4" s="63"/>
      <c r="SLM4" s="63"/>
      <c r="SLN4" s="63"/>
      <c r="SLO4" s="63"/>
      <c r="SLP4" s="63"/>
      <c r="SLQ4" s="63"/>
      <c r="SLR4" s="63"/>
      <c r="SLS4" s="63"/>
      <c r="SLT4" s="63"/>
      <c r="SLU4" s="63"/>
      <c r="SLV4" s="63"/>
      <c r="SLW4" s="63"/>
      <c r="SLX4" s="63"/>
      <c r="SLY4" s="63"/>
      <c r="SLZ4" s="63"/>
      <c r="SMA4" s="63"/>
      <c r="SMB4" s="63"/>
      <c r="SMC4" s="63"/>
      <c r="SMD4" s="63"/>
      <c r="SME4" s="63"/>
      <c r="SMF4" s="63"/>
      <c r="SMG4" s="63"/>
      <c r="SMH4" s="63"/>
      <c r="SMI4" s="63"/>
      <c r="SMJ4" s="63"/>
      <c r="SMK4" s="63"/>
      <c r="SML4" s="63"/>
      <c r="SMM4" s="63"/>
      <c r="SMN4" s="63"/>
      <c r="SMO4" s="63"/>
      <c r="SMP4" s="63"/>
      <c r="SMQ4" s="63"/>
      <c r="SMR4" s="63"/>
      <c r="SMS4" s="63"/>
      <c r="SMT4" s="63"/>
      <c r="SMU4" s="63"/>
      <c r="SMV4" s="63"/>
      <c r="SMW4" s="63"/>
      <c r="SMX4" s="63"/>
      <c r="SMY4" s="63"/>
      <c r="SMZ4" s="63"/>
      <c r="SNA4" s="63"/>
      <c r="SNB4" s="63"/>
      <c r="SNC4" s="63"/>
      <c r="SND4" s="63"/>
      <c r="SNE4" s="63"/>
      <c r="SNF4" s="63"/>
      <c r="SNG4" s="63"/>
      <c r="SNH4" s="63"/>
      <c r="SNI4" s="63"/>
      <c r="SNJ4" s="63"/>
      <c r="SNK4" s="63"/>
      <c r="SNL4" s="63"/>
      <c r="SNM4" s="63"/>
      <c r="SNN4" s="63"/>
      <c r="SNO4" s="63"/>
      <c r="SNP4" s="63"/>
      <c r="SNQ4" s="63"/>
      <c r="SNR4" s="63"/>
      <c r="SNS4" s="63"/>
      <c r="SNT4" s="63"/>
      <c r="SNU4" s="63"/>
      <c r="SNV4" s="63"/>
      <c r="SNW4" s="63"/>
      <c r="SNX4" s="63"/>
      <c r="SNY4" s="63"/>
      <c r="SNZ4" s="63"/>
      <c r="SOA4" s="63"/>
      <c r="SOB4" s="63"/>
      <c r="SOC4" s="63"/>
      <c r="SOD4" s="63"/>
      <c r="SOE4" s="63"/>
      <c r="SOF4" s="63"/>
      <c r="SOG4" s="63"/>
      <c r="SOH4" s="63"/>
      <c r="SOI4" s="63"/>
      <c r="SOJ4" s="63"/>
      <c r="SOK4" s="63"/>
      <c r="SOL4" s="63"/>
      <c r="SOM4" s="63"/>
      <c r="SON4" s="63"/>
      <c r="SOO4" s="63"/>
      <c r="SOP4" s="63"/>
      <c r="SOQ4" s="63"/>
      <c r="SOR4" s="63"/>
      <c r="SOS4" s="63"/>
      <c r="SOT4" s="63"/>
      <c r="SOU4" s="63"/>
      <c r="SOV4" s="63"/>
      <c r="SOW4" s="63"/>
      <c r="SOX4" s="63"/>
      <c r="SOY4" s="63"/>
      <c r="SOZ4" s="63"/>
      <c r="SPA4" s="63"/>
      <c r="SPB4" s="63"/>
      <c r="SPC4" s="63"/>
      <c r="SPD4" s="63"/>
      <c r="SPE4" s="63"/>
      <c r="SPF4" s="63"/>
      <c r="SPG4" s="63"/>
      <c r="SPH4" s="63"/>
      <c r="SPI4" s="63"/>
      <c r="SPJ4" s="63"/>
      <c r="SPK4" s="63"/>
      <c r="SPL4" s="63"/>
      <c r="SPM4" s="63"/>
      <c r="SPN4" s="63"/>
      <c r="SPO4" s="63"/>
      <c r="SPP4" s="63"/>
      <c r="SPQ4" s="63"/>
      <c r="SPR4" s="63"/>
      <c r="SPS4" s="63"/>
      <c r="SPT4" s="63"/>
      <c r="SPU4" s="63"/>
      <c r="SPV4" s="63"/>
      <c r="SPW4" s="63"/>
      <c r="SPX4" s="63"/>
      <c r="SPY4" s="63"/>
      <c r="SPZ4" s="63"/>
      <c r="SQA4" s="63"/>
      <c r="SQB4" s="63"/>
      <c r="SQC4" s="63"/>
      <c r="SQD4" s="63"/>
      <c r="SQE4" s="63"/>
      <c r="SQF4" s="63"/>
      <c r="SQG4" s="63"/>
      <c r="SQH4" s="63"/>
      <c r="SQI4" s="63"/>
      <c r="SQJ4" s="63"/>
      <c r="SQK4" s="63"/>
      <c r="SQL4" s="63"/>
      <c r="SQM4" s="63"/>
      <c r="SQN4" s="63"/>
      <c r="SQO4" s="63"/>
      <c r="SQP4" s="63"/>
      <c r="SQQ4" s="63"/>
      <c r="SQR4" s="63"/>
      <c r="SQS4" s="63"/>
      <c r="SQT4" s="63"/>
      <c r="SQU4" s="63"/>
      <c r="SQV4" s="63"/>
      <c r="SQW4" s="63"/>
      <c r="SQX4" s="63"/>
      <c r="SQY4" s="63"/>
      <c r="SQZ4" s="63"/>
      <c r="SRA4" s="63"/>
      <c r="SRB4" s="63"/>
      <c r="SRC4" s="63"/>
      <c r="SRD4" s="63"/>
      <c r="SRE4" s="63"/>
      <c r="SRF4" s="63"/>
      <c r="SRG4" s="63"/>
      <c r="SRH4" s="63"/>
      <c r="SRI4" s="63"/>
      <c r="SRJ4" s="63"/>
      <c r="SRK4" s="63"/>
      <c r="SRL4" s="63"/>
      <c r="SRM4" s="63"/>
      <c r="SRN4" s="63"/>
      <c r="SRO4" s="63"/>
      <c r="SRP4" s="63"/>
      <c r="SRQ4" s="63"/>
      <c r="SRR4" s="63"/>
      <c r="SRS4" s="63"/>
      <c r="SRT4" s="63"/>
      <c r="SRU4" s="63"/>
      <c r="SRV4" s="63"/>
      <c r="SRW4" s="63"/>
      <c r="SRX4" s="63"/>
      <c r="SRY4" s="63"/>
      <c r="SRZ4" s="63"/>
      <c r="SSA4" s="63"/>
      <c r="SSB4" s="63"/>
      <c r="SSC4" s="63"/>
      <c r="SSD4" s="63"/>
      <c r="SSE4" s="63"/>
      <c r="SSF4" s="63"/>
      <c r="SSG4" s="63"/>
      <c r="SSH4" s="63"/>
      <c r="SSI4" s="63"/>
      <c r="SSJ4" s="63"/>
      <c r="SSK4" s="63"/>
      <c r="SSL4" s="63"/>
      <c r="SSM4" s="63"/>
      <c r="SSN4" s="63"/>
      <c r="SSO4" s="63"/>
      <c r="SSP4" s="63"/>
      <c r="SSQ4" s="63"/>
      <c r="SSR4" s="63"/>
      <c r="SSS4" s="63"/>
      <c r="SST4" s="63"/>
      <c r="SSU4" s="63"/>
      <c r="SSV4" s="63"/>
      <c r="SSW4" s="63"/>
      <c r="SSX4" s="63"/>
      <c r="SSY4" s="63"/>
      <c r="SSZ4" s="63"/>
      <c r="STA4" s="63"/>
      <c r="STB4" s="63"/>
      <c r="STC4" s="63"/>
      <c r="STD4" s="63"/>
      <c r="STE4" s="63"/>
      <c r="STF4" s="63"/>
      <c r="STG4" s="63"/>
      <c r="STH4" s="63"/>
      <c r="STI4" s="63"/>
      <c r="STJ4" s="63"/>
      <c r="STK4" s="63"/>
      <c r="STL4" s="63"/>
      <c r="STM4" s="63"/>
      <c r="STN4" s="63"/>
      <c r="STO4" s="63"/>
      <c r="STP4" s="63"/>
      <c r="STQ4" s="63"/>
      <c r="STR4" s="63"/>
      <c r="STS4" s="63"/>
      <c r="STT4" s="63"/>
      <c r="STU4" s="63"/>
      <c r="STV4" s="63"/>
      <c r="STW4" s="63"/>
      <c r="STX4" s="63"/>
      <c r="STY4" s="63"/>
      <c r="STZ4" s="63"/>
      <c r="SUA4" s="63"/>
      <c r="SUB4" s="63"/>
      <c r="SUC4" s="63"/>
      <c r="SUD4" s="63"/>
      <c r="SUE4" s="63"/>
      <c r="SUF4" s="63"/>
      <c r="SUG4" s="63"/>
      <c r="SUH4" s="63"/>
      <c r="SUI4" s="63"/>
      <c r="SUJ4" s="63"/>
      <c r="SUK4" s="63"/>
      <c r="SUL4" s="63"/>
      <c r="SUM4" s="63"/>
      <c r="SUN4" s="63"/>
      <c r="SUO4" s="63"/>
      <c r="SUP4" s="63"/>
      <c r="SUQ4" s="63"/>
      <c r="SUR4" s="63"/>
      <c r="SUS4" s="63"/>
      <c r="SUT4" s="63"/>
      <c r="SUU4" s="63"/>
      <c r="SUV4" s="63"/>
      <c r="SUW4" s="63"/>
      <c r="SUX4" s="63"/>
      <c r="SUY4" s="63"/>
      <c r="SUZ4" s="63"/>
      <c r="SVA4" s="63"/>
      <c r="SVB4" s="63"/>
      <c r="SVC4" s="63"/>
      <c r="SVD4" s="63"/>
      <c r="SVE4" s="63"/>
      <c r="SVF4" s="63"/>
      <c r="SVG4" s="63"/>
      <c r="SVH4" s="63"/>
      <c r="SVI4" s="63"/>
      <c r="SVJ4" s="63"/>
      <c r="SVK4" s="63"/>
      <c r="SVL4" s="63"/>
      <c r="SVM4" s="63"/>
      <c r="SVN4" s="63"/>
      <c r="SVO4" s="63"/>
      <c r="SVP4" s="63"/>
      <c r="SVQ4" s="63"/>
      <c r="SVR4" s="63"/>
      <c r="SVS4" s="63"/>
      <c r="SVT4" s="63"/>
      <c r="SVU4" s="63"/>
      <c r="SVV4" s="63"/>
      <c r="SVW4" s="63"/>
      <c r="SVX4" s="63"/>
      <c r="SVY4" s="63"/>
      <c r="SVZ4" s="63"/>
      <c r="SWA4" s="63"/>
      <c r="SWB4" s="63"/>
      <c r="SWC4" s="63"/>
      <c r="SWD4" s="63"/>
      <c r="SWE4" s="63"/>
      <c r="SWF4" s="63"/>
      <c r="SWG4" s="63"/>
      <c r="SWH4" s="63"/>
      <c r="SWI4" s="63"/>
      <c r="SWJ4" s="63"/>
      <c r="SWK4" s="63"/>
      <c r="SWL4" s="63"/>
      <c r="SWM4" s="63"/>
      <c r="SWN4" s="63"/>
      <c r="SWO4" s="63"/>
      <c r="SWP4" s="63"/>
      <c r="SWQ4" s="63"/>
      <c r="SWR4" s="63"/>
      <c r="SWS4" s="63"/>
      <c r="SWT4" s="63"/>
      <c r="SWU4" s="63"/>
      <c r="SWV4" s="63"/>
      <c r="SWW4" s="63"/>
      <c r="SWX4" s="63"/>
      <c r="SWY4" s="63"/>
      <c r="SWZ4" s="63"/>
      <c r="SXA4" s="63"/>
      <c r="SXB4" s="63"/>
      <c r="SXC4" s="63"/>
      <c r="SXD4" s="63"/>
      <c r="SXE4" s="63"/>
      <c r="SXF4" s="63"/>
      <c r="SXG4" s="63"/>
      <c r="SXH4" s="63"/>
      <c r="SXI4" s="63"/>
      <c r="SXJ4" s="63"/>
      <c r="SXK4" s="63"/>
      <c r="SXL4" s="63"/>
      <c r="SXM4" s="63"/>
      <c r="SXN4" s="63"/>
      <c r="SXO4" s="63"/>
      <c r="SXP4" s="63"/>
      <c r="SXQ4" s="63"/>
      <c r="SXR4" s="63"/>
      <c r="SXS4" s="63"/>
      <c r="SXT4" s="63"/>
      <c r="SXU4" s="63"/>
      <c r="SXV4" s="63"/>
      <c r="SXW4" s="63"/>
      <c r="SXX4" s="63"/>
      <c r="SXY4" s="63"/>
      <c r="SXZ4" s="63"/>
      <c r="SYA4" s="63"/>
      <c r="SYB4" s="63"/>
      <c r="SYC4" s="63"/>
      <c r="SYD4" s="63"/>
      <c r="SYE4" s="63"/>
      <c r="SYF4" s="63"/>
      <c r="SYG4" s="63"/>
      <c r="SYH4" s="63"/>
      <c r="SYI4" s="63"/>
      <c r="SYJ4" s="63"/>
      <c r="SYK4" s="63"/>
      <c r="SYL4" s="63"/>
      <c r="SYM4" s="63"/>
      <c r="SYN4" s="63"/>
      <c r="SYO4" s="63"/>
      <c r="SYP4" s="63"/>
      <c r="SYQ4" s="63"/>
      <c r="SYR4" s="63"/>
      <c r="SYS4" s="63"/>
      <c r="SYT4" s="63"/>
      <c r="SYU4" s="63"/>
      <c r="SYV4" s="63"/>
      <c r="SYW4" s="63"/>
      <c r="SYX4" s="63"/>
      <c r="SYY4" s="63"/>
      <c r="SYZ4" s="63"/>
      <c r="SZA4" s="63"/>
      <c r="SZB4" s="63"/>
      <c r="SZC4" s="63"/>
      <c r="SZD4" s="63"/>
      <c r="SZE4" s="63"/>
      <c r="SZF4" s="63"/>
      <c r="SZG4" s="63"/>
      <c r="SZH4" s="63"/>
      <c r="SZI4" s="63"/>
      <c r="SZJ4" s="63"/>
      <c r="SZK4" s="63"/>
      <c r="SZL4" s="63"/>
      <c r="SZM4" s="63"/>
      <c r="SZN4" s="63"/>
      <c r="SZO4" s="63"/>
      <c r="SZP4" s="63"/>
      <c r="SZQ4" s="63"/>
      <c r="SZR4" s="63"/>
      <c r="SZS4" s="63"/>
      <c r="SZT4" s="63"/>
      <c r="SZU4" s="63"/>
      <c r="SZV4" s="63"/>
      <c r="SZW4" s="63"/>
      <c r="SZX4" s="63"/>
      <c r="SZY4" s="63"/>
      <c r="SZZ4" s="63"/>
      <c r="TAA4" s="63"/>
      <c r="TAB4" s="63"/>
      <c r="TAC4" s="63"/>
      <c r="TAD4" s="63"/>
      <c r="TAE4" s="63"/>
      <c r="TAF4" s="63"/>
      <c r="TAG4" s="63"/>
      <c r="TAH4" s="63"/>
      <c r="TAI4" s="63"/>
      <c r="TAJ4" s="63"/>
      <c r="TAK4" s="63"/>
      <c r="TAL4" s="63"/>
      <c r="TAM4" s="63"/>
      <c r="TAN4" s="63"/>
      <c r="TAO4" s="63"/>
      <c r="TAP4" s="63"/>
      <c r="TAQ4" s="63"/>
      <c r="TAR4" s="63"/>
      <c r="TAS4" s="63"/>
      <c r="TAT4" s="63"/>
      <c r="TAU4" s="63"/>
      <c r="TAV4" s="63"/>
      <c r="TAW4" s="63"/>
      <c r="TAX4" s="63"/>
      <c r="TAY4" s="63"/>
      <c r="TAZ4" s="63"/>
      <c r="TBA4" s="63"/>
      <c r="TBB4" s="63"/>
      <c r="TBC4" s="63"/>
      <c r="TBD4" s="63"/>
      <c r="TBE4" s="63"/>
      <c r="TBF4" s="63"/>
      <c r="TBG4" s="63"/>
      <c r="TBH4" s="63"/>
      <c r="TBI4" s="63"/>
      <c r="TBJ4" s="63"/>
      <c r="TBK4" s="63"/>
      <c r="TBL4" s="63"/>
      <c r="TBM4" s="63"/>
      <c r="TBN4" s="63"/>
      <c r="TBO4" s="63"/>
      <c r="TBP4" s="63"/>
      <c r="TBQ4" s="63"/>
      <c r="TBR4" s="63"/>
      <c r="TBS4" s="63"/>
      <c r="TBT4" s="63"/>
      <c r="TBU4" s="63"/>
      <c r="TBV4" s="63"/>
      <c r="TBW4" s="63"/>
      <c r="TBX4" s="63"/>
      <c r="TBY4" s="63"/>
      <c r="TBZ4" s="63"/>
      <c r="TCA4" s="63"/>
      <c r="TCB4" s="63"/>
      <c r="TCC4" s="63"/>
      <c r="TCD4" s="63"/>
      <c r="TCE4" s="63"/>
      <c r="TCF4" s="63"/>
      <c r="TCG4" s="63"/>
      <c r="TCH4" s="63"/>
      <c r="TCI4" s="63"/>
      <c r="TCJ4" s="63"/>
      <c r="TCK4" s="63"/>
      <c r="TCL4" s="63"/>
      <c r="TCM4" s="63"/>
      <c r="TCN4" s="63"/>
      <c r="TCO4" s="63"/>
      <c r="TCP4" s="63"/>
      <c r="TCQ4" s="63"/>
      <c r="TCR4" s="63"/>
      <c r="TCS4" s="63"/>
      <c r="TCT4" s="63"/>
      <c r="TCU4" s="63"/>
      <c r="TCV4" s="63"/>
      <c r="TCW4" s="63"/>
      <c r="TCX4" s="63"/>
      <c r="TCY4" s="63"/>
      <c r="TCZ4" s="63"/>
      <c r="TDA4" s="63"/>
      <c r="TDB4" s="63"/>
      <c r="TDC4" s="63"/>
      <c r="TDD4" s="63"/>
      <c r="TDE4" s="63"/>
      <c r="TDF4" s="63"/>
      <c r="TDG4" s="63"/>
      <c r="TDH4" s="63"/>
      <c r="TDI4" s="63"/>
      <c r="TDJ4" s="63"/>
      <c r="TDK4" s="63"/>
      <c r="TDL4" s="63"/>
      <c r="TDM4" s="63"/>
      <c r="TDN4" s="63"/>
      <c r="TDO4" s="63"/>
      <c r="TDP4" s="63"/>
      <c r="TDQ4" s="63"/>
      <c r="TDR4" s="63"/>
      <c r="TDS4" s="63"/>
      <c r="TDT4" s="63"/>
      <c r="TDU4" s="63"/>
      <c r="TDV4" s="63"/>
      <c r="TDW4" s="63"/>
      <c r="TDX4" s="63"/>
      <c r="TDY4" s="63"/>
      <c r="TDZ4" s="63"/>
      <c r="TEA4" s="63"/>
      <c r="TEB4" s="63"/>
      <c r="TEC4" s="63"/>
      <c r="TED4" s="63"/>
      <c r="TEE4" s="63"/>
      <c r="TEF4" s="63"/>
      <c r="TEG4" s="63"/>
      <c r="TEH4" s="63"/>
      <c r="TEI4" s="63"/>
      <c r="TEJ4" s="63"/>
      <c r="TEK4" s="63"/>
      <c r="TEL4" s="63"/>
      <c r="TEM4" s="63"/>
      <c r="TEN4" s="63"/>
      <c r="TEO4" s="63"/>
      <c r="TEP4" s="63"/>
      <c r="TEQ4" s="63"/>
      <c r="TER4" s="63"/>
      <c r="TES4" s="63"/>
      <c r="TET4" s="63"/>
      <c r="TEU4" s="63"/>
      <c r="TEV4" s="63"/>
      <c r="TEW4" s="63"/>
      <c r="TEX4" s="63"/>
      <c r="TEY4" s="63"/>
      <c r="TEZ4" s="63"/>
      <c r="TFA4" s="63"/>
      <c r="TFB4" s="63"/>
      <c r="TFC4" s="63"/>
      <c r="TFD4" s="63"/>
      <c r="TFE4" s="63"/>
      <c r="TFF4" s="63"/>
      <c r="TFG4" s="63"/>
      <c r="TFH4" s="63"/>
      <c r="TFI4" s="63"/>
      <c r="TFJ4" s="63"/>
      <c r="TFK4" s="63"/>
      <c r="TFL4" s="63"/>
      <c r="TFM4" s="63"/>
      <c r="TFN4" s="63"/>
      <c r="TFO4" s="63"/>
      <c r="TFP4" s="63"/>
      <c r="TFQ4" s="63"/>
      <c r="TFR4" s="63"/>
      <c r="TFS4" s="63"/>
      <c r="TFT4" s="63"/>
      <c r="TFU4" s="63"/>
      <c r="TFV4" s="63"/>
      <c r="TFW4" s="63"/>
      <c r="TFX4" s="63"/>
      <c r="TFY4" s="63"/>
      <c r="TFZ4" s="63"/>
      <c r="TGA4" s="63"/>
      <c r="TGB4" s="63"/>
      <c r="TGC4" s="63"/>
      <c r="TGD4" s="63"/>
      <c r="TGE4" s="63"/>
      <c r="TGF4" s="63"/>
      <c r="TGG4" s="63"/>
      <c r="TGH4" s="63"/>
      <c r="TGI4" s="63"/>
      <c r="TGJ4" s="63"/>
      <c r="TGK4" s="63"/>
      <c r="TGL4" s="63"/>
      <c r="TGM4" s="63"/>
      <c r="TGN4" s="63"/>
      <c r="TGO4" s="63"/>
      <c r="TGP4" s="63"/>
      <c r="TGQ4" s="63"/>
      <c r="TGR4" s="63"/>
      <c r="TGS4" s="63"/>
      <c r="TGT4" s="63"/>
      <c r="TGU4" s="63"/>
      <c r="TGV4" s="63"/>
      <c r="TGW4" s="63"/>
      <c r="TGX4" s="63"/>
      <c r="TGY4" s="63"/>
      <c r="TGZ4" s="63"/>
      <c r="THA4" s="63"/>
      <c r="THB4" s="63"/>
      <c r="THC4" s="63"/>
      <c r="THD4" s="63"/>
      <c r="THE4" s="63"/>
      <c r="THF4" s="63"/>
      <c r="THG4" s="63"/>
      <c r="THH4" s="63"/>
      <c r="THI4" s="63"/>
      <c r="THJ4" s="63"/>
      <c r="THK4" s="63"/>
      <c r="THL4" s="63"/>
      <c r="THM4" s="63"/>
      <c r="THN4" s="63"/>
      <c r="THO4" s="63"/>
      <c r="THP4" s="63"/>
      <c r="THQ4" s="63"/>
      <c r="THR4" s="63"/>
      <c r="THS4" s="63"/>
      <c r="THT4" s="63"/>
      <c r="THU4" s="63"/>
      <c r="THV4" s="63"/>
      <c r="THW4" s="63"/>
      <c r="THX4" s="63"/>
      <c r="THY4" s="63"/>
      <c r="THZ4" s="63"/>
      <c r="TIA4" s="63"/>
      <c r="TIB4" s="63"/>
      <c r="TIC4" s="63"/>
      <c r="TID4" s="63"/>
      <c r="TIE4" s="63"/>
      <c r="TIF4" s="63"/>
      <c r="TIG4" s="63"/>
      <c r="TIH4" s="63"/>
      <c r="TII4" s="63"/>
      <c r="TIJ4" s="63"/>
      <c r="TIK4" s="63"/>
      <c r="TIL4" s="63"/>
      <c r="TIM4" s="63"/>
      <c r="TIN4" s="63"/>
      <c r="TIO4" s="63"/>
      <c r="TIP4" s="63"/>
      <c r="TIQ4" s="63"/>
      <c r="TIR4" s="63"/>
      <c r="TIS4" s="63"/>
      <c r="TIT4" s="63"/>
      <c r="TIU4" s="63"/>
      <c r="TIV4" s="63"/>
      <c r="TIW4" s="63"/>
      <c r="TIX4" s="63"/>
      <c r="TIY4" s="63"/>
      <c r="TIZ4" s="63"/>
      <c r="TJA4" s="63"/>
      <c r="TJB4" s="63"/>
      <c r="TJC4" s="63"/>
      <c r="TJD4" s="63"/>
      <c r="TJE4" s="63"/>
      <c r="TJF4" s="63"/>
      <c r="TJG4" s="63"/>
      <c r="TJH4" s="63"/>
      <c r="TJI4" s="63"/>
      <c r="TJJ4" s="63"/>
      <c r="TJK4" s="63"/>
      <c r="TJL4" s="63"/>
      <c r="TJM4" s="63"/>
      <c r="TJN4" s="63"/>
      <c r="TJO4" s="63"/>
      <c r="TJP4" s="63"/>
      <c r="TJQ4" s="63"/>
      <c r="TJR4" s="63"/>
      <c r="TJS4" s="63"/>
      <c r="TJT4" s="63"/>
      <c r="TJU4" s="63"/>
      <c r="TJV4" s="63"/>
      <c r="TJW4" s="63"/>
      <c r="TJX4" s="63"/>
      <c r="TJY4" s="63"/>
      <c r="TJZ4" s="63"/>
      <c r="TKA4" s="63"/>
      <c r="TKB4" s="63"/>
      <c r="TKC4" s="63"/>
      <c r="TKD4" s="63"/>
      <c r="TKE4" s="63"/>
      <c r="TKF4" s="63"/>
      <c r="TKG4" s="63"/>
      <c r="TKH4" s="63"/>
      <c r="TKI4" s="63"/>
      <c r="TKJ4" s="63"/>
      <c r="TKK4" s="63"/>
      <c r="TKL4" s="63"/>
      <c r="TKM4" s="63"/>
      <c r="TKN4" s="63"/>
      <c r="TKO4" s="63"/>
      <c r="TKP4" s="63"/>
      <c r="TKQ4" s="63"/>
      <c r="TKR4" s="63"/>
      <c r="TKS4" s="63"/>
      <c r="TKT4" s="63"/>
      <c r="TKU4" s="63"/>
      <c r="TKV4" s="63"/>
      <c r="TKW4" s="63"/>
      <c r="TKX4" s="63"/>
      <c r="TKY4" s="63"/>
      <c r="TKZ4" s="63"/>
      <c r="TLA4" s="63"/>
      <c r="TLB4" s="63"/>
      <c r="TLC4" s="63"/>
      <c r="TLD4" s="63"/>
      <c r="TLE4" s="63"/>
      <c r="TLF4" s="63"/>
      <c r="TLG4" s="63"/>
      <c r="TLH4" s="63"/>
      <c r="TLI4" s="63"/>
      <c r="TLJ4" s="63"/>
      <c r="TLK4" s="63"/>
      <c r="TLL4" s="63"/>
      <c r="TLM4" s="63"/>
      <c r="TLN4" s="63"/>
      <c r="TLO4" s="63"/>
      <c r="TLP4" s="63"/>
      <c r="TLQ4" s="63"/>
      <c r="TLR4" s="63"/>
      <c r="TLS4" s="63"/>
      <c r="TLT4" s="63"/>
      <c r="TLU4" s="63"/>
      <c r="TLV4" s="63"/>
      <c r="TLW4" s="63"/>
      <c r="TLX4" s="63"/>
      <c r="TLY4" s="63"/>
      <c r="TLZ4" s="63"/>
      <c r="TMA4" s="63"/>
      <c r="TMB4" s="63"/>
      <c r="TMC4" s="63"/>
      <c r="TMD4" s="63"/>
      <c r="TME4" s="63"/>
      <c r="TMF4" s="63"/>
      <c r="TMG4" s="63"/>
      <c r="TMH4" s="63"/>
      <c r="TMI4" s="63"/>
      <c r="TMJ4" s="63"/>
      <c r="TMK4" s="63"/>
      <c r="TML4" s="63"/>
      <c r="TMM4" s="63"/>
      <c r="TMN4" s="63"/>
      <c r="TMO4" s="63"/>
      <c r="TMP4" s="63"/>
      <c r="TMQ4" s="63"/>
      <c r="TMR4" s="63"/>
      <c r="TMS4" s="63"/>
      <c r="TMT4" s="63"/>
      <c r="TMU4" s="63"/>
      <c r="TMV4" s="63"/>
      <c r="TMW4" s="63"/>
      <c r="TMX4" s="63"/>
      <c r="TMY4" s="63"/>
      <c r="TMZ4" s="63"/>
      <c r="TNA4" s="63"/>
      <c r="TNB4" s="63"/>
      <c r="TNC4" s="63"/>
      <c r="TND4" s="63"/>
      <c r="TNE4" s="63"/>
      <c r="TNF4" s="63"/>
      <c r="TNG4" s="63"/>
      <c r="TNH4" s="63"/>
      <c r="TNI4" s="63"/>
      <c r="TNJ4" s="63"/>
      <c r="TNK4" s="63"/>
      <c r="TNL4" s="63"/>
      <c r="TNM4" s="63"/>
      <c r="TNN4" s="63"/>
      <c r="TNO4" s="63"/>
      <c r="TNP4" s="63"/>
      <c r="TNQ4" s="63"/>
      <c r="TNR4" s="63"/>
      <c r="TNS4" s="63"/>
      <c r="TNT4" s="63"/>
      <c r="TNU4" s="63"/>
      <c r="TNV4" s="63"/>
      <c r="TNW4" s="63"/>
      <c r="TNX4" s="63"/>
      <c r="TNY4" s="63"/>
      <c r="TNZ4" s="63"/>
      <c r="TOA4" s="63"/>
      <c r="TOB4" s="63"/>
      <c r="TOC4" s="63"/>
      <c r="TOD4" s="63"/>
      <c r="TOE4" s="63"/>
      <c r="TOF4" s="63"/>
      <c r="TOG4" s="63"/>
      <c r="TOH4" s="63"/>
      <c r="TOI4" s="63"/>
      <c r="TOJ4" s="63"/>
      <c r="TOK4" s="63"/>
      <c r="TOL4" s="63"/>
      <c r="TOM4" s="63"/>
      <c r="TON4" s="63"/>
      <c r="TOO4" s="63"/>
      <c r="TOP4" s="63"/>
      <c r="TOQ4" s="63"/>
      <c r="TOR4" s="63"/>
      <c r="TOS4" s="63"/>
      <c r="TOT4" s="63"/>
      <c r="TOU4" s="63"/>
      <c r="TOV4" s="63"/>
      <c r="TOW4" s="63"/>
      <c r="TOX4" s="63"/>
      <c r="TOY4" s="63"/>
      <c r="TOZ4" s="63"/>
      <c r="TPA4" s="63"/>
      <c r="TPB4" s="63"/>
      <c r="TPC4" s="63"/>
      <c r="TPD4" s="63"/>
      <c r="TPE4" s="63"/>
      <c r="TPF4" s="63"/>
      <c r="TPG4" s="63"/>
      <c r="TPH4" s="63"/>
      <c r="TPI4" s="63"/>
      <c r="TPJ4" s="63"/>
      <c r="TPK4" s="63"/>
      <c r="TPL4" s="63"/>
      <c r="TPM4" s="63"/>
      <c r="TPN4" s="63"/>
      <c r="TPO4" s="63"/>
      <c r="TPP4" s="63"/>
      <c r="TPQ4" s="63"/>
      <c r="TPR4" s="63"/>
      <c r="TPS4" s="63"/>
      <c r="TPT4" s="63"/>
      <c r="TPU4" s="63"/>
      <c r="TPV4" s="63"/>
      <c r="TPW4" s="63"/>
      <c r="TPX4" s="63"/>
      <c r="TPY4" s="63"/>
      <c r="TPZ4" s="63"/>
      <c r="TQA4" s="63"/>
      <c r="TQB4" s="63"/>
      <c r="TQC4" s="63"/>
      <c r="TQD4" s="63"/>
      <c r="TQE4" s="63"/>
      <c r="TQF4" s="63"/>
      <c r="TQG4" s="63"/>
      <c r="TQH4" s="63"/>
      <c r="TQI4" s="63"/>
      <c r="TQJ4" s="63"/>
      <c r="TQK4" s="63"/>
      <c r="TQL4" s="63"/>
      <c r="TQM4" s="63"/>
      <c r="TQN4" s="63"/>
      <c r="TQO4" s="63"/>
      <c r="TQP4" s="63"/>
      <c r="TQQ4" s="63"/>
      <c r="TQR4" s="63"/>
      <c r="TQS4" s="63"/>
      <c r="TQT4" s="63"/>
      <c r="TQU4" s="63"/>
      <c r="TQV4" s="63"/>
      <c r="TQW4" s="63"/>
      <c r="TQX4" s="63"/>
      <c r="TQY4" s="63"/>
      <c r="TQZ4" s="63"/>
      <c r="TRA4" s="63"/>
      <c r="TRB4" s="63"/>
      <c r="TRC4" s="63"/>
      <c r="TRD4" s="63"/>
      <c r="TRE4" s="63"/>
      <c r="TRF4" s="63"/>
      <c r="TRG4" s="63"/>
      <c r="TRH4" s="63"/>
      <c r="TRI4" s="63"/>
      <c r="TRJ4" s="63"/>
      <c r="TRK4" s="63"/>
      <c r="TRL4" s="63"/>
      <c r="TRM4" s="63"/>
      <c r="TRN4" s="63"/>
      <c r="TRO4" s="63"/>
      <c r="TRP4" s="63"/>
      <c r="TRQ4" s="63"/>
      <c r="TRR4" s="63"/>
      <c r="TRS4" s="63"/>
      <c r="TRT4" s="63"/>
      <c r="TRU4" s="63"/>
      <c r="TRV4" s="63"/>
      <c r="TRW4" s="63"/>
      <c r="TRX4" s="63"/>
      <c r="TRY4" s="63"/>
      <c r="TRZ4" s="63"/>
      <c r="TSA4" s="63"/>
      <c r="TSB4" s="63"/>
      <c r="TSC4" s="63"/>
      <c r="TSD4" s="63"/>
      <c r="TSE4" s="63"/>
      <c r="TSF4" s="63"/>
      <c r="TSG4" s="63"/>
      <c r="TSH4" s="63"/>
      <c r="TSI4" s="63"/>
      <c r="TSJ4" s="63"/>
      <c r="TSK4" s="63"/>
      <c r="TSL4" s="63"/>
      <c r="TSM4" s="63"/>
      <c r="TSN4" s="63"/>
      <c r="TSO4" s="63"/>
      <c r="TSP4" s="63"/>
      <c r="TSQ4" s="63"/>
      <c r="TSR4" s="63"/>
      <c r="TSS4" s="63"/>
      <c r="TST4" s="63"/>
      <c r="TSU4" s="63"/>
      <c r="TSV4" s="63"/>
      <c r="TSW4" s="63"/>
      <c r="TSX4" s="63"/>
      <c r="TSY4" s="63"/>
      <c r="TSZ4" s="63"/>
      <c r="TTA4" s="63"/>
      <c r="TTB4" s="63"/>
      <c r="TTC4" s="63"/>
      <c r="TTD4" s="63"/>
      <c r="TTE4" s="63"/>
      <c r="TTF4" s="63"/>
      <c r="TTG4" s="63"/>
      <c r="TTH4" s="63"/>
      <c r="TTI4" s="63"/>
      <c r="TTJ4" s="63"/>
      <c r="TTK4" s="63"/>
      <c r="TTL4" s="63"/>
      <c r="TTM4" s="63"/>
      <c r="TTN4" s="63"/>
      <c r="TTO4" s="63"/>
      <c r="TTP4" s="63"/>
      <c r="TTQ4" s="63"/>
      <c r="TTR4" s="63"/>
      <c r="TTS4" s="63"/>
      <c r="TTT4" s="63"/>
      <c r="TTU4" s="63"/>
      <c r="TTV4" s="63"/>
      <c r="TTW4" s="63"/>
      <c r="TTX4" s="63"/>
      <c r="TTY4" s="63"/>
      <c r="TTZ4" s="63"/>
      <c r="TUA4" s="63"/>
      <c r="TUB4" s="63"/>
      <c r="TUC4" s="63"/>
      <c r="TUD4" s="63"/>
      <c r="TUE4" s="63"/>
      <c r="TUF4" s="63"/>
      <c r="TUG4" s="63"/>
      <c r="TUH4" s="63"/>
      <c r="TUI4" s="63"/>
      <c r="TUJ4" s="63"/>
      <c r="TUK4" s="63"/>
      <c r="TUL4" s="63"/>
      <c r="TUM4" s="63"/>
      <c r="TUN4" s="63"/>
      <c r="TUO4" s="63"/>
      <c r="TUP4" s="63"/>
      <c r="TUQ4" s="63"/>
      <c r="TUR4" s="63"/>
      <c r="TUS4" s="63"/>
      <c r="TUT4" s="63"/>
      <c r="TUU4" s="63"/>
      <c r="TUV4" s="63"/>
      <c r="TUW4" s="63"/>
      <c r="TUX4" s="63"/>
      <c r="TUY4" s="63"/>
      <c r="TUZ4" s="63"/>
      <c r="TVA4" s="63"/>
      <c r="TVB4" s="63"/>
      <c r="TVC4" s="63"/>
      <c r="TVD4" s="63"/>
      <c r="TVE4" s="63"/>
      <c r="TVF4" s="63"/>
      <c r="TVG4" s="63"/>
      <c r="TVH4" s="63"/>
      <c r="TVI4" s="63"/>
      <c r="TVJ4" s="63"/>
      <c r="TVK4" s="63"/>
      <c r="TVL4" s="63"/>
      <c r="TVM4" s="63"/>
      <c r="TVN4" s="63"/>
      <c r="TVO4" s="63"/>
      <c r="TVP4" s="63"/>
      <c r="TVQ4" s="63"/>
      <c r="TVR4" s="63"/>
      <c r="TVS4" s="63"/>
      <c r="TVT4" s="63"/>
      <c r="TVU4" s="63"/>
      <c r="TVV4" s="63"/>
      <c r="TVW4" s="63"/>
      <c r="TVX4" s="63"/>
      <c r="TVY4" s="63"/>
      <c r="TVZ4" s="63"/>
      <c r="TWA4" s="63"/>
      <c r="TWB4" s="63"/>
      <c r="TWC4" s="63"/>
      <c r="TWD4" s="63"/>
      <c r="TWE4" s="63"/>
      <c r="TWF4" s="63"/>
      <c r="TWG4" s="63"/>
      <c r="TWH4" s="63"/>
      <c r="TWI4" s="63"/>
      <c r="TWJ4" s="63"/>
      <c r="TWK4" s="63"/>
      <c r="TWL4" s="63"/>
      <c r="TWM4" s="63"/>
      <c r="TWN4" s="63"/>
      <c r="TWO4" s="63"/>
      <c r="TWP4" s="63"/>
      <c r="TWQ4" s="63"/>
      <c r="TWR4" s="63"/>
      <c r="TWS4" s="63"/>
      <c r="TWT4" s="63"/>
      <c r="TWU4" s="63"/>
      <c r="TWV4" s="63"/>
      <c r="TWW4" s="63"/>
      <c r="TWX4" s="63"/>
      <c r="TWY4" s="63"/>
      <c r="TWZ4" s="63"/>
      <c r="TXA4" s="63"/>
      <c r="TXB4" s="63"/>
      <c r="TXC4" s="63"/>
      <c r="TXD4" s="63"/>
      <c r="TXE4" s="63"/>
      <c r="TXF4" s="63"/>
      <c r="TXG4" s="63"/>
      <c r="TXH4" s="63"/>
      <c r="TXI4" s="63"/>
      <c r="TXJ4" s="63"/>
      <c r="TXK4" s="63"/>
      <c r="TXL4" s="63"/>
      <c r="TXM4" s="63"/>
      <c r="TXN4" s="63"/>
      <c r="TXO4" s="63"/>
      <c r="TXP4" s="63"/>
      <c r="TXQ4" s="63"/>
      <c r="TXR4" s="63"/>
      <c r="TXS4" s="63"/>
      <c r="TXT4" s="63"/>
      <c r="TXU4" s="63"/>
      <c r="TXV4" s="63"/>
      <c r="TXW4" s="63"/>
      <c r="TXX4" s="63"/>
      <c r="TXY4" s="63"/>
      <c r="TXZ4" s="63"/>
      <c r="TYA4" s="63"/>
      <c r="TYB4" s="63"/>
      <c r="TYC4" s="63"/>
      <c r="TYD4" s="63"/>
      <c r="TYE4" s="63"/>
      <c r="TYF4" s="63"/>
      <c r="TYG4" s="63"/>
      <c r="TYH4" s="63"/>
      <c r="TYI4" s="63"/>
      <c r="TYJ4" s="63"/>
      <c r="TYK4" s="63"/>
      <c r="TYL4" s="63"/>
      <c r="TYM4" s="63"/>
      <c r="TYN4" s="63"/>
      <c r="TYO4" s="63"/>
      <c r="TYP4" s="63"/>
      <c r="TYQ4" s="63"/>
      <c r="TYR4" s="63"/>
      <c r="TYS4" s="63"/>
      <c r="TYT4" s="63"/>
      <c r="TYU4" s="63"/>
      <c r="TYV4" s="63"/>
      <c r="TYW4" s="63"/>
      <c r="TYX4" s="63"/>
      <c r="TYY4" s="63"/>
      <c r="TYZ4" s="63"/>
      <c r="TZA4" s="63"/>
      <c r="TZB4" s="63"/>
      <c r="TZC4" s="63"/>
      <c r="TZD4" s="63"/>
      <c r="TZE4" s="63"/>
      <c r="TZF4" s="63"/>
      <c r="TZG4" s="63"/>
      <c r="TZH4" s="63"/>
      <c r="TZI4" s="63"/>
      <c r="TZJ4" s="63"/>
      <c r="TZK4" s="63"/>
      <c r="TZL4" s="63"/>
      <c r="TZM4" s="63"/>
      <c r="TZN4" s="63"/>
      <c r="TZO4" s="63"/>
      <c r="TZP4" s="63"/>
      <c r="TZQ4" s="63"/>
      <c r="TZR4" s="63"/>
      <c r="TZS4" s="63"/>
      <c r="TZT4" s="63"/>
      <c r="TZU4" s="63"/>
      <c r="TZV4" s="63"/>
      <c r="TZW4" s="63"/>
      <c r="TZX4" s="63"/>
      <c r="TZY4" s="63"/>
      <c r="TZZ4" s="63"/>
      <c r="UAA4" s="63"/>
      <c r="UAB4" s="63"/>
      <c r="UAC4" s="63"/>
      <c r="UAD4" s="63"/>
      <c r="UAE4" s="63"/>
      <c r="UAF4" s="63"/>
      <c r="UAG4" s="63"/>
      <c r="UAH4" s="63"/>
      <c r="UAI4" s="63"/>
      <c r="UAJ4" s="63"/>
      <c r="UAK4" s="63"/>
      <c r="UAL4" s="63"/>
      <c r="UAM4" s="63"/>
      <c r="UAN4" s="63"/>
      <c r="UAO4" s="63"/>
      <c r="UAP4" s="63"/>
      <c r="UAQ4" s="63"/>
      <c r="UAR4" s="63"/>
      <c r="UAS4" s="63"/>
      <c r="UAT4" s="63"/>
      <c r="UAU4" s="63"/>
      <c r="UAV4" s="63"/>
      <c r="UAW4" s="63"/>
      <c r="UAX4" s="63"/>
      <c r="UAY4" s="63"/>
      <c r="UAZ4" s="63"/>
      <c r="UBA4" s="63"/>
      <c r="UBB4" s="63"/>
      <c r="UBC4" s="63"/>
      <c r="UBD4" s="63"/>
      <c r="UBE4" s="63"/>
      <c r="UBF4" s="63"/>
      <c r="UBG4" s="63"/>
      <c r="UBH4" s="63"/>
      <c r="UBI4" s="63"/>
      <c r="UBJ4" s="63"/>
      <c r="UBK4" s="63"/>
      <c r="UBL4" s="63"/>
      <c r="UBM4" s="63"/>
      <c r="UBN4" s="63"/>
      <c r="UBO4" s="63"/>
      <c r="UBP4" s="63"/>
      <c r="UBQ4" s="63"/>
      <c r="UBR4" s="63"/>
      <c r="UBS4" s="63"/>
      <c r="UBT4" s="63"/>
      <c r="UBU4" s="63"/>
      <c r="UBV4" s="63"/>
      <c r="UBW4" s="63"/>
      <c r="UBX4" s="63"/>
      <c r="UBY4" s="63"/>
      <c r="UBZ4" s="63"/>
      <c r="UCA4" s="63"/>
      <c r="UCB4" s="63"/>
      <c r="UCC4" s="63"/>
      <c r="UCD4" s="63"/>
      <c r="UCE4" s="63"/>
      <c r="UCF4" s="63"/>
      <c r="UCG4" s="63"/>
      <c r="UCH4" s="63"/>
      <c r="UCI4" s="63"/>
      <c r="UCJ4" s="63"/>
      <c r="UCK4" s="63"/>
      <c r="UCL4" s="63"/>
      <c r="UCM4" s="63"/>
      <c r="UCN4" s="63"/>
      <c r="UCO4" s="63"/>
      <c r="UCP4" s="63"/>
      <c r="UCQ4" s="63"/>
      <c r="UCR4" s="63"/>
      <c r="UCS4" s="63"/>
      <c r="UCT4" s="63"/>
      <c r="UCU4" s="63"/>
      <c r="UCV4" s="63"/>
      <c r="UCW4" s="63"/>
      <c r="UCX4" s="63"/>
      <c r="UCY4" s="63"/>
      <c r="UCZ4" s="63"/>
      <c r="UDA4" s="63"/>
      <c r="UDB4" s="63"/>
      <c r="UDC4" s="63"/>
      <c r="UDD4" s="63"/>
      <c r="UDE4" s="63"/>
      <c r="UDF4" s="63"/>
      <c r="UDG4" s="63"/>
      <c r="UDH4" s="63"/>
      <c r="UDI4" s="63"/>
      <c r="UDJ4" s="63"/>
      <c r="UDK4" s="63"/>
      <c r="UDL4" s="63"/>
      <c r="UDM4" s="63"/>
      <c r="UDN4" s="63"/>
      <c r="UDO4" s="63"/>
      <c r="UDP4" s="63"/>
      <c r="UDQ4" s="63"/>
      <c r="UDR4" s="63"/>
      <c r="UDS4" s="63"/>
      <c r="UDT4" s="63"/>
      <c r="UDU4" s="63"/>
      <c r="UDV4" s="63"/>
      <c r="UDW4" s="63"/>
      <c r="UDX4" s="63"/>
      <c r="UDY4" s="63"/>
      <c r="UDZ4" s="63"/>
      <c r="UEA4" s="63"/>
      <c r="UEB4" s="63"/>
      <c r="UEC4" s="63"/>
      <c r="UED4" s="63"/>
      <c r="UEE4" s="63"/>
      <c r="UEF4" s="63"/>
      <c r="UEG4" s="63"/>
      <c r="UEH4" s="63"/>
      <c r="UEI4" s="63"/>
      <c r="UEJ4" s="63"/>
      <c r="UEK4" s="63"/>
      <c r="UEL4" s="63"/>
      <c r="UEM4" s="63"/>
      <c r="UEN4" s="63"/>
      <c r="UEO4" s="63"/>
      <c r="UEP4" s="63"/>
      <c r="UEQ4" s="63"/>
      <c r="UER4" s="63"/>
      <c r="UES4" s="63"/>
      <c r="UET4" s="63"/>
      <c r="UEU4" s="63"/>
      <c r="UEV4" s="63"/>
      <c r="UEW4" s="63"/>
      <c r="UEX4" s="63"/>
      <c r="UEY4" s="63"/>
      <c r="UEZ4" s="63"/>
      <c r="UFA4" s="63"/>
      <c r="UFB4" s="63"/>
      <c r="UFC4" s="63"/>
      <c r="UFD4" s="63"/>
      <c r="UFE4" s="63"/>
      <c r="UFF4" s="63"/>
      <c r="UFG4" s="63"/>
      <c r="UFH4" s="63"/>
      <c r="UFI4" s="63"/>
      <c r="UFJ4" s="63"/>
      <c r="UFK4" s="63"/>
      <c r="UFL4" s="63"/>
      <c r="UFM4" s="63"/>
      <c r="UFN4" s="63"/>
      <c r="UFO4" s="63"/>
      <c r="UFP4" s="63"/>
      <c r="UFQ4" s="63"/>
      <c r="UFR4" s="63"/>
      <c r="UFS4" s="63"/>
      <c r="UFT4" s="63"/>
      <c r="UFU4" s="63"/>
      <c r="UFV4" s="63"/>
      <c r="UFW4" s="63"/>
      <c r="UFX4" s="63"/>
      <c r="UFY4" s="63"/>
      <c r="UFZ4" s="63"/>
      <c r="UGA4" s="63"/>
      <c r="UGB4" s="63"/>
      <c r="UGC4" s="63"/>
      <c r="UGD4" s="63"/>
      <c r="UGE4" s="63"/>
      <c r="UGF4" s="63"/>
      <c r="UGG4" s="63"/>
      <c r="UGH4" s="63"/>
      <c r="UGI4" s="63"/>
      <c r="UGJ4" s="63"/>
      <c r="UGK4" s="63"/>
      <c r="UGL4" s="63"/>
      <c r="UGM4" s="63"/>
      <c r="UGN4" s="63"/>
      <c r="UGO4" s="63"/>
      <c r="UGP4" s="63"/>
      <c r="UGQ4" s="63"/>
      <c r="UGR4" s="63"/>
      <c r="UGS4" s="63"/>
      <c r="UGT4" s="63"/>
      <c r="UGU4" s="63"/>
      <c r="UGV4" s="63"/>
      <c r="UGW4" s="63"/>
      <c r="UGX4" s="63"/>
      <c r="UGY4" s="63"/>
      <c r="UGZ4" s="63"/>
      <c r="UHA4" s="63"/>
      <c r="UHB4" s="63"/>
      <c r="UHC4" s="63"/>
      <c r="UHD4" s="63"/>
      <c r="UHE4" s="63"/>
      <c r="UHF4" s="63"/>
      <c r="UHG4" s="63"/>
      <c r="UHH4" s="63"/>
      <c r="UHI4" s="63"/>
      <c r="UHJ4" s="63"/>
      <c r="UHK4" s="63"/>
      <c r="UHL4" s="63"/>
      <c r="UHM4" s="63"/>
      <c r="UHN4" s="63"/>
      <c r="UHO4" s="63"/>
      <c r="UHP4" s="63"/>
      <c r="UHQ4" s="63"/>
      <c r="UHR4" s="63"/>
      <c r="UHS4" s="63"/>
      <c r="UHT4" s="63"/>
      <c r="UHU4" s="63"/>
      <c r="UHV4" s="63"/>
      <c r="UHW4" s="63"/>
      <c r="UHX4" s="63"/>
      <c r="UHY4" s="63"/>
      <c r="UHZ4" s="63"/>
      <c r="UIA4" s="63"/>
      <c r="UIB4" s="63"/>
      <c r="UIC4" s="63"/>
      <c r="UID4" s="63"/>
      <c r="UIE4" s="63"/>
      <c r="UIF4" s="63"/>
      <c r="UIG4" s="63"/>
      <c r="UIH4" s="63"/>
      <c r="UII4" s="63"/>
      <c r="UIJ4" s="63"/>
      <c r="UIK4" s="63"/>
      <c r="UIL4" s="63"/>
      <c r="UIM4" s="63"/>
      <c r="UIN4" s="63"/>
      <c r="UIO4" s="63"/>
      <c r="UIP4" s="63"/>
      <c r="UIQ4" s="63"/>
      <c r="UIR4" s="63"/>
      <c r="UIS4" s="63"/>
      <c r="UIT4" s="63"/>
      <c r="UIU4" s="63"/>
      <c r="UIV4" s="63"/>
      <c r="UIW4" s="63"/>
      <c r="UIX4" s="63"/>
      <c r="UIY4" s="63"/>
      <c r="UIZ4" s="63"/>
      <c r="UJA4" s="63"/>
      <c r="UJB4" s="63"/>
      <c r="UJC4" s="63"/>
      <c r="UJD4" s="63"/>
      <c r="UJE4" s="63"/>
      <c r="UJF4" s="63"/>
      <c r="UJG4" s="63"/>
      <c r="UJH4" s="63"/>
      <c r="UJI4" s="63"/>
      <c r="UJJ4" s="63"/>
      <c r="UJK4" s="63"/>
      <c r="UJL4" s="63"/>
      <c r="UJM4" s="63"/>
      <c r="UJN4" s="63"/>
      <c r="UJO4" s="63"/>
      <c r="UJP4" s="63"/>
      <c r="UJQ4" s="63"/>
      <c r="UJR4" s="63"/>
      <c r="UJS4" s="63"/>
      <c r="UJT4" s="63"/>
      <c r="UJU4" s="63"/>
      <c r="UJV4" s="63"/>
      <c r="UJW4" s="63"/>
      <c r="UJX4" s="63"/>
      <c r="UJY4" s="63"/>
      <c r="UJZ4" s="63"/>
      <c r="UKA4" s="63"/>
      <c r="UKB4" s="63"/>
      <c r="UKC4" s="63"/>
      <c r="UKD4" s="63"/>
      <c r="UKE4" s="63"/>
      <c r="UKF4" s="63"/>
      <c r="UKG4" s="63"/>
      <c r="UKH4" s="63"/>
      <c r="UKI4" s="63"/>
      <c r="UKJ4" s="63"/>
      <c r="UKK4" s="63"/>
      <c r="UKL4" s="63"/>
      <c r="UKM4" s="63"/>
      <c r="UKN4" s="63"/>
      <c r="UKO4" s="63"/>
      <c r="UKP4" s="63"/>
      <c r="UKQ4" s="63"/>
      <c r="UKR4" s="63"/>
      <c r="UKS4" s="63"/>
      <c r="UKT4" s="63"/>
      <c r="UKU4" s="63"/>
      <c r="UKV4" s="63"/>
      <c r="UKW4" s="63"/>
      <c r="UKX4" s="63"/>
      <c r="UKY4" s="63"/>
      <c r="UKZ4" s="63"/>
      <c r="ULA4" s="63"/>
      <c r="ULB4" s="63"/>
      <c r="ULC4" s="63"/>
      <c r="ULD4" s="63"/>
      <c r="ULE4" s="63"/>
      <c r="ULF4" s="63"/>
      <c r="ULG4" s="63"/>
      <c r="ULH4" s="63"/>
      <c r="ULI4" s="63"/>
      <c r="ULJ4" s="63"/>
      <c r="ULK4" s="63"/>
      <c r="ULL4" s="63"/>
      <c r="ULM4" s="63"/>
      <c r="ULN4" s="63"/>
      <c r="ULO4" s="63"/>
      <c r="ULP4" s="63"/>
      <c r="ULQ4" s="63"/>
      <c r="ULR4" s="63"/>
      <c r="ULS4" s="63"/>
      <c r="ULT4" s="63"/>
      <c r="ULU4" s="63"/>
      <c r="ULV4" s="63"/>
      <c r="ULW4" s="63"/>
      <c r="ULX4" s="63"/>
      <c r="ULY4" s="63"/>
      <c r="ULZ4" s="63"/>
      <c r="UMA4" s="63"/>
      <c r="UMB4" s="63"/>
      <c r="UMC4" s="63"/>
      <c r="UMD4" s="63"/>
      <c r="UME4" s="63"/>
      <c r="UMF4" s="63"/>
      <c r="UMG4" s="63"/>
      <c r="UMH4" s="63"/>
      <c r="UMI4" s="63"/>
      <c r="UMJ4" s="63"/>
      <c r="UMK4" s="63"/>
      <c r="UML4" s="63"/>
      <c r="UMM4" s="63"/>
      <c r="UMN4" s="63"/>
      <c r="UMO4" s="63"/>
      <c r="UMP4" s="63"/>
      <c r="UMQ4" s="63"/>
      <c r="UMR4" s="63"/>
      <c r="UMS4" s="63"/>
      <c r="UMT4" s="63"/>
      <c r="UMU4" s="63"/>
      <c r="UMV4" s="63"/>
      <c r="UMW4" s="63"/>
      <c r="UMX4" s="63"/>
      <c r="UMY4" s="63"/>
      <c r="UMZ4" s="63"/>
      <c r="UNA4" s="63"/>
      <c r="UNB4" s="63"/>
      <c r="UNC4" s="63"/>
      <c r="UND4" s="63"/>
      <c r="UNE4" s="63"/>
      <c r="UNF4" s="63"/>
      <c r="UNG4" s="63"/>
      <c r="UNH4" s="63"/>
      <c r="UNI4" s="63"/>
      <c r="UNJ4" s="63"/>
      <c r="UNK4" s="63"/>
      <c r="UNL4" s="63"/>
      <c r="UNM4" s="63"/>
      <c r="UNN4" s="63"/>
      <c r="UNO4" s="63"/>
      <c r="UNP4" s="63"/>
      <c r="UNQ4" s="63"/>
      <c r="UNR4" s="63"/>
      <c r="UNS4" s="63"/>
      <c r="UNT4" s="63"/>
      <c r="UNU4" s="63"/>
      <c r="UNV4" s="63"/>
      <c r="UNW4" s="63"/>
      <c r="UNX4" s="63"/>
      <c r="UNY4" s="63"/>
      <c r="UNZ4" s="63"/>
      <c r="UOA4" s="63"/>
      <c r="UOB4" s="63"/>
      <c r="UOC4" s="63"/>
      <c r="UOD4" s="63"/>
      <c r="UOE4" s="63"/>
      <c r="UOF4" s="63"/>
      <c r="UOG4" s="63"/>
      <c r="UOH4" s="63"/>
      <c r="UOI4" s="63"/>
      <c r="UOJ4" s="63"/>
      <c r="UOK4" s="63"/>
      <c r="UOL4" s="63"/>
      <c r="UOM4" s="63"/>
      <c r="UON4" s="63"/>
      <c r="UOO4" s="63"/>
      <c r="UOP4" s="63"/>
      <c r="UOQ4" s="63"/>
      <c r="UOR4" s="63"/>
      <c r="UOS4" s="63"/>
      <c r="UOT4" s="63"/>
      <c r="UOU4" s="63"/>
      <c r="UOV4" s="63"/>
      <c r="UOW4" s="63"/>
      <c r="UOX4" s="63"/>
      <c r="UOY4" s="63"/>
      <c r="UOZ4" s="63"/>
      <c r="UPA4" s="63"/>
      <c r="UPB4" s="63"/>
      <c r="UPC4" s="63"/>
      <c r="UPD4" s="63"/>
      <c r="UPE4" s="63"/>
      <c r="UPF4" s="63"/>
      <c r="UPG4" s="63"/>
      <c r="UPH4" s="63"/>
      <c r="UPI4" s="63"/>
      <c r="UPJ4" s="63"/>
      <c r="UPK4" s="63"/>
      <c r="UPL4" s="63"/>
      <c r="UPM4" s="63"/>
      <c r="UPN4" s="63"/>
      <c r="UPO4" s="63"/>
      <c r="UPP4" s="63"/>
      <c r="UPQ4" s="63"/>
      <c r="UPR4" s="63"/>
      <c r="UPS4" s="63"/>
      <c r="UPT4" s="63"/>
      <c r="UPU4" s="63"/>
      <c r="UPV4" s="63"/>
      <c r="UPW4" s="63"/>
      <c r="UPX4" s="63"/>
      <c r="UPY4" s="63"/>
      <c r="UPZ4" s="63"/>
      <c r="UQA4" s="63"/>
      <c r="UQB4" s="63"/>
      <c r="UQC4" s="63"/>
      <c r="UQD4" s="63"/>
      <c r="UQE4" s="63"/>
      <c r="UQF4" s="63"/>
      <c r="UQG4" s="63"/>
      <c r="UQH4" s="63"/>
      <c r="UQI4" s="63"/>
      <c r="UQJ4" s="63"/>
      <c r="UQK4" s="63"/>
      <c r="UQL4" s="63"/>
      <c r="UQM4" s="63"/>
      <c r="UQN4" s="63"/>
      <c r="UQO4" s="63"/>
      <c r="UQP4" s="63"/>
      <c r="UQQ4" s="63"/>
      <c r="UQR4" s="63"/>
      <c r="UQS4" s="63"/>
      <c r="UQT4" s="63"/>
      <c r="UQU4" s="63"/>
      <c r="UQV4" s="63"/>
      <c r="UQW4" s="63"/>
      <c r="UQX4" s="63"/>
      <c r="UQY4" s="63"/>
      <c r="UQZ4" s="63"/>
      <c r="URA4" s="63"/>
      <c r="URB4" s="63"/>
      <c r="URC4" s="63"/>
      <c r="URD4" s="63"/>
      <c r="URE4" s="63"/>
      <c r="URF4" s="63"/>
      <c r="URG4" s="63"/>
      <c r="URH4" s="63"/>
      <c r="URI4" s="63"/>
      <c r="URJ4" s="63"/>
      <c r="URK4" s="63"/>
      <c r="URL4" s="63"/>
      <c r="URM4" s="63"/>
      <c r="URN4" s="63"/>
      <c r="URO4" s="63"/>
      <c r="URP4" s="63"/>
      <c r="URQ4" s="63"/>
      <c r="URR4" s="63"/>
      <c r="URS4" s="63"/>
      <c r="URT4" s="63"/>
      <c r="URU4" s="63"/>
      <c r="URV4" s="63"/>
      <c r="URW4" s="63"/>
      <c r="URX4" s="63"/>
      <c r="URY4" s="63"/>
      <c r="URZ4" s="63"/>
      <c r="USA4" s="63"/>
      <c r="USB4" s="63"/>
      <c r="USC4" s="63"/>
      <c r="USD4" s="63"/>
      <c r="USE4" s="63"/>
      <c r="USF4" s="63"/>
      <c r="USG4" s="63"/>
      <c r="USH4" s="63"/>
      <c r="USI4" s="63"/>
      <c r="USJ4" s="63"/>
      <c r="USK4" s="63"/>
      <c r="USL4" s="63"/>
      <c r="USM4" s="63"/>
      <c r="USN4" s="63"/>
      <c r="USO4" s="63"/>
      <c r="USP4" s="63"/>
      <c r="USQ4" s="63"/>
      <c r="USR4" s="63"/>
      <c r="USS4" s="63"/>
      <c r="UST4" s="63"/>
      <c r="USU4" s="63"/>
      <c r="USV4" s="63"/>
      <c r="USW4" s="63"/>
      <c r="USX4" s="63"/>
      <c r="USY4" s="63"/>
      <c r="USZ4" s="63"/>
      <c r="UTA4" s="63"/>
      <c r="UTB4" s="63"/>
      <c r="UTC4" s="63"/>
      <c r="UTD4" s="63"/>
      <c r="UTE4" s="63"/>
      <c r="UTF4" s="63"/>
      <c r="UTG4" s="63"/>
      <c r="UTH4" s="63"/>
      <c r="UTI4" s="63"/>
      <c r="UTJ4" s="63"/>
      <c r="UTK4" s="63"/>
      <c r="UTL4" s="63"/>
      <c r="UTM4" s="63"/>
      <c r="UTN4" s="63"/>
      <c r="UTO4" s="63"/>
      <c r="UTP4" s="63"/>
      <c r="UTQ4" s="63"/>
      <c r="UTR4" s="63"/>
      <c r="UTS4" s="63"/>
      <c r="UTT4" s="63"/>
      <c r="UTU4" s="63"/>
      <c r="UTV4" s="63"/>
      <c r="UTW4" s="63"/>
      <c r="UTX4" s="63"/>
      <c r="UTY4" s="63"/>
      <c r="UTZ4" s="63"/>
      <c r="UUA4" s="63"/>
      <c r="UUB4" s="63"/>
      <c r="UUC4" s="63"/>
      <c r="UUD4" s="63"/>
      <c r="UUE4" s="63"/>
      <c r="UUF4" s="63"/>
      <c r="UUG4" s="63"/>
      <c r="UUH4" s="63"/>
      <c r="UUI4" s="63"/>
      <c r="UUJ4" s="63"/>
      <c r="UUK4" s="63"/>
      <c r="UUL4" s="63"/>
      <c r="UUM4" s="63"/>
      <c r="UUN4" s="63"/>
      <c r="UUO4" s="63"/>
      <c r="UUP4" s="63"/>
      <c r="UUQ4" s="63"/>
      <c r="UUR4" s="63"/>
      <c r="UUS4" s="63"/>
      <c r="UUT4" s="63"/>
      <c r="UUU4" s="63"/>
      <c r="UUV4" s="63"/>
      <c r="UUW4" s="63"/>
      <c r="UUX4" s="63"/>
      <c r="UUY4" s="63"/>
      <c r="UUZ4" s="63"/>
      <c r="UVA4" s="63"/>
      <c r="UVB4" s="63"/>
      <c r="UVC4" s="63"/>
      <c r="UVD4" s="63"/>
      <c r="UVE4" s="63"/>
      <c r="UVF4" s="63"/>
      <c r="UVG4" s="63"/>
      <c r="UVH4" s="63"/>
      <c r="UVI4" s="63"/>
      <c r="UVJ4" s="63"/>
      <c r="UVK4" s="63"/>
      <c r="UVL4" s="63"/>
      <c r="UVM4" s="63"/>
      <c r="UVN4" s="63"/>
      <c r="UVO4" s="63"/>
      <c r="UVP4" s="63"/>
      <c r="UVQ4" s="63"/>
      <c r="UVR4" s="63"/>
      <c r="UVS4" s="63"/>
      <c r="UVT4" s="63"/>
      <c r="UVU4" s="63"/>
      <c r="UVV4" s="63"/>
      <c r="UVW4" s="63"/>
      <c r="UVX4" s="63"/>
      <c r="UVY4" s="63"/>
      <c r="UVZ4" s="63"/>
      <c r="UWA4" s="63"/>
      <c r="UWB4" s="63"/>
      <c r="UWC4" s="63"/>
      <c r="UWD4" s="63"/>
      <c r="UWE4" s="63"/>
      <c r="UWF4" s="63"/>
      <c r="UWG4" s="63"/>
      <c r="UWH4" s="63"/>
      <c r="UWI4" s="63"/>
      <c r="UWJ4" s="63"/>
      <c r="UWK4" s="63"/>
      <c r="UWL4" s="63"/>
      <c r="UWM4" s="63"/>
      <c r="UWN4" s="63"/>
      <c r="UWO4" s="63"/>
      <c r="UWP4" s="63"/>
      <c r="UWQ4" s="63"/>
      <c r="UWR4" s="63"/>
      <c r="UWS4" s="63"/>
      <c r="UWT4" s="63"/>
      <c r="UWU4" s="63"/>
      <c r="UWV4" s="63"/>
      <c r="UWW4" s="63"/>
      <c r="UWX4" s="63"/>
      <c r="UWY4" s="63"/>
      <c r="UWZ4" s="63"/>
      <c r="UXA4" s="63"/>
      <c r="UXB4" s="63"/>
      <c r="UXC4" s="63"/>
      <c r="UXD4" s="63"/>
      <c r="UXE4" s="63"/>
      <c r="UXF4" s="63"/>
      <c r="UXG4" s="63"/>
      <c r="UXH4" s="63"/>
      <c r="UXI4" s="63"/>
      <c r="UXJ4" s="63"/>
      <c r="UXK4" s="63"/>
      <c r="UXL4" s="63"/>
      <c r="UXM4" s="63"/>
      <c r="UXN4" s="63"/>
      <c r="UXO4" s="63"/>
      <c r="UXP4" s="63"/>
      <c r="UXQ4" s="63"/>
      <c r="UXR4" s="63"/>
      <c r="UXS4" s="63"/>
      <c r="UXT4" s="63"/>
      <c r="UXU4" s="63"/>
      <c r="UXV4" s="63"/>
      <c r="UXW4" s="63"/>
      <c r="UXX4" s="63"/>
      <c r="UXY4" s="63"/>
      <c r="UXZ4" s="63"/>
      <c r="UYA4" s="63"/>
      <c r="UYB4" s="63"/>
      <c r="UYC4" s="63"/>
      <c r="UYD4" s="63"/>
      <c r="UYE4" s="63"/>
      <c r="UYF4" s="63"/>
      <c r="UYG4" s="63"/>
      <c r="UYH4" s="63"/>
      <c r="UYI4" s="63"/>
      <c r="UYJ4" s="63"/>
      <c r="UYK4" s="63"/>
      <c r="UYL4" s="63"/>
      <c r="UYM4" s="63"/>
      <c r="UYN4" s="63"/>
      <c r="UYO4" s="63"/>
      <c r="UYP4" s="63"/>
      <c r="UYQ4" s="63"/>
      <c r="UYR4" s="63"/>
      <c r="UYS4" s="63"/>
      <c r="UYT4" s="63"/>
      <c r="UYU4" s="63"/>
      <c r="UYV4" s="63"/>
      <c r="UYW4" s="63"/>
      <c r="UYX4" s="63"/>
      <c r="UYY4" s="63"/>
      <c r="UYZ4" s="63"/>
      <c r="UZA4" s="63"/>
      <c r="UZB4" s="63"/>
      <c r="UZC4" s="63"/>
      <c r="UZD4" s="63"/>
      <c r="UZE4" s="63"/>
      <c r="UZF4" s="63"/>
      <c r="UZG4" s="63"/>
      <c r="UZH4" s="63"/>
      <c r="UZI4" s="63"/>
      <c r="UZJ4" s="63"/>
      <c r="UZK4" s="63"/>
      <c r="UZL4" s="63"/>
      <c r="UZM4" s="63"/>
      <c r="UZN4" s="63"/>
      <c r="UZO4" s="63"/>
      <c r="UZP4" s="63"/>
      <c r="UZQ4" s="63"/>
      <c r="UZR4" s="63"/>
      <c r="UZS4" s="63"/>
      <c r="UZT4" s="63"/>
      <c r="UZU4" s="63"/>
      <c r="UZV4" s="63"/>
      <c r="UZW4" s="63"/>
      <c r="UZX4" s="63"/>
      <c r="UZY4" s="63"/>
      <c r="UZZ4" s="63"/>
      <c r="VAA4" s="63"/>
      <c r="VAB4" s="63"/>
      <c r="VAC4" s="63"/>
      <c r="VAD4" s="63"/>
      <c r="VAE4" s="63"/>
      <c r="VAF4" s="63"/>
      <c r="VAG4" s="63"/>
      <c r="VAH4" s="63"/>
      <c r="VAI4" s="63"/>
      <c r="VAJ4" s="63"/>
      <c r="VAK4" s="63"/>
      <c r="VAL4" s="63"/>
      <c r="VAM4" s="63"/>
      <c r="VAN4" s="63"/>
      <c r="VAO4" s="63"/>
      <c r="VAP4" s="63"/>
      <c r="VAQ4" s="63"/>
      <c r="VAR4" s="63"/>
      <c r="VAS4" s="63"/>
      <c r="VAT4" s="63"/>
      <c r="VAU4" s="63"/>
      <c r="VAV4" s="63"/>
      <c r="VAW4" s="63"/>
      <c r="VAX4" s="63"/>
      <c r="VAY4" s="63"/>
      <c r="VAZ4" s="63"/>
      <c r="VBA4" s="63"/>
      <c r="VBB4" s="63"/>
      <c r="VBC4" s="63"/>
      <c r="VBD4" s="63"/>
      <c r="VBE4" s="63"/>
      <c r="VBF4" s="63"/>
      <c r="VBG4" s="63"/>
      <c r="VBH4" s="63"/>
      <c r="VBI4" s="63"/>
      <c r="VBJ4" s="63"/>
      <c r="VBK4" s="63"/>
      <c r="VBL4" s="63"/>
      <c r="VBM4" s="63"/>
      <c r="VBN4" s="63"/>
      <c r="VBO4" s="63"/>
      <c r="VBP4" s="63"/>
      <c r="VBQ4" s="63"/>
      <c r="VBR4" s="63"/>
      <c r="VBS4" s="63"/>
      <c r="VBT4" s="63"/>
      <c r="VBU4" s="63"/>
      <c r="VBV4" s="63"/>
      <c r="VBW4" s="63"/>
      <c r="VBX4" s="63"/>
      <c r="VBY4" s="63"/>
      <c r="VBZ4" s="63"/>
      <c r="VCA4" s="63"/>
      <c r="VCB4" s="63"/>
      <c r="VCC4" s="63"/>
      <c r="VCD4" s="63"/>
      <c r="VCE4" s="63"/>
      <c r="VCF4" s="63"/>
      <c r="VCG4" s="63"/>
      <c r="VCH4" s="63"/>
      <c r="VCI4" s="63"/>
      <c r="VCJ4" s="63"/>
      <c r="VCK4" s="63"/>
      <c r="VCL4" s="63"/>
      <c r="VCM4" s="63"/>
      <c r="VCN4" s="63"/>
      <c r="VCO4" s="63"/>
      <c r="VCP4" s="63"/>
      <c r="VCQ4" s="63"/>
      <c r="VCR4" s="63"/>
      <c r="VCS4" s="63"/>
      <c r="VCT4" s="63"/>
      <c r="VCU4" s="63"/>
      <c r="VCV4" s="63"/>
      <c r="VCW4" s="63"/>
      <c r="VCX4" s="63"/>
      <c r="VCY4" s="63"/>
      <c r="VCZ4" s="63"/>
      <c r="VDA4" s="63"/>
      <c r="VDB4" s="63"/>
      <c r="VDC4" s="63"/>
      <c r="VDD4" s="63"/>
      <c r="VDE4" s="63"/>
      <c r="VDF4" s="63"/>
      <c r="VDG4" s="63"/>
      <c r="VDH4" s="63"/>
      <c r="VDI4" s="63"/>
      <c r="VDJ4" s="63"/>
      <c r="VDK4" s="63"/>
      <c r="VDL4" s="63"/>
      <c r="VDM4" s="63"/>
      <c r="VDN4" s="63"/>
      <c r="VDO4" s="63"/>
      <c r="VDP4" s="63"/>
      <c r="VDQ4" s="63"/>
      <c r="VDR4" s="63"/>
      <c r="VDS4" s="63"/>
      <c r="VDT4" s="63"/>
      <c r="VDU4" s="63"/>
      <c r="VDV4" s="63"/>
      <c r="VDW4" s="63"/>
      <c r="VDX4" s="63"/>
      <c r="VDY4" s="63"/>
      <c r="VDZ4" s="63"/>
      <c r="VEA4" s="63"/>
      <c r="VEB4" s="63"/>
      <c r="VEC4" s="63"/>
      <c r="VED4" s="63"/>
      <c r="VEE4" s="63"/>
      <c r="VEF4" s="63"/>
      <c r="VEG4" s="63"/>
      <c r="VEH4" s="63"/>
      <c r="VEI4" s="63"/>
      <c r="VEJ4" s="63"/>
      <c r="VEK4" s="63"/>
      <c r="VEL4" s="63"/>
      <c r="VEM4" s="63"/>
      <c r="VEN4" s="63"/>
      <c r="VEO4" s="63"/>
      <c r="VEP4" s="63"/>
      <c r="VEQ4" s="63"/>
      <c r="VER4" s="63"/>
      <c r="VES4" s="63"/>
      <c r="VET4" s="63"/>
      <c r="VEU4" s="63"/>
      <c r="VEV4" s="63"/>
      <c r="VEW4" s="63"/>
      <c r="VEX4" s="63"/>
      <c r="VEY4" s="63"/>
      <c r="VEZ4" s="63"/>
      <c r="VFA4" s="63"/>
      <c r="VFB4" s="63"/>
      <c r="VFC4" s="63"/>
      <c r="VFD4" s="63"/>
      <c r="VFE4" s="63"/>
      <c r="VFF4" s="63"/>
      <c r="VFG4" s="63"/>
      <c r="VFH4" s="63"/>
      <c r="VFI4" s="63"/>
      <c r="VFJ4" s="63"/>
      <c r="VFK4" s="63"/>
      <c r="VFL4" s="63"/>
      <c r="VFM4" s="63"/>
      <c r="VFN4" s="63"/>
      <c r="VFO4" s="63"/>
      <c r="VFP4" s="63"/>
      <c r="VFQ4" s="63"/>
      <c r="VFR4" s="63"/>
      <c r="VFS4" s="63"/>
      <c r="VFT4" s="63"/>
      <c r="VFU4" s="63"/>
      <c r="VFV4" s="63"/>
      <c r="VFW4" s="63"/>
      <c r="VFX4" s="63"/>
      <c r="VFY4" s="63"/>
      <c r="VFZ4" s="63"/>
      <c r="VGA4" s="63"/>
      <c r="VGB4" s="63"/>
      <c r="VGC4" s="63"/>
      <c r="VGD4" s="63"/>
      <c r="VGE4" s="63"/>
      <c r="VGF4" s="63"/>
      <c r="VGG4" s="63"/>
      <c r="VGH4" s="63"/>
      <c r="VGI4" s="63"/>
      <c r="VGJ4" s="63"/>
      <c r="VGK4" s="63"/>
      <c r="VGL4" s="63"/>
      <c r="VGM4" s="63"/>
      <c r="VGN4" s="63"/>
      <c r="VGO4" s="63"/>
      <c r="VGP4" s="63"/>
      <c r="VGQ4" s="63"/>
      <c r="VGR4" s="63"/>
      <c r="VGS4" s="63"/>
      <c r="VGT4" s="63"/>
      <c r="VGU4" s="63"/>
      <c r="VGV4" s="63"/>
      <c r="VGW4" s="63"/>
      <c r="VGX4" s="63"/>
      <c r="VGY4" s="63"/>
      <c r="VGZ4" s="63"/>
      <c r="VHA4" s="63"/>
      <c r="VHB4" s="63"/>
      <c r="VHC4" s="63"/>
      <c r="VHD4" s="63"/>
      <c r="VHE4" s="63"/>
      <c r="VHF4" s="63"/>
      <c r="VHG4" s="63"/>
      <c r="VHH4" s="63"/>
      <c r="VHI4" s="63"/>
      <c r="VHJ4" s="63"/>
      <c r="VHK4" s="63"/>
      <c r="VHL4" s="63"/>
      <c r="VHM4" s="63"/>
      <c r="VHN4" s="63"/>
      <c r="VHO4" s="63"/>
      <c r="VHP4" s="63"/>
      <c r="VHQ4" s="63"/>
      <c r="VHR4" s="63"/>
      <c r="VHS4" s="63"/>
      <c r="VHT4" s="63"/>
      <c r="VHU4" s="63"/>
      <c r="VHV4" s="63"/>
      <c r="VHW4" s="63"/>
      <c r="VHX4" s="63"/>
      <c r="VHY4" s="63"/>
      <c r="VHZ4" s="63"/>
      <c r="VIA4" s="63"/>
      <c r="VIB4" s="63"/>
      <c r="VIC4" s="63"/>
      <c r="VID4" s="63"/>
      <c r="VIE4" s="63"/>
      <c r="VIF4" s="63"/>
      <c r="VIG4" s="63"/>
      <c r="VIH4" s="63"/>
      <c r="VII4" s="63"/>
      <c r="VIJ4" s="63"/>
      <c r="VIK4" s="63"/>
      <c r="VIL4" s="63"/>
      <c r="VIM4" s="63"/>
      <c r="VIN4" s="63"/>
      <c r="VIO4" s="63"/>
      <c r="VIP4" s="63"/>
      <c r="VIQ4" s="63"/>
      <c r="VIR4" s="63"/>
      <c r="VIS4" s="63"/>
      <c r="VIT4" s="63"/>
      <c r="VIU4" s="63"/>
      <c r="VIV4" s="63"/>
      <c r="VIW4" s="63"/>
      <c r="VIX4" s="63"/>
      <c r="VIY4" s="63"/>
      <c r="VIZ4" s="63"/>
      <c r="VJA4" s="63"/>
      <c r="VJB4" s="63"/>
      <c r="VJC4" s="63"/>
      <c r="VJD4" s="63"/>
      <c r="VJE4" s="63"/>
      <c r="VJF4" s="63"/>
      <c r="VJG4" s="63"/>
      <c r="VJH4" s="63"/>
      <c r="VJI4" s="63"/>
      <c r="VJJ4" s="63"/>
      <c r="VJK4" s="63"/>
      <c r="VJL4" s="63"/>
      <c r="VJM4" s="63"/>
      <c r="VJN4" s="63"/>
      <c r="VJO4" s="63"/>
      <c r="VJP4" s="63"/>
      <c r="VJQ4" s="63"/>
      <c r="VJR4" s="63"/>
      <c r="VJS4" s="63"/>
      <c r="VJT4" s="63"/>
      <c r="VJU4" s="63"/>
      <c r="VJV4" s="63"/>
      <c r="VJW4" s="63"/>
      <c r="VJX4" s="63"/>
      <c r="VJY4" s="63"/>
      <c r="VJZ4" s="63"/>
      <c r="VKA4" s="63"/>
      <c r="VKB4" s="63"/>
      <c r="VKC4" s="63"/>
      <c r="VKD4" s="63"/>
      <c r="VKE4" s="63"/>
      <c r="VKF4" s="63"/>
      <c r="VKG4" s="63"/>
      <c r="VKH4" s="63"/>
      <c r="VKI4" s="63"/>
      <c r="VKJ4" s="63"/>
      <c r="VKK4" s="63"/>
      <c r="VKL4" s="63"/>
      <c r="VKM4" s="63"/>
      <c r="VKN4" s="63"/>
      <c r="VKO4" s="63"/>
      <c r="VKP4" s="63"/>
      <c r="VKQ4" s="63"/>
      <c r="VKR4" s="63"/>
      <c r="VKS4" s="63"/>
      <c r="VKT4" s="63"/>
      <c r="VKU4" s="63"/>
      <c r="VKV4" s="63"/>
      <c r="VKW4" s="63"/>
      <c r="VKX4" s="63"/>
      <c r="VKY4" s="63"/>
      <c r="VKZ4" s="63"/>
      <c r="VLA4" s="63"/>
      <c r="VLB4" s="63"/>
      <c r="VLC4" s="63"/>
      <c r="VLD4" s="63"/>
      <c r="VLE4" s="63"/>
      <c r="VLF4" s="63"/>
      <c r="VLG4" s="63"/>
      <c r="VLH4" s="63"/>
      <c r="VLI4" s="63"/>
      <c r="VLJ4" s="63"/>
      <c r="VLK4" s="63"/>
      <c r="VLL4" s="63"/>
      <c r="VLM4" s="63"/>
      <c r="VLN4" s="63"/>
      <c r="VLO4" s="63"/>
      <c r="VLP4" s="63"/>
      <c r="VLQ4" s="63"/>
      <c r="VLR4" s="63"/>
      <c r="VLS4" s="63"/>
      <c r="VLT4" s="63"/>
      <c r="VLU4" s="63"/>
      <c r="VLV4" s="63"/>
      <c r="VLW4" s="63"/>
      <c r="VLX4" s="63"/>
      <c r="VLY4" s="63"/>
      <c r="VLZ4" s="63"/>
      <c r="VMA4" s="63"/>
      <c r="VMB4" s="63"/>
      <c r="VMC4" s="63"/>
      <c r="VMD4" s="63"/>
      <c r="VME4" s="63"/>
      <c r="VMF4" s="63"/>
      <c r="VMG4" s="63"/>
      <c r="VMH4" s="63"/>
      <c r="VMI4" s="63"/>
      <c r="VMJ4" s="63"/>
      <c r="VMK4" s="63"/>
      <c r="VML4" s="63"/>
      <c r="VMM4" s="63"/>
      <c r="VMN4" s="63"/>
      <c r="VMO4" s="63"/>
      <c r="VMP4" s="63"/>
      <c r="VMQ4" s="63"/>
      <c r="VMR4" s="63"/>
      <c r="VMS4" s="63"/>
      <c r="VMT4" s="63"/>
      <c r="VMU4" s="63"/>
      <c r="VMV4" s="63"/>
      <c r="VMW4" s="63"/>
      <c r="VMX4" s="63"/>
      <c r="VMY4" s="63"/>
      <c r="VMZ4" s="63"/>
      <c r="VNA4" s="63"/>
      <c r="VNB4" s="63"/>
      <c r="VNC4" s="63"/>
      <c r="VND4" s="63"/>
      <c r="VNE4" s="63"/>
      <c r="VNF4" s="63"/>
      <c r="VNG4" s="63"/>
      <c r="VNH4" s="63"/>
      <c r="VNI4" s="63"/>
      <c r="VNJ4" s="63"/>
      <c r="VNK4" s="63"/>
      <c r="VNL4" s="63"/>
      <c r="VNM4" s="63"/>
      <c r="VNN4" s="63"/>
      <c r="VNO4" s="63"/>
      <c r="VNP4" s="63"/>
      <c r="VNQ4" s="63"/>
      <c r="VNR4" s="63"/>
      <c r="VNS4" s="63"/>
      <c r="VNT4" s="63"/>
      <c r="VNU4" s="63"/>
      <c r="VNV4" s="63"/>
      <c r="VNW4" s="63"/>
      <c r="VNX4" s="63"/>
      <c r="VNY4" s="63"/>
      <c r="VNZ4" s="63"/>
      <c r="VOA4" s="63"/>
      <c r="VOB4" s="63"/>
      <c r="VOC4" s="63"/>
      <c r="VOD4" s="63"/>
      <c r="VOE4" s="63"/>
      <c r="VOF4" s="63"/>
      <c r="VOG4" s="63"/>
      <c r="VOH4" s="63"/>
      <c r="VOI4" s="63"/>
      <c r="VOJ4" s="63"/>
      <c r="VOK4" s="63"/>
      <c r="VOL4" s="63"/>
      <c r="VOM4" s="63"/>
      <c r="VON4" s="63"/>
      <c r="VOO4" s="63"/>
      <c r="VOP4" s="63"/>
      <c r="VOQ4" s="63"/>
      <c r="VOR4" s="63"/>
      <c r="VOS4" s="63"/>
      <c r="VOT4" s="63"/>
      <c r="VOU4" s="63"/>
      <c r="VOV4" s="63"/>
      <c r="VOW4" s="63"/>
      <c r="VOX4" s="63"/>
      <c r="VOY4" s="63"/>
      <c r="VOZ4" s="63"/>
      <c r="VPA4" s="63"/>
      <c r="VPB4" s="63"/>
      <c r="VPC4" s="63"/>
      <c r="VPD4" s="63"/>
      <c r="VPE4" s="63"/>
      <c r="VPF4" s="63"/>
      <c r="VPG4" s="63"/>
      <c r="VPH4" s="63"/>
      <c r="VPI4" s="63"/>
      <c r="VPJ4" s="63"/>
      <c r="VPK4" s="63"/>
      <c r="VPL4" s="63"/>
      <c r="VPM4" s="63"/>
      <c r="VPN4" s="63"/>
      <c r="VPO4" s="63"/>
      <c r="VPP4" s="63"/>
      <c r="VPQ4" s="63"/>
      <c r="VPR4" s="63"/>
      <c r="VPS4" s="63"/>
      <c r="VPT4" s="63"/>
      <c r="VPU4" s="63"/>
      <c r="VPV4" s="63"/>
      <c r="VPW4" s="63"/>
      <c r="VPX4" s="63"/>
      <c r="VPY4" s="63"/>
      <c r="VPZ4" s="63"/>
      <c r="VQA4" s="63"/>
      <c r="VQB4" s="63"/>
      <c r="VQC4" s="63"/>
      <c r="VQD4" s="63"/>
      <c r="VQE4" s="63"/>
      <c r="VQF4" s="63"/>
      <c r="VQG4" s="63"/>
      <c r="VQH4" s="63"/>
      <c r="VQI4" s="63"/>
      <c r="VQJ4" s="63"/>
      <c r="VQK4" s="63"/>
      <c r="VQL4" s="63"/>
      <c r="VQM4" s="63"/>
      <c r="VQN4" s="63"/>
      <c r="VQO4" s="63"/>
      <c r="VQP4" s="63"/>
      <c r="VQQ4" s="63"/>
      <c r="VQR4" s="63"/>
      <c r="VQS4" s="63"/>
      <c r="VQT4" s="63"/>
      <c r="VQU4" s="63"/>
      <c r="VQV4" s="63"/>
      <c r="VQW4" s="63"/>
      <c r="VQX4" s="63"/>
      <c r="VQY4" s="63"/>
      <c r="VQZ4" s="63"/>
      <c r="VRA4" s="63"/>
      <c r="VRB4" s="63"/>
      <c r="VRC4" s="63"/>
      <c r="VRD4" s="63"/>
      <c r="VRE4" s="63"/>
      <c r="VRF4" s="63"/>
      <c r="VRG4" s="63"/>
      <c r="VRH4" s="63"/>
      <c r="VRI4" s="63"/>
      <c r="VRJ4" s="63"/>
      <c r="VRK4" s="63"/>
      <c r="VRL4" s="63"/>
      <c r="VRM4" s="63"/>
      <c r="VRN4" s="63"/>
      <c r="VRO4" s="63"/>
      <c r="VRP4" s="63"/>
      <c r="VRQ4" s="63"/>
      <c r="VRR4" s="63"/>
      <c r="VRS4" s="63"/>
      <c r="VRT4" s="63"/>
      <c r="VRU4" s="63"/>
      <c r="VRV4" s="63"/>
      <c r="VRW4" s="63"/>
      <c r="VRX4" s="63"/>
      <c r="VRY4" s="63"/>
      <c r="VRZ4" s="63"/>
      <c r="VSA4" s="63"/>
      <c r="VSB4" s="63"/>
      <c r="VSC4" s="63"/>
      <c r="VSD4" s="63"/>
      <c r="VSE4" s="63"/>
      <c r="VSF4" s="63"/>
      <c r="VSG4" s="63"/>
      <c r="VSH4" s="63"/>
      <c r="VSI4" s="63"/>
      <c r="VSJ4" s="63"/>
      <c r="VSK4" s="63"/>
      <c r="VSL4" s="63"/>
      <c r="VSM4" s="63"/>
      <c r="VSN4" s="63"/>
      <c r="VSO4" s="63"/>
      <c r="VSP4" s="63"/>
      <c r="VSQ4" s="63"/>
      <c r="VSR4" s="63"/>
      <c r="VSS4" s="63"/>
      <c r="VST4" s="63"/>
      <c r="VSU4" s="63"/>
      <c r="VSV4" s="63"/>
      <c r="VSW4" s="63"/>
      <c r="VSX4" s="63"/>
      <c r="VSY4" s="63"/>
      <c r="VSZ4" s="63"/>
      <c r="VTA4" s="63"/>
      <c r="VTB4" s="63"/>
      <c r="VTC4" s="63"/>
      <c r="VTD4" s="63"/>
      <c r="VTE4" s="63"/>
      <c r="VTF4" s="63"/>
      <c r="VTG4" s="63"/>
      <c r="VTH4" s="63"/>
      <c r="VTI4" s="63"/>
      <c r="VTJ4" s="63"/>
      <c r="VTK4" s="63"/>
      <c r="VTL4" s="63"/>
      <c r="VTM4" s="63"/>
      <c r="VTN4" s="63"/>
      <c r="VTO4" s="63"/>
      <c r="VTP4" s="63"/>
      <c r="VTQ4" s="63"/>
      <c r="VTR4" s="63"/>
      <c r="VTS4" s="63"/>
      <c r="VTT4" s="63"/>
      <c r="VTU4" s="63"/>
      <c r="VTV4" s="63"/>
      <c r="VTW4" s="63"/>
      <c r="VTX4" s="63"/>
      <c r="VTY4" s="63"/>
      <c r="VTZ4" s="63"/>
      <c r="VUA4" s="63"/>
      <c r="VUB4" s="63"/>
      <c r="VUC4" s="63"/>
      <c r="VUD4" s="63"/>
      <c r="VUE4" s="63"/>
      <c r="VUF4" s="63"/>
      <c r="VUG4" s="63"/>
      <c r="VUH4" s="63"/>
      <c r="VUI4" s="63"/>
      <c r="VUJ4" s="63"/>
      <c r="VUK4" s="63"/>
      <c r="VUL4" s="63"/>
      <c r="VUM4" s="63"/>
      <c r="VUN4" s="63"/>
      <c r="VUO4" s="63"/>
      <c r="VUP4" s="63"/>
      <c r="VUQ4" s="63"/>
      <c r="VUR4" s="63"/>
      <c r="VUS4" s="63"/>
      <c r="VUT4" s="63"/>
      <c r="VUU4" s="63"/>
      <c r="VUV4" s="63"/>
      <c r="VUW4" s="63"/>
      <c r="VUX4" s="63"/>
      <c r="VUY4" s="63"/>
      <c r="VUZ4" s="63"/>
      <c r="VVA4" s="63"/>
      <c r="VVB4" s="63"/>
      <c r="VVC4" s="63"/>
      <c r="VVD4" s="63"/>
      <c r="VVE4" s="63"/>
      <c r="VVF4" s="63"/>
      <c r="VVG4" s="63"/>
      <c r="VVH4" s="63"/>
      <c r="VVI4" s="63"/>
      <c r="VVJ4" s="63"/>
      <c r="VVK4" s="63"/>
      <c r="VVL4" s="63"/>
      <c r="VVM4" s="63"/>
      <c r="VVN4" s="63"/>
      <c r="VVO4" s="63"/>
      <c r="VVP4" s="63"/>
      <c r="VVQ4" s="63"/>
      <c r="VVR4" s="63"/>
      <c r="VVS4" s="63"/>
      <c r="VVT4" s="63"/>
      <c r="VVU4" s="63"/>
      <c r="VVV4" s="63"/>
      <c r="VVW4" s="63"/>
      <c r="VVX4" s="63"/>
      <c r="VVY4" s="63"/>
      <c r="VVZ4" s="63"/>
      <c r="VWA4" s="63"/>
      <c r="VWB4" s="63"/>
      <c r="VWC4" s="63"/>
      <c r="VWD4" s="63"/>
      <c r="VWE4" s="63"/>
      <c r="VWF4" s="63"/>
      <c r="VWG4" s="63"/>
      <c r="VWH4" s="63"/>
      <c r="VWI4" s="63"/>
      <c r="VWJ4" s="63"/>
      <c r="VWK4" s="63"/>
      <c r="VWL4" s="63"/>
      <c r="VWM4" s="63"/>
      <c r="VWN4" s="63"/>
      <c r="VWO4" s="63"/>
      <c r="VWP4" s="63"/>
      <c r="VWQ4" s="63"/>
      <c r="VWR4" s="63"/>
      <c r="VWS4" s="63"/>
      <c r="VWT4" s="63"/>
      <c r="VWU4" s="63"/>
      <c r="VWV4" s="63"/>
      <c r="VWW4" s="63"/>
      <c r="VWX4" s="63"/>
      <c r="VWY4" s="63"/>
      <c r="VWZ4" s="63"/>
      <c r="VXA4" s="63"/>
      <c r="VXB4" s="63"/>
      <c r="VXC4" s="63"/>
      <c r="VXD4" s="63"/>
      <c r="VXE4" s="63"/>
      <c r="VXF4" s="63"/>
      <c r="VXG4" s="63"/>
      <c r="VXH4" s="63"/>
      <c r="VXI4" s="63"/>
      <c r="VXJ4" s="63"/>
      <c r="VXK4" s="63"/>
      <c r="VXL4" s="63"/>
      <c r="VXM4" s="63"/>
      <c r="VXN4" s="63"/>
      <c r="VXO4" s="63"/>
      <c r="VXP4" s="63"/>
      <c r="VXQ4" s="63"/>
      <c r="VXR4" s="63"/>
      <c r="VXS4" s="63"/>
      <c r="VXT4" s="63"/>
      <c r="VXU4" s="63"/>
      <c r="VXV4" s="63"/>
      <c r="VXW4" s="63"/>
      <c r="VXX4" s="63"/>
      <c r="VXY4" s="63"/>
      <c r="VXZ4" s="63"/>
      <c r="VYA4" s="63"/>
      <c r="VYB4" s="63"/>
      <c r="VYC4" s="63"/>
      <c r="VYD4" s="63"/>
      <c r="VYE4" s="63"/>
      <c r="VYF4" s="63"/>
      <c r="VYG4" s="63"/>
      <c r="VYH4" s="63"/>
      <c r="VYI4" s="63"/>
      <c r="VYJ4" s="63"/>
      <c r="VYK4" s="63"/>
      <c r="VYL4" s="63"/>
      <c r="VYM4" s="63"/>
      <c r="VYN4" s="63"/>
      <c r="VYO4" s="63"/>
      <c r="VYP4" s="63"/>
      <c r="VYQ4" s="63"/>
      <c r="VYR4" s="63"/>
      <c r="VYS4" s="63"/>
      <c r="VYT4" s="63"/>
      <c r="VYU4" s="63"/>
      <c r="VYV4" s="63"/>
      <c r="VYW4" s="63"/>
      <c r="VYX4" s="63"/>
      <c r="VYY4" s="63"/>
      <c r="VYZ4" s="63"/>
      <c r="VZA4" s="63"/>
      <c r="VZB4" s="63"/>
      <c r="VZC4" s="63"/>
      <c r="VZD4" s="63"/>
      <c r="VZE4" s="63"/>
      <c r="VZF4" s="63"/>
      <c r="VZG4" s="63"/>
      <c r="VZH4" s="63"/>
      <c r="VZI4" s="63"/>
      <c r="VZJ4" s="63"/>
      <c r="VZK4" s="63"/>
      <c r="VZL4" s="63"/>
      <c r="VZM4" s="63"/>
      <c r="VZN4" s="63"/>
      <c r="VZO4" s="63"/>
      <c r="VZP4" s="63"/>
      <c r="VZQ4" s="63"/>
      <c r="VZR4" s="63"/>
      <c r="VZS4" s="63"/>
      <c r="VZT4" s="63"/>
      <c r="VZU4" s="63"/>
      <c r="VZV4" s="63"/>
      <c r="VZW4" s="63"/>
      <c r="VZX4" s="63"/>
      <c r="VZY4" s="63"/>
      <c r="VZZ4" s="63"/>
      <c r="WAA4" s="63"/>
      <c r="WAB4" s="63"/>
      <c r="WAC4" s="63"/>
      <c r="WAD4" s="63"/>
      <c r="WAE4" s="63"/>
      <c r="WAF4" s="63"/>
      <c r="WAG4" s="63"/>
      <c r="WAH4" s="63"/>
      <c r="WAI4" s="63"/>
      <c r="WAJ4" s="63"/>
      <c r="WAK4" s="63"/>
      <c r="WAL4" s="63"/>
      <c r="WAM4" s="63"/>
      <c r="WAN4" s="63"/>
      <c r="WAO4" s="63"/>
      <c r="WAP4" s="63"/>
      <c r="WAQ4" s="63"/>
      <c r="WAR4" s="63"/>
      <c r="WAS4" s="63"/>
      <c r="WAT4" s="63"/>
      <c r="WAU4" s="63"/>
      <c r="WAV4" s="63"/>
      <c r="WAW4" s="63"/>
      <c r="WAX4" s="63"/>
      <c r="WAY4" s="63"/>
      <c r="WAZ4" s="63"/>
      <c r="WBA4" s="63"/>
      <c r="WBB4" s="63"/>
      <c r="WBC4" s="63"/>
      <c r="WBD4" s="63"/>
      <c r="WBE4" s="63"/>
      <c r="WBF4" s="63"/>
      <c r="WBG4" s="63"/>
      <c r="WBH4" s="63"/>
      <c r="WBI4" s="63"/>
      <c r="WBJ4" s="63"/>
      <c r="WBK4" s="63"/>
      <c r="WBL4" s="63"/>
      <c r="WBM4" s="63"/>
      <c r="WBN4" s="63"/>
      <c r="WBO4" s="63"/>
      <c r="WBP4" s="63"/>
      <c r="WBQ4" s="63"/>
      <c r="WBR4" s="63"/>
      <c r="WBS4" s="63"/>
      <c r="WBT4" s="63"/>
      <c r="WBU4" s="63"/>
      <c r="WBV4" s="63"/>
      <c r="WBW4" s="63"/>
      <c r="WBX4" s="63"/>
      <c r="WBY4" s="63"/>
      <c r="WBZ4" s="63"/>
      <c r="WCA4" s="63"/>
      <c r="WCB4" s="63"/>
      <c r="WCC4" s="63"/>
      <c r="WCD4" s="63"/>
      <c r="WCE4" s="63"/>
      <c r="WCF4" s="63"/>
      <c r="WCG4" s="63"/>
      <c r="WCH4" s="63"/>
      <c r="WCI4" s="63"/>
      <c r="WCJ4" s="63"/>
      <c r="WCK4" s="63"/>
      <c r="WCL4" s="63"/>
      <c r="WCM4" s="63"/>
      <c r="WCN4" s="63"/>
      <c r="WCO4" s="63"/>
      <c r="WCP4" s="63"/>
      <c r="WCQ4" s="63"/>
      <c r="WCR4" s="63"/>
      <c r="WCS4" s="63"/>
      <c r="WCT4" s="63"/>
      <c r="WCU4" s="63"/>
      <c r="WCV4" s="63"/>
      <c r="WCW4" s="63"/>
      <c r="WCX4" s="63"/>
      <c r="WCY4" s="63"/>
      <c r="WCZ4" s="63"/>
      <c r="WDA4" s="63"/>
      <c r="WDB4" s="63"/>
      <c r="WDC4" s="63"/>
      <c r="WDD4" s="63"/>
      <c r="WDE4" s="63"/>
      <c r="WDF4" s="63"/>
      <c r="WDG4" s="63"/>
      <c r="WDH4" s="63"/>
      <c r="WDI4" s="63"/>
      <c r="WDJ4" s="63"/>
      <c r="WDK4" s="63"/>
      <c r="WDL4" s="63"/>
      <c r="WDM4" s="63"/>
      <c r="WDN4" s="63"/>
      <c r="WDO4" s="63"/>
      <c r="WDP4" s="63"/>
      <c r="WDQ4" s="63"/>
      <c r="WDR4" s="63"/>
      <c r="WDS4" s="63"/>
      <c r="WDT4" s="63"/>
      <c r="WDU4" s="63"/>
      <c r="WDV4" s="63"/>
      <c r="WDW4" s="63"/>
      <c r="WDX4" s="63"/>
      <c r="WDY4" s="63"/>
      <c r="WDZ4" s="63"/>
      <c r="WEA4" s="63"/>
      <c r="WEB4" s="63"/>
      <c r="WEC4" s="63"/>
      <c r="WED4" s="63"/>
      <c r="WEE4" s="63"/>
      <c r="WEF4" s="63"/>
      <c r="WEG4" s="63"/>
      <c r="WEH4" s="63"/>
      <c r="WEI4" s="63"/>
      <c r="WEJ4" s="63"/>
      <c r="WEK4" s="63"/>
      <c r="WEL4" s="63"/>
      <c r="WEM4" s="63"/>
      <c r="WEN4" s="63"/>
      <c r="WEO4" s="63"/>
      <c r="WEP4" s="63"/>
      <c r="WEQ4" s="63"/>
      <c r="WER4" s="63"/>
      <c r="WES4" s="63"/>
      <c r="WET4" s="63"/>
      <c r="WEU4" s="63"/>
      <c r="WEV4" s="63"/>
      <c r="WEW4" s="63"/>
      <c r="WEX4" s="63"/>
      <c r="WEY4" s="63"/>
      <c r="WEZ4" s="63"/>
      <c r="WFA4" s="63"/>
      <c r="WFB4" s="63"/>
      <c r="WFC4" s="63"/>
      <c r="WFD4" s="63"/>
      <c r="WFE4" s="63"/>
      <c r="WFF4" s="63"/>
      <c r="WFG4" s="63"/>
      <c r="WFH4" s="63"/>
      <c r="WFI4" s="63"/>
      <c r="WFJ4" s="63"/>
      <c r="WFK4" s="63"/>
      <c r="WFL4" s="63"/>
      <c r="WFM4" s="63"/>
      <c r="WFN4" s="63"/>
      <c r="WFO4" s="63"/>
      <c r="WFP4" s="63"/>
      <c r="WFQ4" s="63"/>
      <c r="WFR4" s="63"/>
      <c r="WFS4" s="63"/>
      <c r="WFT4" s="63"/>
      <c r="WFU4" s="63"/>
      <c r="WFV4" s="63"/>
      <c r="WFW4" s="63"/>
      <c r="WFX4" s="63"/>
      <c r="WFY4" s="63"/>
      <c r="WFZ4" s="63"/>
      <c r="WGA4" s="63"/>
      <c r="WGB4" s="63"/>
      <c r="WGC4" s="63"/>
      <c r="WGD4" s="63"/>
      <c r="WGE4" s="63"/>
      <c r="WGF4" s="63"/>
      <c r="WGG4" s="63"/>
      <c r="WGH4" s="63"/>
      <c r="WGI4" s="63"/>
      <c r="WGJ4" s="63"/>
      <c r="WGK4" s="63"/>
      <c r="WGL4" s="63"/>
      <c r="WGM4" s="63"/>
      <c r="WGN4" s="63"/>
      <c r="WGO4" s="63"/>
      <c r="WGP4" s="63"/>
      <c r="WGQ4" s="63"/>
      <c r="WGR4" s="63"/>
      <c r="WGS4" s="63"/>
      <c r="WGT4" s="63"/>
      <c r="WGU4" s="63"/>
      <c r="WGV4" s="63"/>
      <c r="WGW4" s="63"/>
      <c r="WGX4" s="63"/>
      <c r="WGY4" s="63"/>
      <c r="WGZ4" s="63"/>
      <c r="WHA4" s="63"/>
      <c r="WHB4" s="63"/>
      <c r="WHC4" s="63"/>
      <c r="WHD4" s="63"/>
      <c r="WHE4" s="63"/>
      <c r="WHF4" s="63"/>
      <c r="WHG4" s="63"/>
      <c r="WHH4" s="63"/>
      <c r="WHI4" s="63"/>
      <c r="WHJ4" s="63"/>
      <c r="WHK4" s="63"/>
      <c r="WHL4" s="63"/>
      <c r="WHM4" s="63"/>
      <c r="WHN4" s="63"/>
      <c r="WHO4" s="63"/>
      <c r="WHP4" s="63"/>
      <c r="WHQ4" s="63"/>
      <c r="WHR4" s="63"/>
      <c r="WHS4" s="63"/>
      <c r="WHT4" s="63"/>
      <c r="WHU4" s="63"/>
      <c r="WHV4" s="63"/>
      <c r="WHW4" s="63"/>
      <c r="WHX4" s="63"/>
      <c r="WHY4" s="63"/>
      <c r="WHZ4" s="63"/>
      <c r="WIA4" s="63"/>
      <c r="WIB4" s="63"/>
      <c r="WIC4" s="63"/>
      <c r="WID4" s="63"/>
      <c r="WIE4" s="63"/>
      <c r="WIF4" s="63"/>
      <c r="WIG4" s="63"/>
      <c r="WIH4" s="63"/>
      <c r="WII4" s="63"/>
      <c r="WIJ4" s="63"/>
      <c r="WIK4" s="63"/>
      <c r="WIL4" s="63"/>
      <c r="WIM4" s="63"/>
      <c r="WIN4" s="63"/>
      <c r="WIO4" s="63"/>
      <c r="WIP4" s="63"/>
      <c r="WIQ4" s="63"/>
      <c r="WIR4" s="63"/>
      <c r="WIS4" s="63"/>
      <c r="WIT4" s="63"/>
      <c r="WIU4" s="63"/>
      <c r="WIV4" s="63"/>
      <c r="WIW4" s="63"/>
      <c r="WIX4" s="63"/>
      <c r="WIY4" s="63"/>
      <c r="WIZ4" s="63"/>
      <c r="WJA4" s="63"/>
      <c r="WJB4" s="63"/>
      <c r="WJC4" s="63"/>
      <c r="WJD4" s="63"/>
      <c r="WJE4" s="63"/>
      <c r="WJF4" s="63"/>
      <c r="WJG4" s="63"/>
      <c r="WJH4" s="63"/>
      <c r="WJI4" s="63"/>
      <c r="WJJ4" s="63"/>
      <c r="WJK4" s="63"/>
      <c r="WJL4" s="63"/>
      <c r="WJM4" s="63"/>
      <c r="WJN4" s="63"/>
      <c r="WJO4" s="63"/>
      <c r="WJP4" s="63"/>
      <c r="WJQ4" s="63"/>
      <c r="WJR4" s="63"/>
      <c r="WJS4" s="63"/>
      <c r="WJT4" s="63"/>
      <c r="WJU4" s="63"/>
      <c r="WJV4" s="63"/>
      <c r="WJW4" s="63"/>
      <c r="WJX4" s="63"/>
      <c r="WJY4" s="63"/>
      <c r="WJZ4" s="63"/>
      <c r="WKA4" s="63"/>
      <c r="WKB4" s="63"/>
      <c r="WKC4" s="63"/>
      <c r="WKD4" s="63"/>
      <c r="WKE4" s="63"/>
      <c r="WKF4" s="63"/>
      <c r="WKG4" s="63"/>
      <c r="WKH4" s="63"/>
      <c r="WKI4" s="63"/>
      <c r="WKJ4" s="63"/>
      <c r="WKK4" s="63"/>
      <c r="WKL4" s="63"/>
      <c r="WKM4" s="63"/>
      <c r="WKN4" s="63"/>
      <c r="WKO4" s="63"/>
      <c r="WKP4" s="63"/>
      <c r="WKQ4" s="63"/>
      <c r="WKR4" s="63"/>
      <c r="WKS4" s="63"/>
      <c r="WKT4" s="63"/>
      <c r="WKU4" s="63"/>
      <c r="WKV4" s="63"/>
      <c r="WKW4" s="63"/>
      <c r="WKX4" s="63"/>
      <c r="WKY4" s="63"/>
      <c r="WKZ4" s="63"/>
      <c r="WLA4" s="63"/>
      <c r="WLB4" s="63"/>
      <c r="WLC4" s="63"/>
      <c r="WLD4" s="63"/>
      <c r="WLE4" s="63"/>
      <c r="WLF4" s="63"/>
      <c r="WLG4" s="63"/>
      <c r="WLH4" s="63"/>
      <c r="WLI4" s="63"/>
      <c r="WLJ4" s="63"/>
      <c r="WLK4" s="63"/>
      <c r="WLL4" s="63"/>
      <c r="WLM4" s="63"/>
      <c r="WLN4" s="63"/>
      <c r="WLO4" s="63"/>
      <c r="WLP4" s="63"/>
      <c r="WLQ4" s="63"/>
      <c r="WLR4" s="63"/>
      <c r="WLS4" s="63"/>
      <c r="WLT4" s="63"/>
      <c r="WLU4" s="63"/>
      <c r="WLV4" s="63"/>
      <c r="WLW4" s="63"/>
      <c r="WLX4" s="63"/>
      <c r="WLY4" s="63"/>
      <c r="WLZ4" s="63"/>
      <c r="WMA4" s="63"/>
      <c r="WMB4" s="63"/>
      <c r="WMC4" s="63"/>
      <c r="WMD4" s="63"/>
      <c r="WME4" s="63"/>
      <c r="WMF4" s="63"/>
      <c r="WMG4" s="63"/>
      <c r="WMH4" s="63"/>
      <c r="WMI4" s="63"/>
      <c r="WMJ4" s="63"/>
      <c r="WMK4" s="63"/>
      <c r="WML4" s="63"/>
      <c r="WMM4" s="63"/>
      <c r="WMN4" s="63"/>
      <c r="WMO4" s="63"/>
      <c r="WMP4" s="63"/>
      <c r="WMQ4" s="63"/>
      <c r="WMR4" s="63"/>
      <c r="WMS4" s="63"/>
      <c r="WMT4" s="63"/>
      <c r="WMU4" s="63"/>
      <c r="WMV4" s="63"/>
      <c r="WMW4" s="63"/>
      <c r="WMX4" s="63"/>
      <c r="WMY4" s="63"/>
      <c r="WMZ4" s="63"/>
      <c r="WNA4" s="63"/>
      <c r="WNB4" s="63"/>
      <c r="WNC4" s="63"/>
      <c r="WND4" s="63"/>
      <c r="WNE4" s="63"/>
      <c r="WNF4" s="63"/>
      <c r="WNG4" s="63"/>
      <c r="WNH4" s="63"/>
      <c r="WNI4" s="63"/>
      <c r="WNJ4" s="63"/>
      <c r="WNK4" s="63"/>
      <c r="WNL4" s="63"/>
      <c r="WNM4" s="63"/>
      <c r="WNN4" s="63"/>
      <c r="WNO4" s="63"/>
      <c r="WNP4" s="63"/>
      <c r="WNQ4" s="63"/>
      <c r="WNR4" s="63"/>
      <c r="WNS4" s="63"/>
      <c r="WNT4" s="63"/>
      <c r="WNU4" s="63"/>
      <c r="WNV4" s="63"/>
      <c r="WNW4" s="63"/>
      <c r="WNX4" s="63"/>
      <c r="WNY4" s="63"/>
      <c r="WNZ4" s="63"/>
      <c r="WOA4" s="63"/>
      <c r="WOB4" s="63"/>
      <c r="WOC4" s="63"/>
      <c r="WOD4" s="63"/>
      <c r="WOE4" s="63"/>
      <c r="WOF4" s="63"/>
      <c r="WOG4" s="63"/>
      <c r="WOH4" s="63"/>
      <c r="WOI4" s="63"/>
      <c r="WOJ4" s="63"/>
      <c r="WOK4" s="63"/>
      <c r="WOL4" s="63"/>
      <c r="WOM4" s="63"/>
      <c r="WON4" s="63"/>
      <c r="WOO4" s="63"/>
      <c r="WOP4" s="63"/>
      <c r="WOQ4" s="63"/>
      <c r="WOR4" s="63"/>
      <c r="WOS4" s="63"/>
      <c r="WOT4" s="63"/>
      <c r="WOU4" s="63"/>
      <c r="WOV4" s="63"/>
      <c r="WOW4" s="63"/>
      <c r="WOX4" s="63"/>
      <c r="WOY4" s="63"/>
      <c r="WOZ4" s="63"/>
      <c r="WPA4" s="63"/>
      <c r="WPB4" s="63"/>
      <c r="WPC4" s="63"/>
      <c r="WPD4" s="63"/>
      <c r="WPE4" s="63"/>
      <c r="WPF4" s="63"/>
      <c r="WPG4" s="63"/>
      <c r="WPH4" s="63"/>
      <c r="WPI4" s="63"/>
      <c r="WPJ4" s="63"/>
      <c r="WPK4" s="63"/>
      <c r="WPL4" s="63"/>
      <c r="WPM4" s="63"/>
      <c r="WPN4" s="63"/>
      <c r="WPO4" s="63"/>
      <c r="WPP4" s="63"/>
      <c r="WPQ4" s="63"/>
      <c r="WPR4" s="63"/>
      <c r="WPS4" s="63"/>
      <c r="WPT4" s="63"/>
      <c r="WPU4" s="63"/>
      <c r="WPV4" s="63"/>
      <c r="WPW4" s="63"/>
      <c r="WPX4" s="63"/>
      <c r="WPY4" s="63"/>
      <c r="WPZ4" s="63"/>
      <c r="WQA4" s="63"/>
      <c r="WQB4" s="63"/>
      <c r="WQC4" s="63"/>
      <c r="WQD4" s="63"/>
      <c r="WQE4" s="63"/>
      <c r="WQF4" s="63"/>
      <c r="WQG4" s="63"/>
      <c r="WQH4" s="63"/>
      <c r="WQI4" s="63"/>
      <c r="WQJ4" s="63"/>
      <c r="WQK4" s="63"/>
      <c r="WQL4" s="63"/>
      <c r="WQM4" s="63"/>
      <c r="WQN4" s="63"/>
      <c r="WQO4" s="63"/>
      <c r="WQP4" s="63"/>
      <c r="WQQ4" s="63"/>
      <c r="WQR4" s="63"/>
      <c r="WQS4" s="63"/>
      <c r="WQT4" s="63"/>
      <c r="WQU4" s="63"/>
      <c r="WQV4" s="63"/>
      <c r="WQW4" s="63"/>
      <c r="WQX4" s="63"/>
      <c r="WQY4" s="63"/>
      <c r="WQZ4" s="63"/>
      <c r="WRA4" s="63"/>
      <c r="WRB4" s="63"/>
      <c r="WRC4" s="63"/>
      <c r="WRD4" s="63"/>
      <c r="WRE4" s="63"/>
      <c r="WRF4" s="63"/>
      <c r="WRG4" s="63"/>
      <c r="WRH4" s="63"/>
      <c r="WRI4" s="63"/>
      <c r="WRJ4" s="63"/>
      <c r="WRK4" s="63"/>
      <c r="WRL4" s="63"/>
      <c r="WRM4" s="63"/>
      <c r="WRN4" s="63"/>
      <c r="WRO4" s="63"/>
      <c r="WRP4" s="63"/>
      <c r="WRQ4" s="63"/>
      <c r="WRR4" s="63"/>
      <c r="WRS4" s="63"/>
      <c r="WRT4" s="63"/>
      <c r="WRU4" s="63"/>
      <c r="WRV4" s="63"/>
      <c r="WRW4" s="63"/>
      <c r="WRX4" s="63"/>
      <c r="WRY4" s="63"/>
      <c r="WRZ4" s="63"/>
      <c r="WSA4" s="63"/>
      <c r="WSB4" s="63"/>
      <c r="WSC4" s="63"/>
      <c r="WSD4" s="63"/>
      <c r="WSE4" s="63"/>
      <c r="WSF4" s="63"/>
      <c r="WSG4" s="63"/>
      <c r="WSH4" s="63"/>
      <c r="WSI4" s="63"/>
      <c r="WSJ4" s="63"/>
      <c r="WSK4" s="63"/>
      <c r="WSL4" s="63"/>
      <c r="WSM4" s="63"/>
      <c r="WSN4" s="63"/>
      <c r="WSO4" s="63"/>
      <c r="WSP4" s="63"/>
      <c r="WSQ4" s="63"/>
      <c r="WSR4" s="63"/>
      <c r="WSS4" s="63"/>
      <c r="WST4" s="63"/>
      <c r="WSU4" s="63"/>
      <c r="WSV4" s="63"/>
      <c r="WSW4" s="63"/>
      <c r="WSX4" s="63"/>
      <c r="WSY4" s="63"/>
      <c r="WSZ4" s="63"/>
      <c r="WTA4" s="63"/>
      <c r="WTB4" s="63"/>
      <c r="WTC4" s="63"/>
      <c r="WTD4" s="63"/>
      <c r="WTE4" s="63"/>
      <c r="WTF4" s="63"/>
      <c r="WTG4" s="63"/>
      <c r="WTH4" s="63"/>
      <c r="WTI4" s="63"/>
      <c r="WTJ4" s="63"/>
      <c r="WTK4" s="63"/>
      <c r="WTL4" s="63"/>
      <c r="WTM4" s="63"/>
      <c r="WTN4" s="63"/>
      <c r="WTO4" s="63"/>
      <c r="WTP4" s="63"/>
      <c r="WTQ4" s="63"/>
      <c r="WTR4" s="63"/>
      <c r="WTS4" s="63"/>
      <c r="WTT4" s="63"/>
      <c r="WTU4" s="63"/>
      <c r="WTV4" s="63"/>
      <c r="WTW4" s="63"/>
      <c r="WTX4" s="63"/>
      <c r="WTY4" s="63"/>
      <c r="WTZ4" s="63"/>
      <c r="WUA4" s="63"/>
      <c r="WUB4" s="63"/>
      <c r="WUC4" s="63"/>
      <c r="WUD4" s="63"/>
      <c r="WUE4" s="63"/>
      <c r="WUF4" s="63"/>
      <c r="WUG4" s="63"/>
      <c r="WUH4" s="63"/>
      <c r="WUI4" s="63"/>
      <c r="WUJ4" s="63"/>
      <c r="WUK4" s="63"/>
      <c r="WUL4" s="63"/>
      <c r="WUM4" s="63"/>
      <c r="WUN4" s="63"/>
      <c r="WUO4" s="63"/>
      <c r="WUP4" s="63"/>
      <c r="WUQ4" s="63"/>
      <c r="WUR4" s="63"/>
      <c r="WUS4" s="63"/>
      <c r="WUT4" s="63"/>
      <c r="WUU4" s="63"/>
      <c r="WUV4" s="63"/>
      <c r="WUW4" s="63"/>
      <c r="WUX4" s="63"/>
      <c r="WUY4" s="63"/>
      <c r="WUZ4" s="63"/>
      <c r="WVA4" s="63"/>
      <c r="WVB4" s="63"/>
      <c r="WVC4" s="63"/>
      <c r="WVD4" s="63"/>
      <c r="WVE4" s="63"/>
      <c r="WVF4" s="63"/>
      <c r="WVG4" s="63"/>
      <c r="WVH4" s="63"/>
      <c r="WVI4" s="63"/>
      <c r="WVJ4" s="63"/>
      <c r="WVK4" s="63"/>
      <c r="WVL4" s="63"/>
      <c r="WVM4" s="63"/>
      <c r="WVN4" s="63"/>
      <c r="WVO4" s="63"/>
      <c r="WVP4" s="63"/>
      <c r="WVQ4" s="63"/>
      <c r="WVR4" s="63"/>
      <c r="WVS4" s="63"/>
      <c r="WVT4" s="63"/>
      <c r="WVU4" s="63"/>
      <c r="WVV4" s="63"/>
      <c r="WVW4" s="63"/>
      <c r="WVX4" s="63"/>
      <c r="WVY4" s="63"/>
      <c r="WVZ4" s="63"/>
      <c r="WWA4" s="63"/>
      <c r="WWB4" s="63"/>
      <c r="WWC4" s="63"/>
      <c r="WWD4" s="63"/>
      <c r="WWE4" s="63"/>
      <c r="WWF4" s="63"/>
      <c r="WWG4" s="63"/>
      <c r="WWH4" s="63"/>
      <c r="WWI4" s="63"/>
      <c r="WWJ4" s="63"/>
      <c r="WWK4" s="63"/>
      <c r="WWL4" s="63"/>
      <c r="WWM4" s="63"/>
      <c r="WWN4" s="63"/>
      <c r="WWO4" s="63"/>
      <c r="WWP4" s="63"/>
      <c r="WWQ4" s="63"/>
      <c r="WWR4" s="63"/>
      <c r="WWS4" s="63"/>
      <c r="WWT4" s="63"/>
      <c r="WWU4" s="63"/>
      <c r="WWV4" s="63"/>
      <c r="WWW4" s="63"/>
      <c r="WWX4" s="63"/>
      <c r="WWY4" s="63"/>
      <c r="WWZ4" s="63"/>
      <c r="WXA4" s="63"/>
      <c r="WXB4" s="63"/>
      <c r="WXC4" s="63"/>
      <c r="WXD4" s="63"/>
      <c r="WXE4" s="63"/>
      <c r="WXF4" s="63"/>
      <c r="WXG4" s="63"/>
      <c r="WXH4" s="63"/>
      <c r="WXI4" s="63"/>
      <c r="WXJ4" s="63"/>
      <c r="WXK4" s="63"/>
      <c r="WXL4" s="63"/>
      <c r="WXM4" s="63"/>
      <c r="WXN4" s="63"/>
      <c r="WXO4" s="63"/>
      <c r="WXP4" s="63"/>
      <c r="WXQ4" s="63"/>
      <c r="WXR4" s="63"/>
      <c r="WXS4" s="63"/>
      <c r="WXT4" s="63"/>
      <c r="WXU4" s="63"/>
      <c r="WXV4" s="63"/>
      <c r="WXW4" s="63"/>
      <c r="WXX4" s="63"/>
      <c r="WXY4" s="63"/>
      <c r="WXZ4" s="63"/>
      <c r="WYA4" s="63"/>
      <c r="WYB4" s="63"/>
      <c r="WYC4" s="63"/>
      <c r="WYD4" s="63"/>
      <c r="WYE4" s="63"/>
      <c r="WYF4" s="63"/>
      <c r="WYG4" s="63"/>
      <c r="WYH4" s="63"/>
      <c r="WYI4" s="63"/>
      <c r="WYJ4" s="63"/>
      <c r="WYK4" s="63"/>
      <c r="WYL4" s="63"/>
      <c r="WYM4" s="63"/>
      <c r="WYN4" s="63"/>
      <c r="WYO4" s="63"/>
      <c r="WYP4" s="63"/>
      <c r="WYQ4" s="63"/>
      <c r="WYR4" s="63"/>
      <c r="WYS4" s="63"/>
      <c r="WYT4" s="63"/>
      <c r="WYU4" s="63"/>
      <c r="WYV4" s="63"/>
      <c r="WYW4" s="63"/>
      <c r="WYX4" s="63"/>
      <c r="WYY4" s="63"/>
      <c r="WYZ4" s="63"/>
      <c r="WZA4" s="63"/>
      <c r="WZB4" s="63"/>
      <c r="WZC4" s="63"/>
      <c r="WZD4" s="63"/>
      <c r="WZE4" s="63"/>
      <c r="WZF4" s="63"/>
      <c r="WZG4" s="63"/>
      <c r="WZH4" s="63"/>
      <c r="WZI4" s="63"/>
      <c r="WZJ4" s="63"/>
      <c r="WZK4" s="63"/>
      <c r="WZL4" s="63"/>
      <c r="WZM4" s="63"/>
      <c r="WZN4" s="63"/>
      <c r="WZO4" s="63"/>
      <c r="WZP4" s="63"/>
      <c r="WZQ4" s="63"/>
      <c r="WZR4" s="63"/>
      <c r="WZS4" s="63"/>
      <c r="WZT4" s="63"/>
      <c r="WZU4" s="63"/>
      <c r="WZV4" s="63"/>
      <c r="WZW4" s="63"/>
      <c r="WZX4" s="63"/>
      <c r="WZY4" s="63"/>
      <c r="WZZ4" s="63"/>
      <c r="XAA4" s="63"/>
      <c r="XAB4" s="63"/>
      <c r="XAC4" s="63"/>
      <c r="XAD4" s="63"/>
      <c r="XAE4" s="63"/>
      <c r="XAF4" s="63"/>
      <c r="XAG4" s="63"/>
      <c r="XAH4" s="63"/>
      <c r="XAI4" s="63"/>
      <c r="XAJ4" s="63"/>
      <c r="XAK4" s="63"/>
      <c r="XAL4" s="63"/>
      <c r="XAM4" s="63"/>
      <c r="XAN4" s="63"/>
      <c r="XAO4" s="63"/>
      <c r="XAP4" s="63"/>
      <c r="XAQ4" s="63"/>
      <c r="XAR4" s="63"/>
      <c r="XAS4" s="63"/>
      <c r="XAT4" s="63"/>
      <c r="XAU4" s="63"/>
      <c r="XAV4" s="63"/>
      <c r="XAW4" s="63"/>
      <c r="XAX4" s="63"/>
      <c r="XAY4" s="63"/>
      <c r="XAZ4" s="63"/>
      <c r="XBA4" s="63"/>
      <c r="XBB4" s="63"/>
      <c r="XBC4" s="63"/>
      <c r="XBD4" s="63"/>
      <c r="XBE4" s="63"/>
      <c r="XBF4" s="63"/>
      <c r="XBG4" s="63"/>
      <c r="XBH4" s="63"/>
      <c r="XBI4" s="63"/>
      <c r="XBJ4" s="63"/>
      <c r="XBK4" s="63"/>
      <c r="XBL4" s="63"/>
      <c r="XBM4" s="63"/>
      <c r="XBN4" s="63"/>
      <c r="XBO4" s="63"/>
      <c r="XBP4" s="63"/>
      <c r="XBQ4" s="63"/>
      <c r="XBR4" s="63"/>
      <c r="XBS4" s="63"/>
      <c r="XBT4" s="63"/>
      <c r="XBU4" s="63"/>
      <c r="XBV4" s="63"/>
      <c r="XBW4" s="63"/>
      <c r="XBX4" s="63"/>
      <c r="XBY4" s="63"/>
      <c r="XBZ4" s="63"/>
      <c r="XCA4" s="63"/>
      <c r="XCB4" s="63"/>
      <c r="XCC4" s="63"/>
      <c r="XCD4" s="63"/>
      <c r="XCE4" s="63"/>
      <c r="XCF4" s="63"/>
      <c r="XCG4" s="63"/>
      <c r="XCH4" s="63"/>
      <c r="XCI4" s="63"/>
      <c r="XCJ4" s="63"/>
      <c r="XCK4" s="63"/>
      <c r="XCL4" s="63"/>
      <c r="XCM4" s="63"/>
      <c r="XCN4" s="63"/>
      <c r="XCO4" s="63"/>
      <c r="XCP4" s="63"/>
      <c r="XCQ4" s="63"/>
      <c r="XCR4" s="63"/>
      <c r="XCS4" s="63"/>
      <c r="XCT4" s="63"/>
      <c r="XCU4" s="63"/>
      <c r="XCV4" s="63"/>
      <c r="XCW4" s="63"/>
      <c r="XCX4" s="63"/>
      <c r="XCY4" s="63"/>
      <c r="XCZ4" s="63"/>
      <c r="XDA4" s="63"/>
      <c r="XDB4" s="63"/>
      <c r="XDC4" s="63"/>
      <c r="XDD4" s="63"/>
      <c r="XDE4" s="63"/>
      <c r="XDF4" s="63"/>
      <c r="XDG4" s="63"/>
      <c r="XDH4" s="63"/>
      <c r="XDI4" s="63"/>
      <c r="XDJ4" s="63"/>
      <c r="XDK4" s="63"/>
      <c r="XDL4" s="63"/>
      <c r="XDM4" s="63"/>
      <c r="XDN4" s="63"/>
      <c r="XDO4" s="63"/>
      <c r="XDP4" s="63"/>
      <c r="XDQ4" s="63"/>
      <c r="XDR4" s="63"/>
      <c r="XDS4" s="63"/>
      <c r="XDT4" s="63"/>
      <c r="XDU4" s="63"/>
      <c r="XDV4" s="63"/>
      <c r="XDW4" s="63"/>
      <c r="XDX4" s="63"/>
      <c r="XDY4" s="63"/>
      <c r="XDZ4" s="63"/>
      <c r="XEA4" s="63"/>
      <c r="XEB4" s="63"/>
      <c r="XEC4" s="63"/>
      <c r="XED4" s="63"/>
      <c r="XEE4" s="63"/>
      <c r="XEF4" s="63"/>
      <c r="XEG4" s="63"/>
      <c r="XEH4" s="63"/>
      <c r="XEI4" s="63"/>
      <c r="XEJ4" s="63"/>
      <c r="XEK4" s="63"/>
      <c r="XEL4" s="63"/>
      <c r="XEM4" s="63"/>
      <c r="XEN4" s="63"/>
      <c r="XEO4" s="63"/>
      <c r="XEP4" s="63"/>
      <c r="XEQ4" s="63"/>
      <c r="XER4" s="63"/>
      <c r="XES4" s="63"/>
      <c r="XET4" s="63"/>
      <c r="XEU4" s="63"/>
      <c r="XEV4" s="63"/>
      <c r="XEW4" s="63"/>
      <c r="XEX4" s="63"/>
      <c r="XEY4" s="63"/>
      <c r="XEZ4" s="63"/>
    </row>
    <row r="5" spans="1:16380">
      <c r="A5" s="177" t="s">
        <v>127</v>
      </c>
      <c r="B5" s="177"/>
      <c r="C5" s="177"/>
      <c r="D5" s="177"/>
      <c r="E5" s="177"/>
      <c r="F5" s="177"/>
      <c r="G5" s="177"/>
      <c r="H5" s="63"/>
      <c r="I5" s="63"/>
      <c r="J5" s="60" t="s">
        <v>163</v>
      </c>
      <c r="K5" s="60">
        <v>5</v>
      </c>
      <c r="L5" s="64"/>
      <c r="M5" s="60">
        <v>2015</v>
      </c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3"/>
      <c r="EX5" s="63"/>
      <c r="EY5" s="63"/>
      <c r="EZ5" s="63"/>
      <c r="FA5" s="63"/>
      <c r="FB5" s="63"/>
      <c r="FC5" s="63"/>
      <c r="FD5" s="63"/>
      <c r="FE5" s="63"/>
      <c r="FF5" s="63"/>
      <c r="FG5" s="63"/>
      <c r="FH5" s="63"/>
      <c r="FI5" s="63"/>
      <c r="FJ5" s="63"/>
      <c r="FK5" s="63"/>
      <c r="FL5" s="63"/>
      <c r="FM5" s="63"/>
      <c r="FN5" s="63"/>
      <c r="FO5" s="63"/>
      <c r="FP5" s="63"/>
      <c r="FQ5" s="63"/>
      <c r="FR5" s="63"/>
      <c r="FS5" s="63"/>
      <c r="FT5" s="63"/>
      <c r="FU5" s="63"/>
      <c r="FV5" s="63"/>
      <c r="FW5" s="63"/>
      <c r="FX5" s="63"/>
      <c r="FY5" s="63"/>
      <c r="FZ5" s="63"/>
      <c r="GA5" s="63"/>
      <c r="GB5" s="63"/>
      <c r="GC5" s="63"/>
      <c r="GD5" s="63"/>
      <c r="GE5" s="63"/>
      <c r="GF5" s="63"/>
      <c r="GG5" s="63"/>
      <c r="GH5" s="63"/>
      <c r="GI5" s="63"/>
      <c r="GJ5" s="63"/>
      <c r="GK5" s="63"/>
      <c r="GL5" s="63"/>
      <c r="GM5" s="63"/>
      <c r="GN5" s="63"/>
      <c r="GO5" s="63"/>
      <c r="GP5" s="63"/>
      <c r="GQ5" s="63"/>
      <c r="GR5" s="63"/>
      <c r="GS5" s="63"/>
      <c r="GT5" s="63"/>
      <c r="GU5" s="63"/>
      <c r="GV5" s="63"/>
      <c r="GW5" s="63"/>
      <c r="GX5" s="63"/>
      <c r="GY5" s="63"/>
      <c r="GZ5" s="63"/>
      <c r="HA5" s="63"/>
      <c r="HB5" s="63"/>
      <c r="HC5" s="63"/>
      <c r="HD5" s="63"/>
      <c r="HE5" s="63"/>
      <c r="HF5" s="63"/>
      <c r="HG5" s="63"/>
      <c r="HH5" s="63"/>
      <c r="HI5" s="63"/>
      <c r="HJ5" s="63"/>
      <c r="HK5" s="63"/>
      <c r="HL5" s="63"/>
      <c r="HM5" s="63"/>
      <c r="HN5" s="63"/>
      <c r="HO5" s="63"/>
      <c r="HP5" s="63"/>
      <c r="HQ5" s="63"/>
      <c r="HR5" s="63"/>
      <c r="HS5" s="63"/>
      <c r="HT5" s="63"/>
      <c r="HU5" s="63"/>
      <c r="HV5" s="63"/>
      <c r="HW5" s="63"/>
      <c r="HX5" s="63"/>
      <c r="HY5" s="63"/>
      <c r="HZ5" s="63"/>
      <c r="IA5" s="63"/>
      <c r="IB5" s="63"/>
      <c r="IC5" s="63"/>
      <c r="ID5" s="63"/>
      <c r="IE5" s="63"/>
      <c r="IF5" s="63"/>
      <c r="IG5" s="63"/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  <c r="IV5" s="63"/>
      <c r="IW5" s="63"/>
      <c r="IX5" s="63"/>
      <c r="IY5" s="63"/>
      <c r="IZ5" s="63"/>
      <c r="JA5" s="63"/>
      <c r="JB5" s="63"/>
      <c r="JC5" s="63"/>
      <c r="JD5" s="63"/>
      <c r="JE5" s="63"/>
      <c r="JF5" s="63"/>
      <c r="JG5" s="63"/>
      <c r="JH5" s="63"/>
      <c r="JI5" s="63"/>
      <c r="JJ5" s="63"/>
      <c r="JK5" s="63"/>
      <c r="JL5" s="63"/>
      <c r="JM5" s="63"/>
      <c r="JN5" s="63"/>
      <c r="JO5" s="63"/>
      <c r="JP5" s="63"/>
      <c r="JQ5" s="63"/>
      <c r="JR5" s="63"/>
      <c r="JS5" s="63"/>
      <c r="JT5" s="63"/>
      <c r="JU5" s="63"/>
      <c r="JV5" s="63"/>
      <c r="JW5" s="63"/>
      <c r="JX5" s="63"/>
      <c r="JY5" s="63"/>
      <c r="JZ5" s="63"/>
      <c r="KA5" s="63"/>
      <c r="KB5" s="63"/>
      <c r="KC5" s="63"/>
      <c r="KD5" s="63"/>
      <c r="KE5" s="63"/>
      <c r="KF5" s="63"/>
      <c r="KG5" s="63"/>
      <c r="KH5" s="63"/>
      <c r="KI5" s="63"/>
      <c r="KJ5" s="63"/>
      <c r="KK5" s="63"/>
      <c r="KL5" s="63"/>
      <c r="KM5" s="63"/>
      <c r="KN5" s="63"/>
      <c r="KO5" s="63"/>
      <c r="KP5" s="63"/>
      <c r="KQ5" s="63"/>
      <c r="KR5" s="63"/>
      <c r="KS5" s="63"/>
      <c r="KT5" s="63"/>
      <c r="KU5" s="63"/>
      <c r="KV5" s="63"/>
      <c r="KW5" s="63"/>
      <c r="KX5" s="63"/>
      <c r="KY5" s="63"/>
      <c r="KZ5" s="63"/>
      <c r="LA5" s="63"/>
      <c r="LB5" s="63"/>
      <c r="LC5" s="63"/>
      <c r="LD5" s="63"/>
      <c r="LE5" s="63"/>
      <c r="LF5" s="63"/>
      <c r="LG5" s="63"/>
      <c r="LH5" s="63"/>
      <c r="LI5" s="63"/>
      <c r="LJ5" s="63"/>
      <c r="LK5" s="63"/>
      <c r="LL5" s="63"/>
      <c r="LM5" s="63"/>
      <c r="LN5" s="63"/>
      <c r="LO5" s="63"/>
      <c r="LP5" s="63"/>
      <c r="LQ5" s="63"/>
      <c r="LR5" s="63"/>
      <c r="LS5" s="63"/>
      <c r="LT5" s="63"/>
      <c r="LU5" s="63"/>
      <c r="LV5" s="63"/>
      <c r="LW5" s="63"/>
      <c r="LX5" s="63"/>
      <c r="LY5" s="63"/>
      <c r="LZ5" s="63"/>
      <c r="MA5" s="63"/>
      <c r="MB5" s="63"/>
      <c r="MC5" s="63"/>
      <c r="MD5" s="63"/>
      <c r="ME5" s="63"/>
      <c r="MF5" s="63"/>
      <c r="MG5" s="63"/>
      <c r="MH5" s="63"/>
      <c r="MI5" s="63"/>
      <c r="MJ5" s="63"/>
      <c r="MK5" s="63"/>
      <c r="ML5" s="63"/>
      <c r="MM5" s="63"/>
      <c r="MN5" s="63"/>
      <c r="MO5" s="63"/>
      <c r="MP5" s="63"/>
      <c r="MQ5" s="63"/>
      <c r="MR5" s="63"/>
      <c r="MS5" s="63"/>
      <c r="MT5" s="63"/>
      <c r="MU5" s="63"/>
      <c r="MV5" s="63"/>
      <c r="MW5" s="63"/>
      <c r="MX5" s="63"/>
      <c r="MY5" s="63"/>
      <c r="MZ5" s="63"/>
      <c r="NA5" s="63"/>
      <c r="NB5" s="63"/>
      <c r="NC5" s="63"/>
      <c r="ND5" s="63"/>
      <c r="NE5" s="63"/>
      <c r="NF5" s="63"/>
      <c r="NG5" s="63"/>
      <c r="NH5" s="63"/>
      <c r="NI5" s="63"/>
      <c r="NJ5" s="63"/>
      <c r="NK5" s="63"/>
      <c r="NL5" s="63"/>
      <c r="NM5" s="63"/>
      <c r="NN5" s="63"/>
      <c r="NO5" s="63"/>
      <c r="NP5" s="63"/>
      <c r="NQ5" s="63"/>
      <c r="NR5" s="63"/>
      <c r="NS5" s="63"/>
      <c r="NT5" s="63"/>
      <c r="NU5" s="63"/>
      <c r="NV5" s="63"/>
      <c r="NW5" s="63"/>
      <c r="NX5" s="63"/>
      <c r="NY5" s="63"/>
      <c r="NZ5" s="63"/>
      <c r="OA5" s="63"/>
      <c r="OB5" s="63"/>
      <c r="OC5" s="63"/>
      <c r="OD5" s="63"/>
      <c r="OE5" s="63"/>
      <c r="OF5" s="63"/>
      <c r="OG5" s="63"/>
      <c r="OH5" s="63"/>
      <c r="OI5" s="63"/>
      <c r="OJ5" s="63"/>
      <c r="OK5" s="63"/>
      <c r="OL5" s="63"/>
      <c r="OM5" s="63"/>
      <c r="ON5" s="63"/>
      <c r="OO5" s="63"/>
      <c r="OP5" s="63"/>
      <c r="OQ5" s="63"/>
      <c r="OR5" s="63"/>
      <c r="OS5" s="63"/>
      <c r="OT5" s="63"/>
      <c r="OU5" s="63"/>
      <c r="OV5" s="63"/>
      <c r="OW5" s="63"/>
      <c r="OX5" s="63"/>
      <c r="OY5" s="63"/>
      <c r="OZ5" s="63"/>
      <c r="PA5" s="63"/>
      <c r="PB5" s="63"/>
      <c r="PC5" s="63"/>
      <c r="PD5" s="63"/>
      <c r="PE5" s="63"/>
      <c r="PF5" s="63"/>
      <c r="PG5" s="63"/>
      <c r="PH5" s="63"/>
      <c r="PI5" s="63"/>
      <c r="PJ5" s="63"/>
      <c r="PK5" s="63"/>
      <c r="PL5" s="63"/>
      <c r="PM5" s="63"/>
      <c r="PN5" s="63"/>
      <c r="PO5" s="63"/>
      <c r="PP5" s="63"/>
      <c r="PQ5" s="63"/>
      <c r="PR5" s="63"/>
      <c r="PS5" s="63"/>
      <c r="PT5" s="63"/>
      <c r="PU5" s="63"/>
      <c r="PV5" s="63"/>
      <c r="PW5" s="63"/>
      <c r="PX5" s="63"/>
      <c r="PY5" s="63"/>
      <c r="PZ5" s="63"/>
      <c r="QA5" s="63"/>
      <c r="QB5" s="63"/>
      <c r="QC5" s="63"/>
      <c r="QD5" s="63"/>
      <c r="QE5" s="63"/>
      <c r="QF5" s="63"/>
      <c r="QG5" s="63"/>
      <c r="QH5" s="63"/>
      <c r="QI5" s="63"/>
      <c r="QJ5" s="63"/>
      <c r="QK5" s="63"/>
      <c r="QL5" s="63"/>
      <c r="QM5" s="63"/>
      <c r="QN5" s="63"/>
      <c r="QO5" s="63"/>
      <c r="QP5" s="63"/>
      <c r="QQ5" s="63"/>
      <c r="QR5" s="63"/>
      <c r="QS5" s="63"/>
      <c r="QT5" s="63"/>
      <c r="QU5" s="63"/>
      <c r="QV5" s="63"/>
      <c r="QW5" s="63"/>
      <c r="QX5" s="63"/>
      <c r="QY5" s="63"/>
      <c r="QZ5" s="63"/>
      <c r="RA5" s="63"/>
      <c r="RB5" s="63"/>
      <c r="RC5" s="63"/>
      <c r="RD5" s="63"/>
      <c r="RE5" s="63"/>
      <c r="RF5" s="63"/>
      <c r="RG5" s="63"/>
      <c r="RH5" s="63"/>
      <c r="RI5" s="63"/>
      <c r="RJ5" s="63"/>
      <c r="RK5" s="63"/>
      <c r="RL5" s="63"/>
      <c r="RM5" s="63"/>
      <c r="RN5" s="63"/>
      <c r="RO5" s="63"/>
      <c r="RP5" s="63"/>
      <c r="RQ5" s="63"/>
      <c r="RR5" s="63"/>
      <c r="RS5" s="63"/>
      <c r="RT5" s="63"/>
      <c r="RU5" s="63"/>
      <c r="RV5" s="63"/>
      <c r="RW5" s="63"/>
      <c r="RX5" s="63"/>
      <c r="RY5" s="63"/>
      <c r="RZ5" s="63"/>
      <c r="SA5" s="63"/>
      <c r="SB5" s="63"/>
      <c r="SC5" s="63"/>
      <c r="SD5" s="63"/>
      <c r="SE5" s="63"/>
      <c r="SF5" s="63"/>
      <c r="SG5" s="63"/>
      <c r="SH5" s="63"/>
      <c r="SI5" s="63"/>
      <c r="SJ5" s="63"/>
      <c r="SK5" s="63"/>
      <c r="SL5" s="63"/>
      <c r="SM5" s="63"/>
      <c r="SN5" s="63"/>
      <c r="SO5" s="63"/>
      <c r="SP5" s="63"/>
      <c r="SQ5" s="63"/>
      <c r="SR5" s="63"/>
      <c r="SS5" s="63"/>
      <c r="ST5" s="63"/>
      <c r="SU5" s="63"/>
      <c r="SV5" s="63"/>
      <c r="SW5" s="63"/>
      <c r="SX5" s="63"/>
      <c r="SY5" s="63"/>
      <c r="SZ5" s="63"/>
      <c r="TA5" s="63"/>
      <c r="TB5" s="63"/>
      <c r="TC5" s="63"/>
      <c r="TD5" s="63"/>
      <c r="TE5" s="63"/>
      <c r="TF5" s="63"/>
      <c r="TG5" s="63"/>
      <c r="TH5" s="63"/>
      <c r="TI5" s="63"/>
      <c r="TJ5" s="63"/>
      <c r="TK5" s="63"/>
      <c r="TL5" s="63"/>
      <c r="TM5" s="63"/>
      <c r="TN5" s="63"/>
      <c r="TO5" s="63"/>
      <c r="TP5" s="63"/>
      <c r="TQ5" s="63"/>
      <c r="TR5" s="63"/>
      <c r="TS5" s="63"/>
      <c r="TT5" s="63"/>
      <c r="TU5" s="63"/>
      <c r="TV5" s="63"/>
      <c r="TW5" s="63"/>
      <c r="TX5" s="63"/>
      <c r="TY5" s="63"/>
      <c r="TZ5" s="63"/>
      <c r="UA5" s="63"/>
      <c r="UB5" s="63"/>
      <c r="UC5" s="63"/>
      <c r="UD5" s="63"/>
      <c r="UE5" s="63"/>
      <c r="UF5" s="63"/>
      <c r="UG5" s="63"/>
      <c r="UH5" s="63"/>
      <c r="UI5" s="63"/>
      <c r="UJ5" s="63"/>
      <c r="UK5" s="63"/>
      <c r="UL5" s="63"/>
      <c r="UM5" s="63"/>
      <c r="UN5" s="63"/>
      <c r="UO5" s="63"/>
      <c r="UP5" s="63"/>
      <c r="UQ5" s="63"/>
      <c r="UR5" s="63"/>
      <c r="US5" s="63"/>
      <c r="UT5" s="63"/>
      <c r="UU5" s="63"/>
      <c r="UV5" s="63"/>
      <c r="UW5" s="63"/>
      <c r="UX5" s="63"/>
      <c r="UY5" s="63"/>
      <c r="UZ5" s="63"/>
      <c r="VA5" s="63"/>
      <c r="VB5" s="63"/>
      <c r="VC5" s="63"/>
      <c r="VD5" s="63"/>
      <c r="VE5" s="63"/>
      <c r="VF5" s="63"/>
      <c r="VG5" s="63"/>
      <c r="VH5" s="63"/>
      <c r="VI5" s="63"/>
      <c r="VJ5" s="63"/>
      <c r="VK5" s="63"/>
      <c r="VL5" s="63"/>
      <c r="VM5" s="63"/>
      <c r="VN5" s="63"/>
      <c r="VO5" s="63"/>
      <c r="VP5" s="63"/>
      <c r="VQ5" s="63"/>
      <c r="VR5" s="63"/>
      <c r="VS5" s="63"/>
      <c r="VT5" s="63"/>
      <c r="VU5" s="63"/>
      <c r="VV5" s="63"/>
      <c r="VW5" s="63"/>
      <c r="VX5" s="63"/>
      <c r="VY5" s="63"/>
      <c r="VZ5" s="63"/>
      <c r="WA5" s="63"/>
      <c r="WB5" s="63"/>
      <c r="WC5" s="63"/>
      <c r="WD5" s="63"/>
      <c r="WE5" s="63"/>
      <c r="WF5" s="63"/>
      <c r="WG5" s="63"/>
      <c r="WH5" s="63"/>
      <c r="WI5" s="63"/>
      <c r="WJ5" s="63"/>
      <c r="WK5" s="63"/>
      <c r="WL5" s="63"/>
      <c r="WM5" s="63"/>
      <c r="WN5" s="63"/>
      <c r="WO5" s="63"/>
      <c r="WP5" s="63"/>
      <c r="WQ5" s="63"/>
      <c r="WR5" s="63"/>
      <c r="WS5" s="63"/>
      <c r="WT5" s="63"/>
      <c r="WU5" s="63"/>
      <c r="WV5" s="63"/>
      <c r="WW5" s="63"/>
      <c r="WX5" s="63"/>
      <c r="WY5" s="63"/>
      <c r="WZ5" s="63"/>
      <c r="XA5" s="63"/>
      <c r="XB5" s="63"/>
      <c r="XC5" s="63"/>
      <c r="XD5" s="63"/>
      <c r="XE5" s="63"/>
      <c r="XF5" s="63"/>
      <c r="XG5" s="63"/>
      <c r="XH5" s="63"/>
      <c r="XI5" s="63"/>
      <c r="XJ5" s="63"/>
      <c r="XK5" s="63"/>
      <c r="XL5" s="63"/>
      <c r="XM5" s="63"/>
      <c r="XN5" s="63"/>
      <c r="XO5" s="63"/>
      <c r="XP5" s="63"/>
      <c r="XQ5" s="63"/>
      <c r="XR5" s="63"/>
      <c r="XS5" s="63"/>
      <c r="XT5" s="63"/>
      <c r="XU5" s="63"/>
      <c r="XV5" s="63"/>
      <c r="XW5" s="63"/>
      <c r="XX5" s="63"/>
      <c r="XY5" s="63"/>
      <c r="XZ5" s="63"/>
      <c r="YA5" s="63"/>
      <c r="YB5" s="63"/>
      <c r="YC5" s="63"/>
      <c r="YD5" s="63"/>
      <c r="YE5" s="63"/>
      <c r="YF5" s="63"/>
      <c r="YG5" s="63"/>
      <c r="YH5" s="63"/>
      <c r="YI5" s="63"/>
      <c r="YJ5" s="63"/>
      <c r="YK5" s="63"/>
      <c r="YL5" s="63"/>
      <c r="YM5" s="63"/>
      <c r="YN5" s="63"/>
      <c r="YO5" s="63"/>
      <c r="YP5" s="63"/>
      <c r="YQ5" s="63"/>
      <c r="YR5" s="63"/>
      <c r="YS5" s="63"/>
      <c r="YT5" s="63"/>
      <c r="YU5" s="63"/>
      <c r="YV5" s="63"/>
      <c r="YW5" s="63"/>
      <c r="YX5" s="63"/>
      <c r="YY5" s="63"/>
      <c r="YZ5" s="63"/>
      <c r="ZA5" s="63"/>
      <c r="ZB5" s="63"/>
      <c r="ZC5" s="63"/>
      <c r="ZD5" s="63"/>
      <c r="ZE5" s="63"/>
      <c r="ZF5" s="63"/>
      <c r="ZG5" s="63"/>
      <c r="ZH5" s="63"/>
      <c r="ZI5" s="63"/>
      <c r="ZJ5" s="63"/>
      <c r="ZK5" s="63"/>
      <c r="ZL5" s="63"/>
      <c r="ZM5" s="63"/>
      <c r="ZN5" s="63"/>
      <c r="ZO5" s="63"/>
      <c r="ZP5" s="63"/>
      <c r="ZQ5" s="63"/>
      <c r="ZR5" s="63"/>
      <c r="ZS5" s="63"/>
      <c r="ZT5" s="63"/>
      <c r="ZU5" s="63"/>
      <c r="ZV5" s="63"/>
      <c r="ZW5" s="63"/>
      <c r="ZX5" s="63"/>
      <c r="ZY5" s="63"/>
      <c r="ZZ5" s="63"/>
      <c r="AAA5" s="63"/>
      <c r="AAB5" s="63"/>
      <c r="AAC5" s="63"/>
      <c r="AAD5" s="63"/>
      <c r="AAE5" s="63"/>
      <c r="AAF5" s="63"/>
      <c r="AAG5" s="63"/>
      <c r="AAH5" s="63"/>
      <c r="AAI5" s="63"/>
      <c r="AAJ5" s="63"/>
      <c r="AAK5" s="63"/>
      <c r="AAL5" s="63"/>
      <c r="AAM5" s="63"/>
      <c r="AAN5" s="63"/>
      <c r="AAO5" s="63"/>
      <c r="AAP5" s="63"/>
      <c r="AAQ5" s="63"/>
      <c r="AAR5" s="63"/>
      <c r="AAS5" s="63"/>
      <c r="AAT5" s="63"/>
      <c r="AAU5" s="63"/>
      <c r="AAV5" s="63"/>
      <c r="AAW5" s="63"/>
      <c r="AAX5" s="63"/>
      <c r="AAY5" s="63"/>
      <c r="AAZ5" s="63"/>
      <c r="ABA5" s="63"/>
      <c r="ABB5" s="63"/>
      <c r="ABC5" s="63"/>
      <c r="ABD5" s="63"/>
      <c r="ABE5" s="63"/>
      <c r="ABF5" s="63"/>
      <c r="ABG5" s="63"/>
      <c r="ABH5" s="63"/>
      <c r="ABI5" s="63"/>
      <c r="ABJ5" s="63"/>
      <c r="ABK5" s="63"/>
      <c r="ABL5" s="63"/>
      <c r="ABM5" s="63"/>
      <c r="ABN5" s="63"/>
      <c r="ABO5" s="63"/>
      <c r="ABP5" s="63"/>
      <c r="ABQ5" s="63"/>
      <c r="ABR5" s="63"/>
      <c r="ABS5" s="63"/>
      <c r="ABT5" s="63"/>
      <c r="ABU5" s="63"/>
      <c r="ABV5" s="63"/>
      <c r="ABW5" s="63"/>
      <c r="ABX5" s="63"/>
      <c r="ABY5" s="63"/>
      <c r="ABZ5" s="63"/>
      <c r="ACA5" s="63"/>
      <c r="ACB5" s="63"/>
      <c r="ACC5" s="63"/>
      <c r="ACD5" s="63"/>
      <c r="ACE5" s="63"/>
      <c r="ACF5" s="63"/>
      <c r="ACG5" s="63"/>
      <c r="ACH5" s="63"/>
      <c r="ACI5" s="63"/>
      <c r="ACJ5" s="63"/>
      <c r="ACK5" s="63"/>
      <c r="ACL5" s="63"/>
      <c r="ACM5" s="63"/>
      <c r="ACN5" s="63"/>
      <c r="ACO5" s="63"/>
      <c r="ACP5" s="63"/>
      <c r="ACQ5" s="63"/>
      <c r="ACR5" s="63"/>
      <c r="ACS5" s="63"/>
      <c r="ACT5" s="63"/>
      <c r="ACU5" s="63"/>
      <c r="ACV5" s="63"/>
      <c r="ACW5" s="63"/>
      <c r="ACX5" s="63"/>
      <c r="ACY5" s="63"/>
      <c r="ACZ5" s="63"/>
      <c r="ADA5" s="63"/>
      <c r="ADB5" s="63"/>
      <c r="ADC5" s="63"/>
      <c r="ADD5" s="63"/>
      <c r="ADE5" s="63"/>
      <c r="ADF5" s="63"/>
      <c r="ADG5" s="63"/>
      <c r="ADH5" s="63"/>
      <c r="ADI5" s="63"/>
      <c r="ADJ5" s="63"/>
      <c r="ADK5" s="63"/>
      <c r="ADL5" s="63"/>
      <c r="ADM5" s="63"/>
      <c r="ADN5" s="63"/>
      <c r="ADO5" s="63"/>
      <c r="ADP5" s="63"/>
      <c r="ADQ5" s="63"/>
      <c r="ADR5" s="63"/>
      <c r="ADS5" s="63"/>
      <c r="ADT5" s="63"/>
      <c r="ADU5" s="63"/>
      <c r="ADV5" s="63"/>
      <c r="ADW5" s="63"/>
      <c r="ADX5" s="63"/>
      <c r="ADY5" s="63"/>
      <c r="ADZ5" s="63"/>
      <c r="AEA5" s="63"/>
      <c r="AEB5" s="63"/>
      <c r="AEC5" s="63"/>
      <c r="AED5" s="63"/>
      <c r="AEE5" s="63"/>
      <c r="AEF5" s="63"/>
      <c r="AEG5" s="63"/>
      <c r="AEH5" s="63"/>
      <c r="AEI5" s="63"/>
      <c r="AEJ5" s="63"/>
      <c r="AEK5" s="63"/>
      <c r="AEL5" s="63"/>
      <c r="AEM5" s="63"/>
      <c r="AEN5" s="63"/>
      <c r="AEO5" s="63"/>
      <c r="AEP5" s="63"/>
      <c r="AEQ5" s="63"/>
      <c r="AER5" s="63"/>
      <c r="AES5" s="63"/>
      <c r="AET5" s="63"/>
      <c r="AEU5" s="63"/>
      <c r="AEV5" s="63"/>
      <c r="AEW5" s="63"/>
      <c r="AEX5" s="63"/>
      <c r="AEY5" s="63"/>
      <c r="AEZ5" s="63"/>
      <c r="AFA5" s="63"/>
      <c r="AFB5" s="63"/>
      <c r="AFC5" s="63"/>
      <c r="AFD5" s="63"/>
      <c r="AFE5" s="63"/>
      <c r="AFF5" s="63"/>
      <c r="AFG5" s="63"/>
      <c r="AFH5" s="63"/>
      <c r="AFI5" s="63"/>
      <c r="AFJ5" s="63"/>
      <c r="AFK5" s="63"/>
      <c r="AFL5" s="63"/>
      <c r="AFM5" s="63"/>
      <c r="AFN5" s="63"/>
      <c r="AFO5" s="63"/>
      <c r="AFP5" s="63"/>
      <c r="AFQ5" s="63"/>
      <c r="AFR5" s="63"/>
      <c r="AFS5" s="63"/>
      <c r="AFT5" s="63"/>
      <c r="AFU5" s="63"/>
      <c r="AFV5" s="63"/>
      <c r="AFW5" s="63"/>
      <c r="AFX5" s="63"/>
      <c r="AFY5" s="63"/>
      <c r="AFZ5" s="63"/>
      <c r="AGA5" s="63"/>
      <c r="AGB5" s="63"/>
      <c r="AGC5" s="63"/>
      <c r="AGD5" s="63"/>
      <c r="AGE5" s="63"/>
      <c r="AGF5" s="63"/>
      <c r="AGG5" s="63"/>
      <c r="AGH5" s="63"/>
      <c r="AGI5" s="63"/>
      <c r="AGJ5" s="63"/>
      <c r="AGK5" s="63"/>
      <c r="AGL5" s="63"/>
      <c r="AGM5" s="63"/>
      <c r="AGN5" s="63"/>
      <c r="AGO5" s="63"/>
      <c r="AGP5" s="63"/>
      <c r="AGQ5" s="63"/>
      <c r="AGR5" s="63"/>
      <c r="AGS5" s="63"/>
      <c r="AGT5" s="63"/>
      <c r="AGU5" s="63"/>
      <c r="AGV5" s="63"/>
      <c r="AGW5" s="63"/>
      <c r="AGX5" s="63"/>
      <c r="AGY5" s="63"/>
      <c r="AGZ5" s="63"/>
      <c r="AHA5" s="63"/>
      <c r="AHB5" s="63"/>
      <c r="AHC5" s="63"/>
      <c r="AHD5" s="63"/>
      <c r="AHE5" s="63"/>
      <c r="AHF5" s="63"/>
      <c r="AHG5" s="63"/>
      <c r="AHH5" s="63"/>
      <c r="AHI5" s="63"/>
      <c r="AHJ5" s="63"/>
      <c r="AHK5" s="63"/>
      <c r="AHL5" s="63"/>
      <c r="AHM5" s="63"/>
      <c r="AHN5" s="63"/>
      <c r="AHO5" s="63"/>
      <c r="AHP5" s="63"/>
      <c r="AHQ5" s="63"/>
      <c r="AHR5" s="63"/>
      <c r="AHS5" s="63"/>
      <c r="AHT5" s="63"/>
      <c r="AHU5" s="63"/>
      <c r="AHV5" s="63"/>
      <c r="AHW5" s="63"/>
      <c r="AHX5" s="63"/>
      <c r="AHY5" s="63"/>
      <c r="AHZ5" s="63"/>
      <c r="AIA5" s="63"/>
      <c r="AIB5" s="63"/>
      <c r="AIC5" s="63"/>
      <c r="AID5" s="63"/>
      <c r="AIE5" s="63"/>
      <c r="AIF5" s="63"/>
      <c r="AIG5" s="63"/>
      <c r="AIH5" s="63"/>
      <c r="AII5" s="63"/>
      <c r="AIJ5" s="63"/>
      <c r="AIK5" s="63"/>
      <c r="AIL5" s="63"/>
      <c r="AIM5" s="63"/>
      <c r="AIN5" s="63"/>
      <c r="AIO5" s="63"/>
      <c r="AIP5" s="63"/>
      <c r="AIQ5" s="63"/>
      <c r="AIR5" s="63"/>
      <c r="AIS5" s="63"/>
      <c r="AIT5" s="63"/>
      <c r="AIU5" s="63"/>
      <c r="AIV5" s="63"/>
      <c r="AIW5" s="63"/>
      <c r="AIX5" s="63"/>
      <c r="AIY5" s="63"/>
      <c r="AIZ5" s="63"/>
      <c r="AJA5" s="63"/>
      <c r="AJB5" s="63"/>
      <c r="AJC5" s="63"/>
      <c r="AJD5" s="63"/>
      <c r="AJE5" s="63"/>
      <c r="AJF5" s="63"/>
      <c r="AJG5" s="63"/>
      <c r="AJH5" s="63"/>
      <c r="AJI5" s="63"/>
      <c r="AJJ5" s="63"/>
      <c r="AJK5" s="63"/>
      <c r="AJL5" s="63"/>
      <c r="AJM5" s="63"/>
      <c r="AJN5" s="63"/>
      <c r="AJO5" s="63"/>
      <c r="AJP5" s="63"/>
      <c r="AJQ5" s="63"/>
      <c r="AJR5" s="63"/>
      <c r="AJS5" s="63"/>
      <c r="AJT5" s="63"/>
      <c r="AJU5" s="63"/>
      <c r="AJV5" s="63"/>
      <c r="AJW5" s="63"/>
      <c r="AJX5" s="63"/>
      <c r="AJY5" s="63"/>
      <c r="AJZ5" s="63"/>
      <c r="AKA5" s="63"/>
      <c r="AKB5" s="63"/>
      <c r="AKC5" s="63"/>
      <c r="AKD5" s="63"/>
      <c r="AKE5" s="63"/>
      <c r="AKF5" s="63"/>
      <c r="AKG5" s="63"/>
      <c r="AKH5" s="63"/>
      <c r="AKI5" s="63"/>
      <c r="AKJ5" s="63"/>
      <c r="AKK5" s="63"/>
      <c r="AKL5" s="63"/>
      <c r="AKM5" s="63"/>
      <c r="AKN5" s="63"/>
      <c r="AKO5" s="63"/>
      <c r="AKP5" s="63"/>
      <c r="AKQ5" s="63"/>
      <c r="AKR5" s="63"/>
      <c r="AKS5" s="63"/>
      <c r="AKT5" s="63"/>
      <c r="AKU5" s="63"/>
      <c r="AKV5" s="63"/>
      <c r="AKW5" s="63"/>
      <c r="AKX5" s="63"/>
      <c r="AKY5" s="63"/>
      <c r="AKZ5" s="63"/>
      <c r="ALA5" s="63"/>
      <c r="ALB5" s="63"/>
      <c r="ALC5" s="63"/>
      <c r="ALD5" s="63"/>
      <c r="ALE5" s="63"/>
      <c r="ALF5" s="63"/>
      <c r="ALG5" s="63"/>
      <c r="ALH5" s="63"/>
      <c r="ALI5" s="63"/>
      <c r="ALJ5" s="63"/>
      <c r="ALK5" s="63"/>
      <c r="ALL5" s="63"/>
      <c r="ALM5" s="63"/>
      <c r="ALN5" s="63"/>
      <c r="ALO5" s="63"/>
      <c r="ALP5" s="63"/>
      <c r="ALQ5" s="63"/>
      <c r="ALR5" s="63"/>
      <c r="ALS5" s="63"/>
      <c r="ALT5" s="63"/>
      <c r="ALU5" s="63"/>
      <c r="ALV5" s="63"/>
      <c r="ALW5" s="63"/>
      <c r="ALX5" s="63"/>
      <c r="ALY5" s="63"/>
      <c r="ALZ5" s="63"/>
      <c r="AMA5" s="63"/>
      <c r="AMB5" s="63"/>
      <c r="AMC5" s="63"/>
      <c r="AMD5" s="63"/>
      <c r="AME5" s="63"/>
      <c r="AMF5" s="63"/>
      <c r="AMG5" s="63"/>
      <c r="AMH5" s="63"/>
      <c r="AMI5" s="63"/>
      <c r="AMJ5" s="63"/>
      <c r="AMK5" s="63"/>
      <c r="AML5" s="63"/>
      <c r="AMM5" s="63"/>
      <c r="AMN5" s="63"/>
      <c r="AMO5" s="63"/>
      <c r="AMP5" s="63"/>
      <c r="AMQ5" s="63"/>
      <c r="AMR5" s="63"/>
      <c r="AMS5" s="63"/>
      <c r="AMT5" s="63"/>
      <c r="AMU5" s="63"/>
      <c r="AMV5" s="63"/>
      <c r="AMW5" s="63"/>
      <c r="AMX5" s="63"/>
      <c r="AMY5" s="63"/>
      <c r="AMZ5" s="63"/>
      <c r="ANA5" s="63"/>
      <c r="ANB5" s="63"/>
      <c r="ANC5" s="63"/>
      <c r="AND5" s="63"/>
      <c r="ANE5" s="63"/>
      <c r="ANF5" s="63"/>
      <c r="ANG5" s="63"/>
      <c r="ANH5" s="63"/>
      <c r="ANI5" s="63"/>
      <c r="ANJ5" s="63"/>
      <c r="ANK5" s="63"/>
      <c r="ANL5" s="63"/>
      <c r="ANM5" s="63"/>
      <c r="ANN5" s="63"/>
      <c r="ANO5" s="63"/>
      <c r="ANP5" s="63"/>
      <c r="ANQ5" s="63"/>
      <c r="ANR5" s="63"/>
      <c r="ANS5" s="63"/>
      <c r="ANT5" s="63"/>
      <c r="ANU5" s="63"/>
      <c r="ANV5" s="63"/>
      <c r="ANW5" s="63"/>
      <c r="ANX5" s="63"/>
      <c r="ANY5" s="63"/>
      <c r="ANZ5" s="63"/>
      <c r="AOA5" s="63"/>
      <c r="AOB5" s="63"/>
      <c r="AOC5" s="63"/>
      <c r="AOD5" s="63"/>
      <c r="AOE5" s="63"/>
      <c r="AOF5" s="63"/>
      <c r="AOG5" s="63"/>
      <c r="AOH5" s="63"/>
      <c r="AOI5" s="63"/>
      <c r="AOJ5" s="63"/>
      <c r="AOK5" s="63"/>
      <c r="AOL5" s="63"/>
      <c r="AOM5" s="63"/>
      <c r="AON5" s="63"/>
      <c r="AOO5" s="63"/>
      <c r="AOP5" s="63"/>
      <c r="AOQ5" s="63"/>
      <c r="AOR5" s="63"/>
      <c r="AOS5" s="63"/>
      <c r="AOT5" s="63"/>
      <c r="AOU5" s="63"/>
      <c r="AOV5" s="63"/>
      <c r="AOW5" s="63"/>
      <c r="AOX5" s="63"/>
      <c r="AOY5" s="63"/>
      <c r="AOZ5" s="63"/>
      <c r="APA5" s="63"/>
      <c r="APB5" s="63"/>
      <c r="APC5" s="63"/>
      <c r="APD5" s="63"/>
      <c r="APE5" s="63"/>
      <c r="APF5" s="63"/>
      <c r="APG5" s="63"/>
      <c r="APH5" s="63"/>
      <c r="API5" s="63"/>
      <c r="APJ5" s="63"/>
      <c r="APK5" s="63"/>
      <c r="APL5" s="63"/>
      <c r="APM5" s="63"/>
      <c r="APN5" s="63"/>
      <c r="APO5" s="63"/>
      <c r="APP5" s="63"/>
      <c r="APQ5" s="63"/>
      <c r="APR5" s="63"/>
      <c r="APS5" s="63"/>
      <c r="APT5" s="63"/>
      <c r="APU5" s="63"/>
      <c r="APV5" s="63"/>
      <c r="APW5" s="63"/>
      <c r="APX5" s="63"/>
      <c r="APY5" s="63"/>
      <c r="APZ5" s="63"/>
      <c r="AQA5" s="63"/>
      <c r="AQB5" s="63"/>
      <c r="AQC5" s="63"/>
      <c r="AQD5" s="63"/>
      <c r="AQE5" s="63"/>
      <c r="AQF5" s="63"/>
      <c r="AQG5" s="63"/>
      <c r="AQH5" s="63"/>
      <c r="AQI5" s="63"/>
      <c r="AQJ5" s="63"/>
      <c r="AQK5" s="63"/>
      <c r="AQL5" s="63"/>
      <c r="AQM5" s="63"/>
      <c r="AQN5" s="63"/>
      <c r="AQO5" s="63"/>
      <c r="AQP5" s="63"/>
      <c r="AQQ5" s="63"/>
      <c r="AQR5" s="63"/>
      <c r="AQS5" s="63"/>
      <c r="AQT5" s="63"/>
      <c r="AQU5" s="63"/>
      <c r="AQV5" s="63"/>
      <c r="AQW5" s="63"/>
      <c r="AQX5" s="63"/>
      <c r="AQY5" s="63"/>
      <c r="AQZ5" s="63"/>
      <c r="ARA5" s="63"/>
      <c r="ARB5" s="63"/>
      <c r="ARC5" s="63"/>
      <c r="ARD5" s="63"/>
      <c r="ARE5" s="63"/>
      <c r="ARF5" s="63"/>
      <c r="ARG5" s="63"/>
      <c r="ARH5" s="63"/>
      <c r="ARI5" s="63"/>
      <c r="ARJ5" s="63"/>
      <c r="ARK5" s="63"/>
      <c r="ARL5" s="63"/>
      <c r="ARM5" s="63"/>
      <c r="ARN5" s="63"/>
      <c r="ARO5" s="63"/>
      <c r="ARP5" s="63"/>
      <c r="ARQ5" s="63"/>
      <c r="ARR5" s="63"/>
      <c r="ARS5" s="63"/>
      <c r="ART5" s="63"/>
      <c r="ARU5" s="63"/>
      <c r="ARV5" s="63"/>
      <c r="ARW5" s="63"/>
      <c r="ARX5" s="63"/>
      <c r="ARY5" s="63"/>
      <c r="ARZ5" s="63"/>
      <c r="ASA5" s="63"/>
      <c r="ASB5" s="63"/>
      <c r="ASC5" s="63"/>
      <c r="ASD5" s="63"/>
      <c r="ASE5" s="63"/>
      <c r="ASF5" s="63"/>
      <c r="ASG5" s="63"/>
      <c r="ASH5" s="63"/>
      <c r="ASI5" s="63"/>
      <c r="ASJ5" s="63"/>
      <c r="ASK5" s="63"/>
      <c r="ASL5" s="63"/>
      <c r="ASM5" s="63"/>
      <c r="ASN5" s="63"/>
      <c r="ASO5" s="63"/>
      <c r="ASP5" s="63"/>
      <c r="ASQ5" s="63"/>
      <c r="ASR5" s="63"/>
      <c r="ASS5" s="63"/>
      <c r="AST5" s="63"/>
      <c r="ASU5" s="63"/>
      <c r="ASV5" s="63"/>
      <c r="ASW5" s="63"/>
      <c r="ASX5" s="63"/>
      <c r="ASY5" s="63"/>
      <c r="ASZ5" s="63"/>
      <c r="ATA5" s="63"/>
      <c r="ATB5" s="63"/>
      <c r="ATC5" s="63"/>
      <c r="ATD5" s="63"/>
      <c r="ATE5" s="63"/>
      <c r="ATF5" s="63"/>
      <c r="ATG5" s="63"/>
      <c r="ATH5" s="63"/>
      <c r="ATI5" s="63"/>
      <c r="ATJ5" s="63"/>
      <c r="ATK5" s="63"/>
      <c r="ATL5" s="63"/>
      <c r="ATM5" s="63"/>
      <c r="ATN5" s="63"/>
      <c r="ATO5" s="63"/>
      <c r="ATP5" s="63"/>
      <c r="ATQ5" s="63"/>
      <c r="ATR5" s="63"/>
      <c r="ATS5" s="63"/>
      <c r="ATT5" s="63"/>
      <c r="ATU5" s="63"/>
      <c r="ATV5" s="63"/>
      <c r="ATW5" s="63"/>
      <c r="ATX5" s="63"/>
      <c r="ATY5" s="63"/>
      <c r="ATZ5" s="63"/>
      <c r="AUA5" s="63"/>
      <c r="AUB5" s="63"/>
      <c r="AUC5" s="63"/>
      <c r="AUD5" s="63"/>
      <c r="AUE5" s="63"/>
      <c r="AUF5" s="63"/>
      <c r="AUG5" s="63"/>
      <c r="AUH5" s="63"/>
      <c r="AUI5" s="63"/>
      <c r="AUJ5" s="63"/>
      <c r="AUK5" s="63"/>
      <c r="AUL5" s="63"/>
      <c r="AUM5" s="63"/>
      <c r="AUN5" s="63"/>
      <c r="AUO5" s="63"/>
      <c r="AUP5" s="63"/>
      <c r="AUQ5" s="63"/>
      <c r="AUR5" s="63"/>
      <c r="AUS5" s="63"/>
      <c r="AUT5" s="63"/>
      <c r="AUU5" s="63"/>
      <c r="AUV5" s="63"/>
      <c r="AUW5" s="63"/>
      <c r="AUX5" s="63"/>
      <c r="AUY5" s="63"/>
      <c r="AUZ5" s="63"/>
      <c r="AVA5" s="63"/>
      <c r="AVB5" s="63"/>
      <c r="AVC5" s="63"/>
      <c r="AVD5" s="63"/>
      <c r="AVE5" s="63"/>
      <c r="AVF5" s="63"/>
      <c r="AVG5" s="63"/>
      <c r="AVH5" s="63"/>
      <c r="AVI5" s="63"/>
      <c r="AVJ5" s="63"/>
      <c r="AVK5" s="63"/>
      <c r="AVL5" s="63"/>
      <c r="AVM5" s="63"/>
      <c r="AVN5" s="63"/>
      <c r="AVO5" s="63"/>
      <c r="AVP5" s="63"/>
      <c r="AVQ5" s="63"/>
      <c r="AVR5" s="63"/>
      <c r="AVS5" s="63"/>
      <c r="AVT5" s="63"/>
      <c r="AVU5" s="63"/>
      <c r="AVV5" s="63"/>
      <c r="AVW5" s="63"/>
      <c r="AVX5" s="63"/>
      <c r="AVY5" s="63"/>
      <c r="AVZ5" s="63"/>
      <c r="AWA5" s="63"/>
      <c r="AWB5" s="63"/>
      <c r="AWC5" s="63"/>
      <c r="AWD5" s="63"/>
      <c r="AWE5" s="63"/>
      <c r="AWF5" s="63"/>
      <c r="AWG5" s="63"/>
      <c r="AWH5" s="63"/>
      <c r="AWI5" s="63"/>
      <c r="AWJ5" s="63"/>
      <c r="AWK5" s="63"/>
      <c r="AWL5" s="63"/>
      <c r="AWM5" s="63"/>
      <c r="AWN5" s="63"/>
      <c r="AWO5" s="63"/>
      <c r="AWP5" s="63"/>
      <c r="AWQ5" s="63"/>
      <c r="AWR5" s="63"/>
      <c r="AWS5" s="63"/>
      <c r="AWT5" s="63"/>
      <c r="AWU5" s="63"/>
      <c r="AWV5" s="63"/>
      <c r="AWW5" s="63"/>
      <c r="AWX5" s="63"/>
      <c r="AWY5" s="63"/>
      <c r="AWZ5" s="63"/>
      <c r="AXA5" s="63"/>
      <c r="AXB5" s="63"/>
      <c r="AXC5" s="63"/>
      <c r="AXD5" s="63"/>
      <c r="AXE5" s="63"/>
      <c r="AXF5" s="63"/>
      <c r="AXG5" s="63"/>
      <c r="AXH5" s="63"/>
      <c r="AXI5" s="63"/>
      <c r="AXJ5" s="63"/>
      <c r="AXK5" s="63"/>
      <c r="AXL5" s="63"/>
      <c r="AXM5" s="63"/>
      <c r="AXN5" s="63"/>
      <c r="AXO5" s="63"/>
      <c r="AXP5" s="63"/>
      <c r="AXQ5" s="63"/>
      <c r="AXR5" s="63"/>
      <c r="AXS5" s="63"/>
      <c r="AXT5" s="63"/>
      <c r="AXU5" s="63"/>
      <c r="AXV5" s="63"/>
      <c r="AXW5" s="63"/>
      <c r="AXX5" s="63"/>
      <c r="AXY5" s="63"/>
      <c r="AXZ5" s="63"/>
      <c r="AYA5" s="63"/>
      <c r="AYB5" s="63"/>
      <c r="AYC5" s="63"/>
      <c r="AYD5" s="63"/>
      <c r="AYE5" s="63"/>
      <c r="AYF5" s="63"/>
      <c r="AYG5" s="63"/>
      <c r="AYH5" s="63"/>
      <c r="AYI5" s="63"/>
      <c r="AYJ5" s="63"/>
      <c r="AYK5" s="63"/>
      <c r="AYL5" s="63"/>
      <c r="AYM5" s="63"/>
      <c r="AYN5" s="63"/>
      <c r="AYO5" s="63"/>
      <c r="AYP5" s="63"/>
      <c r="AYQ5" s="63"/>
      <c r="AYR5" s="63"/>
      <c r="AYS5" s="63"/>
      <c r="AYT5" s="63"/>
      <c r="AYU5" s="63"/>
      <c r="AYV5" s="63"/>
      <c r="AYW5" s="63"/>
      <c r="AYX5" s="63"/>
      <c r="AYY5" s="63"/>
      <c r="AYZ5" s="63"/>
      <c r="AZA5" s="63"/>
      <c r="AZB5" s="63"/>
      <c r="AZC5" s="63"/>
      <c r="AZD5" s="63"/>
      <c r="AZE5" s="63"/>
      <c r="AZF5" s="63"/>
      <c r="AZG5" s="63"/>
      <c r="AZH5" s="63"/>
      <c r="AZI5" s="63"/>
      <c r="AZJ5" s="63"/>
      <c r="AZK5" s="63"/>
      <c r="AZL5" s="63"/>
      <c r="AZM5" s="63"/>
      <c r="AZN5" s="63"/>
      <c r="AZO5" s="63"/>
      <c r="AZP5" s="63"/>
      <c r="AZQ5" s="63"/>
      <c r="AZR5" s="63"/>
      <c r="AZS5" s="63"/>
      <c r="AZT5" s="63"/>
      <c r="AZU5" s="63"/>
      <c r="AZV5" s="63"/>
      <c r="AZW5" s="63"/>
      <c r="AZX5" s="63"/>
      <c r="AZY5" s="63"/>
      <c r="AZZ5" s="63"/>
      <c r="BAA5" s="63"/>
      <c r="BAB5" s="63"/>
      <c r="BAC5" s="63"/>
      <c r="BAD5" s="63"/>
      <c r="BAE5" s="63"/>
      <c r="BAF5" s="63"/>
      <c r="BAG5" s="63"/>
      <c r="BAH5" s="63"/>
      <c r="BAI5" s="63"/>
      <c r="BAJ5" s="63"/>
      <c r="BAK5" s="63"/>
      <c r="BAL5" s="63"/>
      <c r="BAM5" s="63"/>
      <c r="BAN5" s="63"/>
      <c r="BAO5" s="63"/>
      <c r="BAP5" s="63"/>
      <c r="BAQ5" s="63"/>
      <c r="BAR5" s="63"/>
      <c r="BAS5" s="63"/>
      <c r="BAT5" s="63"/>
      <c r="BAU5" s="63"/>
      <c r="BAV5" s="63"/>
      <c r="BAW5" s="63"/>
      <c r="BAX5" s="63"/>
      <c r="BAY5" s="63"/>
      <c r="BAZ5" s="63"/>
      <c r="BBA5" s="63"/>
      <c r="BBB5" s="63"/>
      <c r="BBC5" s="63"/>
      <c r="BBD5" s="63"/>
      <c r="BBE5" s="63"/>
      <c r="BBF5" s="63"/>
      <c r="BBG5" s="63"/>
      <c r="BBH5" s="63"/>
      <c r="BBI5" s="63"/>
      <c r="BBJ5" s="63"/>
      <c r="BBK5" s="63"/>
      <c r="BBL5" s="63"/>
      <c r="BBM5" s="63"/>
      <c r="BBN5" s="63"/>
      <c r="BBO5" s="63"/>
      <c r="BBP5" s="63"/>
      <c r="BBQ5" s="63"/>
      <c r="BBR5" s="63"/>
      <c r="BBS5" s="63"/>
      <c r="BBT5" s="63"/>
      <c r="BBU5" s="63"/>
      <c r="BBV5" s="63"/>
      <c r="BBW5" s="63"/>
      <c r="BBX5" s="63"/>
      <c r="BBY5" s="63"/>
      <c r="BBZ5" s="63"/>
      <c r="BCA5" s="63"/>
      <c r="BCB5" s="63"/>
      <c r="BCC5" s="63"/>
      <c r="BCD5" s="63"/>
      <c r="BCE5" s="63"/>
      <c r="BCF5" s="63"/>
      <c r="BCG5" s="63"/>
      <c r="BCH5" s="63"/>
      <c r="BCI5" s="63"/>
      <c r="BCJ5" s="63"/>
      <c r="BCK5" s="63"/>
      <c r="BCL5" s="63"/>
      <c r="BCM5" s="63"/>
      <c r="BCN5" s="63"/>
      <c r="BCO5" s="63"/>
      <c r="BCP5" s="63"/>
      <c r="BCQ5" s="63"/>
      <c r="BCR5" s="63"/>
      <c r="BCS5" s="63"/>
      <c r="BCT5" s="63"/>
      <c r="BCU5" s="63"/>
      <c r="BCV5" s="63"/>
      <c r="BCW5" s="63"/>
      <c r="BCX5" s="63"/>
      <c r="BCY5" s="63"/>
      <c r="BCZ5" s="63"/>
      <c r="BDA5" s="63"/>
      <c r="BDB5" s="63"/>
      <c r="BDC5" s="63"/>
      <c r="BDD5" s="63"/>
      <c r="BDE5" s="63"/>
      <c r="BDF5" s="63"/>
      <c r="BDG5" s="63"/>
      <c r="BDH5" s="63"/>
      <c r="BDI5" s="63"/>
      <c r="BDJ5" s="63"/>
      <c r="BDK5" s="63"/>
      <c r="BDL5" s="63"/>
      <c r="BDM5" s="63"/>
      <c r="BDN5" s="63"/>
      <c r="BDO5" s="63"/>
      <c r="BDP5" s="63"/>
      <c r="BDQ5" s="63"/>
      <c r="BDR5" s="63"/>
      <c r="BDS5" s="63"/>
      <c r="BDT5" s="63"/>
      <c r="BDU5" s="63"/>
      <c r="BDV5" s="63"/>
      <c r="BDW5" s="63"/>
      <c r="BDX5" s="63"/>
      <c r="BDY5" s="63"/>
      <c r="BDZ5" s="63"/>
      <c r="BEA5" s="63"/>
      <c r="BEB5" s="63"/>
      <c r="BEC5" s="63"/>
      <c r="BED5" s="63"/>
      <c r="BEE5" s="63"/>
      <c r="BEF5" s="63"/>
      <c r="BEG5" s="63"/>
      <c r="BEH5" s="63"/>
      <c r="BEI5" s="63"/>
      <c r="BEJ5" s="63"/>
      <c r="BEK5" s="63"/>
      <c r="BEL5" s="63"/>
      <c r="BEM5" s="63"/>
      <c r="BEN5" s="63"/>
      <c r="BEO5" s="63"/>
      <c r="BEP5" s="63"/>
      <c r="BEQ5" s="63"/>
      <c r="BER5" s="63"/>
      <c r="BES5" s="63"/>
      <c r="BET5" s="63"/>
      <c r="BEU5" s="63"/>
      <c r="BEV5" s="63"/>
      <c r="BEW5" s="63"/>
      <c r="BEX5" s="63"/>
      <c r="BEY5" s="63"/>
      <c r="BEZ5" s="63"/>
      <c r="BFA5" s="63"/>
      <c r="BFB5" s="63"/>
      <c r="BFC5" s="63"/>
      <c r="BFD5" s="63"/>
      <c r="BFE5" s="63"/>
      <c r="BFF5" s="63"/>
      <c r="BFG5" s="63"/>
      <c r="BFH5" s="63"/>
      <c r="BFI5" s="63"/>
      <c r="BFJ5" s="63"/>
      <c r="BFK5" s="63"/>
      <c r="BFL5" s="63"/>
      <c r="BFM5" s="63"/>
      <c r="BFN5" s="63"/>
      <c r="BFO5" s="63"/>
      <c r="BFP5" s="63"/>
      <c r="BFQ5" s="63"/>
      <c r="BFR5" s="63"/>
      <c r="BFS5" s="63"/>
      <c r="BFT5" s="63"/>
      <c r="BFU5" s="63"/>
      <c r="BFV5" s="63"/>
      <c r="BFW5" s="63"/>
      <c r="BFX5" s="63"/>
      <c r="BFY5" s="63"/>
      <c r="BFZ5" s="63"/>
      <c r="BGA5" s="63"/>
      <c r="BGB5" s="63"/>
      <c r="BGC5" s="63"/>
      <c r="BGD5" s="63"/>
      <c r="BGE5" s="63"/>
      <c r="BGF5" s="63"/>
      <c r="BGG5" s="63"/>
      <c r="BGH5" s="63"/>
      <c r="BGI5" s="63"/>
      <c r="BGJ5" s="63"/>
      <c r="BGK5" s="63"/>
      <c r="BGL5" s="63"/>
      <c r="BGM5" s="63"/>
      <c r="BGN5" s="63"/>
      <c r="BGO5" s="63"/>
      <c r="BGP5" s="63"/>
      <c r="BGQ5" s="63"/>
      <c r="BGR5" s="63"/>
      <c r="BGS5" s="63"/>
      <c r="BGT5" s="63"/>
      <c r="BGU5" s="63"/>
      <c r="BGV5" s="63"/>
      <c r="BGW5" s="63"/>
      <c r="BGX5" s="63"/>
      <c r="BGY5" s="63"/>
      <c r="BGZ5" s="63"/>
      <c r="BHA5" s="63"/>
      <c r="BHB5" s="63"/>
      <c r="BHC5" s="63"/>
      <c r="BHD5" s="63"/>
      <c r="BHE5" s="63"/>
      <c r="BHF5" s="63"/>
      <c r="BHG5" s="63"/>
      <c r="BHH5" s="63"/>
      <c r="BHI5" s="63"/>
      <c r="BHJ5" s="63"/>
      <c r="BHK5" s="63"/>
      <c r="BHL5" s="63"/>
      <c r="BHM5" s="63"/>
      <c r="BHN5" s="63"/>
      <c r="BHO5" s="63"/>
      <c r="BHP5" s="63"/>
      <c r="BHQ5" s="63"/>
      <c r="BHR5" s="63"/>
      <c r="BHS5" s="63"/>
      <c r="BHT5" s="63"/>
      <c r="BHU5" s="63"/>
      <c r="BHV5" s="63"/>
      <c r="BHW5" s="63"/>
      <c r="BHX5" s="63"/>
      <c r="BHY5" s="63"/>
      <c r="BHZ5" s="63"/>
      <c r="BIA5" s="63"/>
      <c r="BIB5" s="63"/>
      <c r="BIC5" s="63"/>
      <c r="BID5" s="63"/>
      <c r="BIE5" s="63"/>
      <c r="BIF5" s="63"/>
      <c r="BIG5" s="63"/>
      <c r="BIH5" s="63"/>
      <c r="BII5" s="63"/>
      <c r="BIJ5" s="63"/>
      <c r="BIK5" s="63"/>
      <c r="BIL5" s="63"/>
      <c r="BIM5" s="63"/>
      <c r="BIN5" s="63"/>
      <c r="BIO5" s="63"/>
      <c r="BIP5" s="63"/>
      <c r="BIQ5" s="63"/>
      <c r="BIR5" s="63"/>
      <c r="BIS5" s="63"/>
      <c r="BIT5" s="63"/>
      <c r="BIU5" s="63"/>
      <c r="BIV5" s="63"/>
      <c r="BIW5" s="63"/>
      <c r="BIX5" s="63"/>
      <c r="BIY5" s="63"/>
      <c r="BIZ5" s="63"/>
      <c r="BJA5" s="63"/>
      <c r="BJB5" s="63"/>
      <c r="BJC5" s="63"/>
      <c r="BJD5" s="63"/>
      <c r="BJE5" s="63"/>
      <c r="BJF5" s="63"/>
      <c r="BJG5" s="63"/>
      <c r="BJH5" s="63"/>
      <c r="BJI5" s="63"/>
      <c r="BJJ5" s="63"/>
      <c r="BJK5" s="63"/>
      <c r="BJL5" s="63"/>
      <c r="BJM5" s="63"/>
      <c r="BJN5" s="63"/>
      <c r="BJO5" s="63"/>
      <c r="BJP5" s="63"/>
      <c r="BJQ5" s="63"/>
      <c r="BJR5" s="63"/>
      <c r="BJS5" s="63"/>
      <c r="BJT5" s="63"/>
      <c r="BJU5" s="63"/>
      <c r="BJV5" s="63"/>
      <c r="BJW5" s="63"/>
      <c r="BJX5" s="63"/>
      <c r="BJY5" s="63"/>
      <c r="BJZ5" s="63"/>
      <c r="BKA5" s="63"/>
      <c r="BKB5" s="63"/>
      <c r="BKC5" s="63"/>
      <c r="BKD5" s="63"/>
      <c r="BKE5" s="63"/>
      <c r="BKF5" s="63"/>
      <c r="BKG5" s="63"/>
      <c r="BKH5" s="63"/>
      <c r="BKI5" s="63"/>
      <c r="BKJ5" s="63"/>
      <c r="BKK5" s="63"/>
      <c r="BKL5" s="63"/>
      <c r="BKM5" s="63"/>
      <c r="BKN5" s="63"/>
      <c r="BKO5" s="63"/>
      <c r="BKP5" s="63"/>
      <c r="BKQ5" s="63"/>
      <c r="BKR5" s="63"/>
      <c r="BKS5" s="63"/>
      <c r="BKT5" s="63"/>
      <c r="BKU5" s="63"/>
      <c r="BKV5" s="63"/>
      <c r="BKW5" s="63"/>
      <c r="BKX5" s="63"/>
      <c r="BKY5" s="63"/>
      <c r="BKZ5" s="63"/>
      <c r="BLA5" s="63"/>
      <c r="BLB5" s="63"/>
      <c r="BLC5" s="63"/>
      <c r="BLD5" s="63"/>
      <c r="BLE5" s="63"/>
      <c r="BLF5" s="63"/>
      <c r="BLG5" s="63"/>
      <c r="BLH5" s="63"/>
      <c r="BLI5" s="63"/>
      <c r="BLJ5" s="63"/>
      <c r="BLK5" s="63"/>
      <c r="BLL5" s="63"/>
      <c r="BLM5" s="63"/>
      <c r="BLN5" s="63"/>
      <c r="BLO5" s="63"/>
      <c r="BLP5" s="63"/>
      <c r="BLQ5" s="63"/>
      <c r="BLR5" s="63"/>
      <c r="BLS5" s="63"/>
      <c r="BLT5" s="63"/>
      <c r="BLU5" s="63"/>
      <c r="BLV5" s="63"/>
      <c r="BLW5" s="63"/>
      <c r="BLX5" s="63"/>
      <c r="BLY5" s="63"/>
      <c r="BLZ5" s="63"/>
      <c r="BMA5" s="63"/>
      <c r="BMB5" s="63"/>
      <c r="BMC5" s="63"/>
      <c r="BMD5" s="63"/>
      <c r="BME5" s="63"/>
      <c r="BMF5" s="63"/>
      <c r="BMG5" s="63"/>
      <c r="BMH5" s="63"/>
      <c r="BMI5" s="63"/>
      <c r="BMJ5" s="63"/>
      <c r="BMK5" s="63"/>
      <c r="BML5" s="63"/>
      <c r="BMM5" s="63"/>
      <c r="BMN5" s="63"/>
      <c r="BMO5" s="63"/>
      <c r="BMP5" s="63"/>
      <c r="BMQ5" s="63"/>
      <c r="BMR5" s="63"/>
      <c r="BMS5" s="63"/>
      <c r="BMT5" s="63"/>
      <c r="BMU5" s="63"/>
      <c r="BMV5" s="63"/>
      <c r="BMW5" s="63"/>
      <c r="BMX5" s="63"/>
      <c r="BMY5" s="63"/>
      <c r="BMZ5" s="63"/>
      <c r="BNA5" s="63"/>
      <c r="BNB5" s="63"/>
      <c r="BNC5" s="63"/>
      <c r="BND5" s="63"/>
      <c r="BNE5" s="63"/>
      <c r="BNF5" s="63"/>
      <c r="BNG5" s="63"/>
      <c r="BNH5" s="63"/>
      <c r="BNI5" s="63"/>
      <c r="BNJ5" s="63"/>
      <c r="BNK5" s="63"/>
      <c r="BNL5" s="63"/>
      <c r="BNM5" s="63"/>
      <c r="BNN5" s="63"/>
      <c r="BNO5" s="63"/>
      <c r="BNP5" s="63"/>
      <c r="BNQ5" s="63"/>
      <c r="BNR5" s="63"/>
      <c r="BNS5" s="63"/>
      <c r="BNT5" s="63"/>
      <c r="BNU5" s="63"/>
      <c r="BNV5" s="63"/>
      <c r="BNW5" s="63"/>
      <c r="BNX5" s="63"/>
      <c r="BNY5" s="63"/>
      <c r="BNZ5" s="63"/>
      <c r="BOA5" s="63"/>
      <c r="BOB5" s="63"/>
      <c r="BOC5" s="63"/>
      <c r="BOD5" s="63"/>
      <c r="BOE5" s="63"/>
      <c r="BOF5" s="63"/>
      <c r="BOG5" s="63"/>
      <c r="BOH5" s="63"/>
      <c r="BOI5" s="63"/>
      <c r="BOJ5" s="63"/>
      <c r="BOK5" s="63"/>
      <c r="BOL5" s="63"/>
      <c r="BOM5" s="63"/>
      <c r="BON5" s="63"/>
      <c r="BOO5" s="63"/>
      <c r="BOP5" s="63"/>
      <c r="BOQ5" s="63"/>
      <c r="BOR5" s="63"/>
      <c r="BOS5" s="63"/>
      <c r="BOT5" s="63"/>
      <c r="BOU5" s="63"/>
      <c r="BOV5" s="63"/>
      <c r="BOW5" s="63"/>
      <c r="BOX5" s="63"/>
      <c r="BOY5" s="63"/>
      <c r="BOZ5" s="63"/>
      <c r="BPA5" s="63"/>
      <c r="BPB5" s="63"/>
      <c r="BPC5" s="63"/>
      <c r="BPD5" s="63"/>
      <c r="BPE5" s="63"/>
      <c r="BPF5" s="63"/>
      <c r="BPG5" s="63"/>
      <c r="BPH5" s="63"/>
      <c r="BPI5" s="63"/>
      <c r="BPJ5" s="63"/>
      <c r="BPK5" s="63"/>
      <c r="BPL5" s="63"/>
      <c r="BPM5" s="63"/>
      <c r="BPN5" s="63"/>
      <c r="BPO5" s="63"/>
      <c r="BPP5" s="63"/>
      <c r="BPQ5" s="63"/>
      <c r="BPR5" s="63"/>
      <c r="BPS5" s="63"/>
      <c r="BPT5" s="63"/>
      <c r="BPU5" s="63"/>
      <c r="BPV5" s="63"/>
      <c r="BPW5" s="63"/>
      <c r="BPX5" s="63"/>
      <c r="BPY5" s="63"/>
      <c r="BPZ5" s="63"/>
      <c r="BQA5" s="63"/>
      <c r="BQB5" s="63"/>
      <c r="BQC5" s="63"/>
      <c r="BQD5" s="63"/>
      <c r="BQE5" s="63"/>
      <c r="BQF5" s="63"/>
      <c r="BQG5" s="63"/>
      <c r="BQH5" s="63"/>
      <c r="BQI5" s="63"/>
      <c r="BQJ5" s="63"/>
      <c r="BQK5" s="63"/>
      <c r="BQL5" s="63"/>
      <c r="BQM5" s="63"/>
      <c r="BQN5" s="63"/>
      <c r="BQO5" s="63"/>
      <c r="BQP5" s="63"/>
      <c r="BQQ5" s="63"/>
      <c r="BQR5" s="63"/>
      <c r="BQS5" s="63"/>
      <c r="BQT5" s="63"/>
      <c r="BQU5" s="63"/>
      <c r="BQV5" s="63"/>
      <c r="BQW5" s="63"/>
      <c r="BQX5" s="63"/>
      <c r="BQY5" s="63"/>
      <c r="BQZ5" s="63"/>
      <c r="BRA5" s="63"/>
      <c r="BRB5" s="63"/>
      <c r="BRC5" s="63"/>
      <c r="BRD5" s="63"/>
      <c r="BRE5" s="63"/>
      <c r="BRF5" s="63"/>
      <c r="BRG5" s="63"/>
      <c r="BRH5" s="63"/>
      <c r="BRI5" s="63"/>
      <c r="BRJ5" s="63"/>
      <c r="BRK5" s="63"/>
      <c r="BRL5" s="63"/>
      <c r="BRM5" s="63"/>
      <c r="BRN5" s="63"/>
      <c r="BRO5" s="63"/>
      <c r="BRP5" s="63"/>
      <c r="BRQ5" s="63"/>
      <c r="BRR5" s="63"/>
      <c r="BRS5" s="63"/>
      <c r="BRT5" s="63"/>
      <c r="BRU5" s="63"/>
      <c r="BRV5" s="63"/>
      <c r="BRW5" s="63"/>
      <c r="BRX5" s="63"/>
      <c r="BRY5" s="63"/>
      <c r="BRZ5" s="63"/>
      <c r="BSA5" s="63"/>
      <c r="BSB5" s="63"/>
      <c r="BSC5" s="63"/>
      <c r="BSD5" s="63"/>
      <c r="BSE5" s="63"/>
      <c r="BSF5" s="63"/>
      <c r="BSG5" s="63"/>
      <c r="BSH5" s="63"/>
      <c r="BSI5" s="63"/>
      <c r="BSJ5" s="63"/>
      <c r="BSK5" s="63"/>
      <c r="BSL5" s="63"/>
      <c r="BSM5" s="63"/>
      <c r="BSN5" s="63"/>
      <c r="BSO5" s="63"/>
      <c r="BSP5" s="63"/>
      <c r="BSQ5" s="63"/>
      <c r="BSR5" s="63"/>
      <c r="BSS5" s="63"/>
      <c r="BST5" s="63"/>
      <c r="BSU5" s="63"/>
      <c r="BSV5" s="63"/>
      <c r="BSW5" s="63"/>
      <c r="BSX5" s="63"/>
      <c r="BSY5" s="63"/>
      <c r="BSZ5" s="63"/>
      <c r="BTA5" s="63"/>
      <c r="BTB5" s="63"/>
      <c r="BTC5" s="63"/>
      <c r="BTD5" s="63"/>
      <c r="BTE5" s="63"/>
      <c r="BTF5" s="63"/>
      <c r="BTG5" s="63"/>
      <c r="BTH5" s="63"/>
      <c r="BTI5" s="63"/>
      <c r="BTJ5" s="63"/>
      <c r="BTK5" s="63"/>
      <c r="BTL5" s="63"/>
      <c r="BTM5" s="63"/>
      <c r="BTN5" s="63"/>
      <c r="BTO5" s="63"/>
      <c r="BTP5" s="63"/>
      <c r="BTQ5" s="63"/>
      <c r="BTR5" s="63"/>
      <c r="BTS5" s="63"/>
      <c r="BTT5" s="63"/>
      <c r="BTU5" s="63"/>
      <c r="BTV5" s="63"/>
      <c r="BTW5" s="63"/>
      <c r="BTX5" s="63"/>
      <c r="BTY5" s="63"/>
      <c r="BTZ5" s="63"/>
      <c r="BUA5" s="63"/>
      <c r="BUB5" s="63"/>
      <c r="BUC5" s="63"/>
      <c r="BUD5" s="63"/>
      <c r="BUE5" s="63"/>
      <c r="BUF5" s="63"/>
      <c r="BUG5" s="63"/>
      <c r="BUH5" s="63"/>
      <c r="BUI5" s="63"/>
      <c r="BUJ5" s="63"/>
      <c r="BUK5" s="63"/>
      <c r="BUL5" s="63"/>
      <c r="BUM5" s="63"/>
      <c r="BUN5" s="63"/>
      <c r="BUO5" s="63"/>
      <c r="BUP5" s="63"/>
      <c r="BUQ5" s="63"/>
      <c r="BUR5" s="63"/>
      <c r="BUS5" s="63"/>
      <c r="BUT5" s="63"/>
      <c r="BUU5" s="63"/>
      <c r="BUV5" s="63"/>
      <c r="BUW5" s="63"/>
      <c r="BUX5" s="63"/>
      <c r="BUY5" s="63"/>
      <c r="BUZ5" s="63"/>
      <c r="BVA5" s="63"/>
      <c r="BVB5" s="63"/>
      <c r="BVC5" s="63"/>
      <c r="BVD5" s="63"/>
      <c r="BVE5" s="63"/>
      <c r="BVF5" s="63"/>
      <c r="BVG5" s="63"/>
      <c r="BVH5" s="63"/>
      <c r="BVI5" s="63"/>
      <c r="BVJ5" s="63"/>
      <c r="BVK5" s="63"/>
      <c r="BVL5" s="63"/>
      <c r="BVM5" s="63"/>
      <c r="BVN5" s="63"/>
      <c r="BVO5" s="63"/>
      <c r="BVP5" s="63"/>
      <c r="BVQ5" s="63"/>
      <c r="BVR5" s="63"/>
      <c r="BVS5" s="63"/>
      <c r="BVT5" s="63"/>
      <c r="BVU5" s="63"/>
      <c r="BVV5" s="63"/>
      <c r="BVW5" s="63"/>
      <c r="BVX5" s="63"/>
      <c r="BVY5" s="63"/>
      <c r="BVZ5" s="63"/>
      <c r="BWA5" s="63"/>
      <c r="BWB5" s="63"/>
      <c r="BWC5" s="63"/>
      <c r="BWD5" s="63"/>
      <c r="BWE5" s="63"/>
      <c r="BWF5" s="63"/>
      <c r="BWG5" s="63"/>
      <c r="BWH5" s="63"/>
      <c r="BWI5" s="63"/>
      <c r="BWJ5" s="63"/>
      <c r="BWK5" s="63"/>
      <c r="BWL5" s="63"/>
      <c r="BWM5" s="63"/>
      <c r="BWN5" s="63"/>
      <c r="BWO5" s="63"/>
      <c r="BWP5" s="63"/>
      <c r="BWQ5" s="63"/>
      <c r="BWR5" s="63"/>
      <c r="BWS5" s="63"/>
      <c r="BWT5" s="63"/>
      <c r="BWU5" s="63"/>
      <c r="BWV5" s="63"/>
      <c r="BWW5" s="63"/>
      <c r="BWX5" s="63"/>
      <c r="BWY5" s="63"/>
      <c r="BWZ5" s="63"/>
      <c r="BXA5" s="63"/>
      <c r="BXB5" s="63"/>
      <c r="BXC5" s="63"/>
      <c r="BXD5" s="63"/>
      <c r="BXE5" s="63"/>
      <c r="BXF5" s="63"/>
      <c r="BXG5" s="63"/>
      <c r="BXH5" s="63"/>
      <c r="BXI5" s="63"/>
      <c r="BXJ5" s="63"/>
      <c r="BXK5" s="63"/>
      <c r="BXL5" s="63"/>
      <c r="BXM5" s="63"/>
      <c r="BXN5" s="63"/>
      <c r="BXO5" s="63"/>
      <c r="BXP5" s="63"/>
      <c r="BXQ5" s="63"/>
      <c r="BXR5" s="63"/>
      <c r="BXS5" s="63"/>
      <c r="BXT5" s="63"/>
      <c r="BXU5" s="63"/>
      <c r="BXV5" s="63"/>
      <c r="BXW5" s="63"/>
      <c r="BXX5" s="63"/>
      <c r="BXY5" s="63"/>
      <c r="BXZ5" s="63"/>
      <c r="BYA5" s="63"/>
      <c r="BYB5" s="63"/>
      <c r="BYC5" s="63"/>
      <c r="BYD5" s="63"/>
      <c r="BYE5" s="63"/>
      <c r="BYF5" s="63"/>
      <c r="BYG5" s="63"/>
      <c r="BYH5" s="63"/>
      <c r="BYI5" s="63"/>
      <c r="BYJ5" s="63"/>
      <c r="BYK5" s="63"/>
      <c r="BYL5" s="63"/>
      <c r="BYM5" s="63"/>
      <c r="BYN5" s="63"/>
      <c r="BYO5" s="63"/>
      <c r="BYP5" s="63"/>
      <c r="BYQ5" s="63"/>
      <c r="BYR5" s="63"/>
      <c r="BYS5" s="63"/>
      <c r="BYT5" s="63"/>
      <c r="BYU5" s="63"/>
      <c r="BYV5" s="63"/>
      <c r="BYW5" s="63"/>
      <c r="BYX5" s="63"/>
      <c r="BYY5" s="63"/>
      <c r="BYZ5" s="63"/>
      <c r="BZA5" s="63"/>
      <c r="BZB5" s="63"/>
      <c r="BZC5" s="63"/>
      <c r="BZD5" s="63"/>
      <c r="BZE5" s="63"/>
      <c r="BZF5" s="63"/>
      <c r="BZG5" s="63"/>
      <c r="BZH5" s="63"/>
      <c r="BZI5" s="63"/>
      <c r="BZJ5" s="63"/>
      <c r="BZK5" s="63"/>
      <c r="BZL5" s="63"/>
      <c r="BZM5" s="63"/>
      <c r="BZN5" s="63"/>
      <c r="BZO5" s="63"/>
      <c r="BZP5" s="63"/>
      <c r="BZQ5" s="63"/>
      <c r="BZR5" s="63"/>
      <c r="BZS5" s="63"/>
      <c r="BZT5" s="63"/>
      <c r="BZU5" s="63"/>
      <c r="BZV5" s="63"/>
      <c r="BZW5" s="63"/>
      <c r="BZX5" s="63"/>
      <c r="BZY5" s="63"/>
      <c r="BZZ5" s="63"/>
      <c r="CAA5" s="63"/>
      <c r="CAB5" s="63"/>
      <c r="CAC5" s="63"/>
      <c r="CAD5" s="63"/>
      <c r="CAE5" s="63"/>
      <c r="CAF5" s="63"/>
      <c r="CAG5" s="63"/>
      <c r="CAH5" s="63"/>
      <c r="CAI5" s="63"/>
      <c r="CAJ5" s="63"/>
      <c r="CAK5" s="63"/>
      <c r="CAL5" s="63"/>
      <c r="CAM5" s="63"/>
      <c r="CAN5" s="63"/>
      <c r="CAO5" s="63"/>
      <c r="CAP5" s="63"/>
      <c r="CAQ5" s="63"/>
      <c r="CAR5" s="63"/>
      <c r="CAS5" s="63"/>
      <c r="CAT5" s="63"/>
      <c r="CAU5" s="63"/>
      <c r="CAV5" s="63"/>
      <c r="CAW5" s="63"/>
      <c r="CAX5" s="63"/>
      <c r="CAY5" s="63"/>
      <c r="CAZ5" s="63"/>
      <c r="CBA5" s="63"/>
      <c r="CBB5" s="63"/>
      <c r="CBC5" s="63"/>
      <c r="CBD5" s="63"/>
      <c r="CBE5" s="63"/>
      <c r="CBF5" s="63"/>
      <c r="CBG5" s="63"/>
      <c r="CBH5" s="63"/>
      <c r="CBI5" s="63"/>
      <c r="CBJ5" s="63"/>
      <c r="CBK5" s="63"/>
      <c r="CBL5" s="63"/>
      <c r="CBM5" s="63"/>
      <c r="CBN5" s="63"/>
      <c r="CBO5" s="63"/>
      <c r="CBP5" s="63"/>
      <c r="CBQ5" s="63"/>
      <c r="CBR5" s="63"/>
      <c r="CBS5" s="63"/>
      <c r="CBT5" s="63"/>
      <c r="CBU5" s="63"/>
      <c r="CBV5" s="63"/>
      <c r="CBW5" s="63"/>
      <c r="CBX5" s="63"/>
      <c r="CBY5" s="63"/>
      <c r="CBZ5" s="63"/>
      <c r="CCA5" s="63"/>
      <c r="CCB5" s="63"/>
      <c r="CCC5" s="63"/>
      <c r="CCD5" s="63"/>
      <c r="CCE5" s="63"/>
      <c r="CCF5" s="63"/>
      <c r="CCG5" s="63"/>
      <c r="CCH5" s="63"/>
      <c r="CCI5" s="63"/>
      <c r="CCJ5" s="63"/>
      <c r="CCK5" s="63"/>
      <c r="CCL5" s="63"/>
      <c r="CCM5" s="63"/>
      <c r="CCN5" s="63"/>
      <c r="CCO5" s="63"/>
      <c r="CCP5" s="63"/>
      <c r="CCQ5" s="63"/>
      <c r="CCR5" s="63"/>
      <c r="CCS5" s="63"/>
      <c r="CCT5" s="63"/>
      <c r="CCU5" s="63"/>
      <c r="CCV5" s="63"/>
      <c r="CCW5" s="63"/>
      <c r="CCX5" s="63"/>
      <c r="CCY5" s="63"/>
      <c r="CCZ5" s="63"/>
      <c r="CDA5" s="63"/>
      <c r="CDB5" s="63"/>
      <c r="CDC5" s="63"/>
      <c r="CDD5" s="63"/>
      <c r="CDE5" s="63"/>
      <c r="CDF5" s="63"/>
      <c r="CDG5" s="63"/>
      <c r="CDH5" s="63"/>
      <c r="CDI5" s="63"/>
      <c r="CDJ5" s="63"/>
      <c r="CDK5" s="63"/>
      <c r="CDL5" s="63"/>
      <c r="CDM5" s="63"/>
      <c r="CDN5" s="63"/>
      <c r="CDO5" s="63"/>
      <c r="CDP5" s="63"/>
      <c r="CDQ5" s="63"/>
      <c r="CDR5" s="63"/>
      <c r="CDS5" s="63"/>
      <c r="CDT5" s="63"/>
      <c r="CDU5" s="63"/>
      <c r="CDV5" s="63"/>
      <c r="CDW5" s="63"/>
      <c r="CDX5" s="63"/>
      <c r="CDY5" s="63"/>
      <c r="CDZ5" s="63"/>
      <c r="CEA5" s="63"/>
      <c r="CEB5" s="63"/>
      <c r="CEC5" s="63"/>
      <c r="CED5" s="63"/>
      <c r="CEE5" s="63"/>
      <c r="CEF5" s="63"/>
      <c r="CEG5" s="63"/>
      <c r="CEH5" s="63"/>
      <c r="CEI5" s="63"/>
      <c r="CEJ5" s="63"/>
      <c r="CEK5" s="63"/>
      <c r="CEL5" s="63"/>
      <c r="CEM5" s="63"/>
      <c r="CEN5" s="63"/>
      <c r="CEO5" s="63"/>
      <c r="CEP5" s="63"/>
      <c r="CEQ5" s="63"/>
      <c r="CER5" s="63"/>
      <c r="CES5" s="63"/>
      <c r="CET5" s="63"/>
      <c r="CEU5" s="63"/>
      <c r="CEV5" s="63"/>
      <c r="CEW5" s="63"/>
      <c r="CEX5" s="63"/>
      <c r="CEY5" s="63"/>
      <c r="CEZ5" s="63"/>
      <c r="CFA5" s="63"/>
      <c r="CFB5" s="63"/>
      <c r="CFC5" s="63"/>
      <c r="CFD5" s="63"/>
      <c r="CFE5" s="63"/>
      <c r="CFF5" s="63"/>
      <c r="CFG5" s="63"/>
      <c r="CFH5" s="63"/>
      <c r="CFI5" s="63"/>
      <c r="CFJ5" s="63"/>
      <c r="CFK5" s="63"/>
      <c r="CFL5" s="63"/>
      <c r="CFM5" s="63"/>
      <c r="CFN5" s="63"/>
      <c r="CFO5" s="63"/>
      <c r="CFP5" s="63"/>
      <c r="CFQ5" s="63"/>
      <c r="CFR5" s="63"/>
      <c r="CFS5" s="63"/>
      <c r="CFT5" s="63"/>
      <c r="CFU5" s="63"/>
      <c r="CFV5" s="63"/>
      <c r="CFW5" s="63"/>
      <c r="CFX5" s="63"/>
      <c r="CFY5" s="63"/>
      <c r="CFZ5" s="63"/>
      <c r="CGA5" s="63"/>
      <c r="CGB5" s="63"/>
      <c r="CGC5" s="63"/>
      <c r="CGD5" s="63"/>
      <c r="CGE5" s="63"/>
      <c r="CGF5" s="63"/>
      <c r="CGG5" s="63"/>
      <c r="CGH5" s="63"/>
      <c r="CGI5" s="63"/>
      <c r="CGJ5" s="63"/>
      <c r="CGK5" s="63"/>
      <c r="CGL5" s="63"/>
      <c r="CGM5" s="63"/>
      <c r="CGN5" s="63"/>
      <c r="CGO5" s="63"/>
      <c r="CGP5" s="63"/>
      <c r="CGQ5" s="63"/>
      <c r="CGR5" s="63"/>
      <c r="CGS5" s="63"/>
      <c r="CGT5" s="63"/>
      <c r="CGU5" s="63"/>
      <c r="CGV5" s="63"/>
      <c r="CGW5" s="63"/>
      <c r="CGX5" s="63"/>
      <c r="CGY5" s="63"/>
      <c r="CGZ5" s="63"/>
      <c r="CHA5" s="63"/>
      <c r="CHB5" s="63"/>
      <c r="CHC5" s="63"/>
      <c r="CHD5" s="63"/>
      <c r="CHE5" s="63"/>
      <c r="CHF5" s="63"/>
      <c r="CHG5" s="63"/>
      <c r="CHH5" s="63"/>
      <c r="CHI5" s="63"/>
      <c r="CHJ5" s="63"/>
      <c r="CHK5" s="63"/>
      <c r="CHL5" s="63"/>
      <c r="CHM5" s="63"/>
      <c r="CHN5" s="63"/>
      <c r="CHO5" s="63"/>
      <c r="CHP5" s="63"/>
      <c r="CHQ5" s="63"/>
      <c r="CHR5" s="63"/>
      <c r="CHS5" s="63"/>
      <c r="CHT5" s="63"/>
      <c r="CHU5" s="63"/>
      <c r="CHV5" s="63"/>
      <c r="CHW5" s="63"/>
      <c r="CHX5" s="63"/>
      <c r="CHY5" s="63"/>
      <c r="CHZ5" s="63"/>
      <c r="CIA5" s="63"/>
      <c r="CIB5" s="63"/>
      <c r="CIC5" s="63"/>
      <c r="CID5" s="63"/>
      <c r="CIE5" s="63"/>
      <c r="CIF5" s="63"/>
      <c r="CIG5" s="63"/>
      <c r="CIH5" s="63"/>
      <c r="CII5" s="63"/>
      <c r="CIJ5" s="63"/>
      <c r="CIK5" s="63"/>
      <c r="CIL5" s="63"/>
      <c r="CIM5" s="63"/>
      <c r="CIN5" s="63"/>
      <c r="CIO5" s="63"/>
      <c r="CIP5" s="63"/>
      <c r="CIQ5" s="63"/>
      <c r="CIR5" s="63"/>
      <c r="CIS5" s="63"/>
      <c r="CIT5" s="63"/>
      <c r="CIU5" s="63"/>
      <c r="CIV5" s="63"/>
      <c r="CIW5" s="63"/>
      <c r="CIX5" s="63"/>
      <c r="CIY5" s="63"/>
      <c r="CIZ5" s="63"/>
      <c r="CJA5" s="63"/>
      <c r="CJB5" s="63"/>
      <c r="CJC5" s="63"/>
      <c r="CJD5" s="63"/>
      <c r="CJE5" s="63"/>
      <c r="CJF5" s="63"/>
      <c r="CJG5" s="63"/>
      <c r="CJH5" s="63"/>
      <c r="CJI5" s="63"/>
      <c r="CJJ5" s="63"/>
      <c r="CJK5" s="63"/>
      <c r="CJL5" s="63"/>
      <c r="CJM5" s="63"/>
      <c r="CJN5" s="63"/>
      <c r="CJO5" s="63"/>
      <c r="CJP5" s="63"/>
      <c r="CJQ5" s="63"/>
      <c r="CJR5" s="63"/>
      <c r="CJS5" s="63"/>
      <c r="CJT5" s="63"/>
      <c r="CJU5" s="63"/>
      <c r="CJV5" s="63"/>
      <c r="CJW5" s="63"/>
      <c r="CJX5" s="63"/>
      <c r="CJY5" s="63"/>
      <c r="CJZ5" s="63"/>
      <c r="CKA5" s="63"/>
      <c r="CKB5" s="63"/>
      <c r="CKC5" s="63"/>
      <c r="CKD5" s="63"/>
      <c r="CKE5" s="63"/>
      <c r="CKF5" s="63"/>
      <c r="CKG5" s="63"/>
      <c r="CKH5" s="63"/>
      <c r="CKI5" s="63"/>
      <c r="CKJ5" s="63"/>
      <c r="CKK5" s="63"/>
      <c r="CKL5" s="63"/>
      <c r="CKM5" s="63"/>
      <c r="CKN5" s="63"/>
      <c r="CKO5" s="63"/>
      <c r="CKP5" s="63"/>
      <c r="CKQ5" s="63"/>
      <c r="CKR5" s="63"/>
      <c r="CKS5" s="63"/>
      <c r="CKT5" s="63"/>
      <c r="CKU5" s="63"/>
      <c r="CKV5" s="63"/>
      <c r="CKW5" s="63"/>
      <c r="CKX5" s="63"/>
      <c r="CKY5" s="63"/>
      <c r="CKZ5" s="63"/>
      <c r="CLA5" s="63"/>
      <c r="CLB5" s="63"/>
      <c r="CLC5" s="63"/>
      <c r="CLD5" s="63"/>
      <c r="CLE5" s="63"/>
      <c r="CLF5" s="63"/>
      <c r="CLG5" s="63"/>
      <c r="CLH5" s="63"/>
      <c r="CLI5" s="63"/>
      <c r="CLJ5" s="63"/>
      <c r="CLK5" s="63"/>
      <c r="CLL5" s="63"/>
      <c r="CLM5" s="63"/>
      <c r="CLN5" s="63"/>
      <c r="CLO5" s="63"/>
      <c r="CLP5" s="63"/>
      <c r="CLQ5" s="63"/>
      <c r="CLR5" s="63"/>
      <c r="CLS5" s="63"/>
      <c r="CLT5" s="63"/>
      <c r="CLU5" s="63"/>
      <c r="CLV5" s="63"/>
      <c r="CLW5" s="63"/>
      <c r="CLX5" s="63"/>
      <c r="CLY5" s="63"/>
      <c r="CLZ5" s="63"/>
      <c r="CMA5" s="63"/>
      <c r="CMB5" s="63"/>
      <c r="CMC5" s="63"/>
      <c r="CMD5" s="63"/>
      <c r="CME5" s="63"/>
      <c r="CMF5" s="63"/>
      <c r="CMG5" s="63"/>
      <c r="CMH5" s="63"/>
      <c r="CMI5" s="63"/>
      <c r="CMJ5" s="63"/>
      <c r="CMK5" s="63"/>
      <c r="CML5" s="63"/>
      <c r="CMM5" s="63"/>
      <c r="CMN5" s="63"/>
      <c r="CMO5" s="63"/>
      <c r="CMP5" s="63"/>
      <c r="CMQ5" s="63"/>
      <c r="CMR5" s="63"/>
      <c r="CMS5" s="63"/>
      <c r="CMT5" s="63"/>
      <c r="CMU5" s="63"/>
      <c r="CMV5" s="63"/>
      <c r="CMW5" s="63"/>
      <c r="CMX5" s="63"/>
      <c r="CMY5" s="63"/>
      <c r="CMZ5" s="63"/>
      <c r="CNA5" s="63"/>
      <c r="CNB5" s="63"/>
      <c r="CNC5" s="63"/>
      <c r="CND5" s="63"/>
      <c r="CNE5" s="63"/>
      <c r="CNF5" s="63"/>
      <c r="CNG5" s="63"/>
      <c r="CNH5" s="63"/>
      <c r="CNI5" s="63"/>
      <c r="CNJ5" s="63"/>
      <c r="CNK5" s="63"/>
      <c r="CNL5" s="63"/>
      <c r="CNM5" s="63"/>
      <c r="CNN5" s="63"/>
      <c r="CNO5" s="63"/>
      <c r="CNP5" s="63"/>
      <c r="CNQ5" s="63"/>
      <c r="CNR5" s="63"/>
      <c r="CNS5" s="63"/>
      <c r="CNT5" s="63"/>
      <c r="CNU5" s="63"/>
      <c r="CNV5" s="63"/>
      <c r="CNW5" s="63"/>
      <c r="CNX5" s="63"/>
      <c r="CNY5" s="63"/>
      <c r="CNZ5" s="63"/>
      <c r="COA5" s="63"/>
      <c r="COB5" s="63"/>
      <c r="COC5" s="63"/>
      <c r="COD5" s="63"/>
      <c r="COE5" s="63"/>
      <c r="COF5" s="63"/>
      <c r="COG5" s="63"/>
      <c r="COH5" s="63"/>
      <c r="COI5" s="63"/>
      <c r="COJ5" s="63"/>
      <c r="COK5" s="63"/>
      <c r="COL5" s="63"/>
      <c r="COM5" s="63"/>
      <c r="CON5" s="63"/>
      <c r="COO5" s="63"/>
      <c r="COP5" s="63"/>
      <c r="COQ5" s="63"/>
      <c r="COR5" s="63"/>
      <c r="COS5" s="63"/>
      <c r="COT5" s="63"/>
      <c r="COU5" s="63"/>
      <c r="COV5" s="63"/>
      <c r="COW5" s="63"/>
      <c r="COX5" s="63"/>
      <c r="COY5" s="63"/>
      <c r="COZ5" s="63"/>
      <c r="CPA5" s="63"/>
      <c r="CPB5" s="63"/>
      <c r="CPC5" s="63"/>
      <c r="CPD5" s="63"/>
      <c r="CPE5" s="63"/>
      <c r="CPF5" s="63"/>
      <c r="CPG5" s="63"/>
      <c r="CPH5" s="63"/>
      <c r="CPI5" s="63"/>
      <c r="CPJ5" s="63"/>
      <c r="CPK5" s="63"/>
      <c r="CPL5" s="63"/>
      <c r="CPM5" s="63"/>
      <c r="CPN5" s="63"/>
      <c r="CPO5" s="63"/>
      <c r="CPP5" s="63"/>
      <c r="CPQ5" s="63"/>
      <c r="CPR5" s="63"/>
      <c r="CPS5" s="63"/>
      <c r="CPT5" s="63"/>
      <c r="CPU5" s="63"/>
      <c r="CPV5" s="63"/>
      <c r="CPW5" s="63"/>
      <c r="CPX5" s="63"/>
      <c r="CPY5" s="63"/>
      <c r="CPZ5" s="63"/>
      <c r="CQA5" s="63"/>
      <c r="CQB5" s="63"/>
      <c r="CQC5" s="63"/>
      <c r="CQD5" s="63"/>
      <c r="CQE5" s="63"/>
      <c r="CQF5" s="63"/>
      <c r="CQG5" s="63"/>
      <c r="CQH5" s="63"/>
      <c r="CQI5" s="63"/>
      <c r="CQJ5" s="63"/>
      <c r="CQK5" s="63"/>
      <c r="CQL5" s="63"/>
      <c r="CQM5" s="63"/>
      <c r="CQN5" s="63"/>
      <c r="CQO5" s="63"/>
      <c r="CQP5" s="63"/>
      <c r="CQQ5" s="63"/>
      <c r="CQR5" s="63"/>
      <c r="CQS5" s="63"/>
      <c r="CQT5" s="63"/>
      <c r="CQU5" s="63"/>
      <c r="CQV5" s="63"/>
      <c r="CQW5" s="63"/>
      <c r="CQX5" s="63"/>
      <c r="CQY5" s="63"/>
      <c r="CQZ5" s="63"/>
      <c r="CRA5" s="63"/>
      <c r="CRB5" s="63"/>
      <c r="CRC5" s="63"/>
      <c r="CRD5" s="63"/>
      <c r="CRE5" s="63"/>
      <c r="CRF5" s="63"/>
      <c r="CRG5" s="63"/>
      <c r="CRH5" s="63"/>
      <c r="CRI5" s="63"/>
      <c r="CRJ5" s="63"/>
      <c r="CRK5" s="63"/>
      <c r="CRL5" s="63"/>
      <c r="CRM5" s="63"/>
      <c r="CRN5" s="63"/>
      <c r="CRO5" s="63"/>
      <c r="CRP5" s="63"/>
      <c r="CRQ5" s="63"/>
      <c r="CRR5" s="63"/>
      <c r="CRS5" s="63"/>
      <c r="CRT5" s="63"/>
      <c r="CRU5" s="63"/>
      <c r="CRV5" s="63"/>
      <c r="CRW5" s="63"/>
      <c r="CRX5" s="63"/>
      <c r="CRY5" s="63"/>
      <c r="CRZ5" s="63"/>
      <c r="CSA5" s="63"/>
      <c r="CSB5" s="63"/>
      <c r="CSC5" s="63"/>
      <c r="CSD5" s="63"/>
      <c r="CSE5" s="63"/>
      <c r="CSF5" s="63"/>
      <c r="CSG5" s="63"/>
      <c r="CSH5" s="63"/>
      <c r="CSI5" s="63"/>
      <c r="CSJ5" s="63"/>
      <c r="CSK5" s="63"/>
      <c r="CSL5" s="63"/>
      <c r="CSM5" s="63"/>
      <c r="CSN5" s="63"/>
      <c r="CSO5" s="63"/>
      <c r="CSP5" s="63"/>
      <c r="CSQ5" s="63"/>
      <c r="CSR5" s="63"/>
      <c r="CSS5" s="63"/>
      <c r="CST5" s="63"/>
      <c r="CSU5" s="63"/>
      <c r="CSV5" s="63"/>
      <c r="CSW5" s="63"/>
      <c r="CSX5" s="63"/>
      <c r="CSY5" s="63"/>
      <c r="CSZ5" s="63"/>
      <c r="CTA5" s="63"/>
      <c r="CTB5" s="63"/>
      <c r="CTC5" s="63"/>
      <c r="CTD5" s="63"/>
      <c r="CTE5" s="63"/>
      <c r="CTF5" s="63"/>
      <c r="CTG5" s="63"/>
      <c r="CTH5" s="63"/>
      <c r="CTI5" s="63"/>
      <c r="CTJ5" s="63"/>
      <c r="CTK5" s="63"/>
      <c r="CTL5" s="63"/>
      <c r="CTM5" s="63"/>
      <c r="CTN5" s="63"/>
      <c r="CTO5" s="63"/>
      <c r="CTP5" s="63"/>
      <c r="CTQ5" s="63"/>
      <c r="CTR5" s="63"/>
      <c r="CTS5" s="63"/>
      <c r="CTT5" s="63"/>
      <c r="CTU5" s="63"/>
      <c r="CTV5" s="63"/>
      <c r="CTW5" s="63"/>
      <c r="CTX5" s="63"/>
      <c r="CTY5" s="63"/>
      <c r="CTZ5" s="63"/>
      <c r="CUA5" s="63"/>
      <c r="CUB5" s="63"/>
      <c r="CUC5" s="63"/>
      <c r="CUD5" s="63"/>
      <c r="CUE5" s="63"/>
      <c r="CUF5" s="63"/>
      <c r="CUG5" s="63"/>
      <c r="CUH5" s="63"/>
      <c r="CUI5" s="63"/>
      <c r="CUJ5" s="63"/>
      <c r="CUK5" s="63"/>
      <c r="CUL5" s="63"/>
      <c r="CUM5" s="63"/>
      <c r="CUN5" s="63"/>
      <c r="CUO5" s="63"/>
      <c r="CUP5" s="63"/>
      <c r="CUQ5" s="63"/>
      <c r="CUR5" s="63"/>
      <c r="CUS5" s="63"/>
      <c r="CUT5" s="63"/>
      <c r="CUU5" s="63"/>
      <c r="CUV5" s="63"/>
      <c r="CUW5" s="63"/>
      <c r="CUX5" s="63"/>
      <c r="CUY5" s="63"/>
      <c r="CUZ5" s="63"/>
      <c r="CVA5" s="63"/>
      <c r="CVB5" s="63"/>
      <c r="CVC5" s="63"/>
      <c r="CVD5" s="63"/>
      <c r="CVE5" s="63"/>
      <c r="CVF5" s="63"/>
      <c r="CVG5" s="63"/>
      <c r="CVH5" s="63"/>
      <c r="CVI5" s="63"/>
      <c r="CVJ5" s="63"/>
      <c r="CVK5" s="63"/>
      <c r="CVL5" s="63"/>
      <c r="CVM5" s="63"/>
      <c r="CVN5" s="63"/>
      <c r="CVO5" s="63"/>
      <c r="CVP5" s="63"/>
      <c r="CVQ5" s="63"/>
      <c r="CVR5" s="63"/>
      <c r="CVS5" s="63"/>
      <c r="CVT5" s="63"/>
      <c r="CVU5" s="63"/>
      <c r="CVV5" s="63"/>
      <c r="CVW5" s="63"/>
      <c r="CVX5" s="63"/>
      <c r="CVY5" s="63"/>
      <c r="CVZ5" s="63"/>
      <c r="CWA5" s="63"/>
      <c r="CWB5" s="63"/>
      <c r="CWC5" s="63"/>
      <c r="CWD5" s="63"/>
      <c r="CWE5" s="63"/>
      <c r="CWF5" s="63"/>
      <c r="CWG5" s="63"/>
      <c r="CWH5" s="63"/>
      <c r="CWI5" s="63"/>
      <c r="CWJ5" s="63"/>
      <c r="CWK5" s="63"/>
      <c r="CWL5" s="63"/>
      <c r="CWM5" s="63"/>
      <c r="CWN5" s="63"/>
      <c r="CWO5" s="63"/>
      <c r="CWP5" s="63"/>
      <c r="CWQ5" s="63"/>
      <c r="CWR5" s="63"/>
      <c r="CWS5" s="63"/>
      <c r="CWT5" s="63"/>
      <c r="CWU5" s="63"/>
      <c r="CWV5" s="63"/>
      <c r="CWW5" s="63"/>
      <c r="CWX5" s="63"/>
      <c r="CWY5" s="63"/>
      <c r="CWZ5" s="63"/>
      <c r="CXA5" s="63"/>
      <c r="CXB5" s="63"/>
      <c r="CXC5" s="63"/>
      <c r="CXD5" s="63"/>
      <c r="CXE5" s="63"/>
      <c r="CXF5" s="63"/>
      <c r="CXG5" s="63"/>
      <c r="CXH5" s="63"/>
      <c r="CXI5" s="63"/>
      <c r="CXJ5" s="63"/>
      <c r="CXK5" s="63"/>
      <c r="CXL5" s="63"/>
      <c r="CXM5" s="63"/>
      <c r="CXN5" s="63"/>
      <c r="CXO5" s="63"/>
      <c r="CXP5" s="63"/>
      <c r="CXQ5" s="63"/>
      <c r="CXR5" s="63"/>
      <c r="CXS5" s="63"/>
      <c r="CXT5" s="63"/>
      <c r="CXU5" s="63"/>
      <c r="CXV5" s="63"/>
      <c r="CXW5" s="63"/>
      <c r="CXX5" s="63"/>
      <c r="CXY5" s="63"/>
      <c r="CXZ5" s="63"/>
      <c r="CYA5" s="63"/>
      <c r="CYB5" s="63"/>
      <c r="CYC5" s="63"/>
      <c r="CYD5" s="63"/>
      <c r="CYE5" s="63"/>
      <c r="CYF5" s="63"/>
      <c r="CYG5" s="63"/>
      <c r="CYH5" s="63"/>
      <c r="CYI5" s="63"/>
      <c r="CYJ5" s="63"/>
      <c r="CYK5" s="63"/>
      <c r="CYL5" s="63"/>
      <c r="CYM5" s="63"/>
      <c r="CYN5" s="63"/>
      <c r="CYO5" s="63"/>
      <c r="CYP5" s="63"/>
      <c r="CYQ5" s="63"/>
      <c r="CYR5" s="63"/>
      <c r="CYS5" s="63"/>
      <c r="CYT5" s="63"/>
      <c r="CYU5" s="63"/>
      <c r="CYV5" s="63"/>
      <c r="CYW5" s="63"/>
      <c r="CYX5" s="63"/>
      <c r="CYY5" s="63"/>
      <c r="CYZ5" s="63"/>
      <c r="CZA5" s="63"/>
      <c r="CZB5" s="63"/>
      <c r="CZC5" s="63"/>
      <c r="CZD5" s="63"/>
      <c r="CZE5" s="63"/>
      <c r="CZF5" s="63"/>
      <c r="CZG5" s="63"/>
      <c r="CZH5" s="63"/>
      <c r="CZI5" s="63"/>
      <c r="CZJ5" s="63"/>
      <c r="CZK5" s="63"/>
      <c r="CZL5" s="63"/>
      <c r="CZM5" s="63"/>
      <c r="CZN5" s="63"/>
      <c r="CZO5" s="63"/>
      <c r="CZP5" s="63"/>
      <c r="CZQ5" s="63"/>
      <c r="CZR5" s="63"/>
      <c r="CZS5" s="63"/>
      <c r="CZT5" s="63"/>
      <c r="CZU5" s="63"/>
      <c r="CZV5" s="63"/>
      <c r="CZW5" s="63"/>
      <c r="CZX5" s="63"/>
      <c r="CZY5" s="63"/>
      <c r="CZZ5" s="63"/>
      <c r="DAA5" s="63"/>
      <c r="DAB5" s="63"/>
      <c r="DAC5" s="63"/>
      <c r="DAD5" s="63"/>
      <c r="DAE5" s="63"/>
      <c r="DAF5" s="63"/>
      <c r="DAG5" s="63"/>
      <c r="DAH5" s="63"/>
      <c r="DAI5" s="63"/>
      <c r="DAJ5" s="63"/>
      <c r="DAK5" s="63"/>
      <c r="DAL5" s="63"/>
      <c r="DAM5" s="63"/>
      <c r="DAN5" s="63"/>
      <c r="DAO5" s="63"/>
      <c r="DAP5" s="63"/>
      <c r="DAQ5" s="63"/>
      <c r="DAR5" s="63"/>
      <c r="DAS5" s="63"/>
      <c r="DAT5" s="63"/>
      <c r="DAU5" s="63"/>
      <c r="DAV5" s="63"/>
      <c r="DAW5" s="63"/>
      <c r="DAX5" s="63"/>
      <c r="DAY5" s="63"/>
      <c r="DAZ5" s="63"/>
      <c r="DBA5" s="63"/>
      <c r="DBB5" s="63"/>
      <c r="DBC5" s="63"/>
      <c r="DBD5" s="63"/>
      <c r="DBE5" s="63"/>
      <c r="DBF5" s="63"/>
      <c r="DBG5" s="63"/>
      <c r="DBH5" s="63"/>
      <c r="DBI5" s="63"/>
      <c r="DBJ5" s="63"/>
      <c r="DBK5" s="63"/>
      <c r="DBL5" s="63"/>
      <c r="DBM5" s="63"/>
      <c r="DBN5" s="63"/>
      <c r="DBO5" s="63"/>
      <c r="DBP5" s="63"/>
      <c r="DBQ5" s="63"/>
      <c r="DBR5" s="63"/>
      <c r="DBS5" s="63"/>
      <c r="DBT5" s="63"/>
      <c r="DBU5" s="63"/>
      <c r="DBV5" s="63"/>
      <c r="DBW5" s="63"/>
      <c r="DBX5" s="63"/>
      <c r="DBY5" s="63"/>
      <c r="DBZ5" s="63"/>
      <c r="DCA5" s="63"/>
      <c r="DCB5" s="63"/>
      <c r="DCC5" s="63"/>
      <c r="DCD5" s="63"/>
      <c r="DCE5" s="63"/>
      <c r="DCF5" s="63"/>
      <c r="DCG5" s="63"/>
      <c r="DCH5" s="63"/>
      <c r="DCI5" s="63"/>
      <c r="DCJ5" s="63"/>
      <c r="DCK5" s="63"/>
      <c r="DCL5" s="63"/>
      <c r="DCM5" s="63"/>
      <c r="DCN5" s="63"/>
      <c r="DCO5" s="63"/>
      <c r="DCP5" s="63"/>
      <c r="DCQ5" s="63"/>
      <c r="DCR5" s="63"/>
      <c r="DCS5" s="63"/>
      <c r="DCT5" s="63"/>
      <c r="DCU5" s="63"/>
      <c r="DCV5" s="63"/>
      <c r="DCW5" s="63"/>
      <c r="DCX5" s="63"/>
      <c r="DCY5" s="63"/>
      <c r="DCZ5" s="63"/>
      <c r="DDA5" s="63"/>
      <c r="DDB5" s="63"/>
      <c r="DDC5" s="63"/>
      <c r="DDD5" s="63"/>
      <c r="DDE5" s="63"/>
      <c r="DDF5" s="63"/>
      <c r="DDG5" s="63"/>
      <c r="DDH5" s="63"/>
      <c r="DDI5" s="63"/>
      <c r="DDJ5" s="63"/>
      <c r="DDK5" s="63"/>
      <c r="DDL5" s="63"/>
      <c r="DDM5" s="63"/>
      <c r="DDN5" s="63"/>
      <c r="DDO5" s="63"/>
      <c r="DDP5" s="63"/>
      <c r="DDQ5" s="63"/>
      <c r="DDR5" s="63"/>
      <c r="DDS5" s="63"/>
      <c r="DDT5" s="63"/>
      <c r="DDU5" s="63"/>
      <c r="DDV5" s="63"/>
      <c r="DDW5" s="63"/>
      <c r="DDX5" s="63"/>
      <c r="DDY5" s="63"/>
      <c r="DDZ5" s="63"/>
      <c r="DEA5" s="63"/>
      <c r="DEB5" s="63"/>
      <c r="DEC5" s="63"/>
      <c r="DED5" s="63"/>
      <c r="DEE5" s="63"/>
      <c r="DEF5" s="63"/>
      <c r="DEG5" s="63"/>
      <c r="DEH5" s="63"/>
      <c r="DEI5" s="63"/>
      <c r="DEJ5" s="63"/>
      <c r="DEK5" s="63"/>
      <c r="DEL5" s="63"/>
      <c r="DEM5" s="63"/>
      <c r="DEN5" s="63"/>
      <c r="DEO5" s="63"/>
      <c r="DEP5" s="63"/>
      <c r="DEQ5" s="63"/>
      <c r="DER5" s="63"/>
      <c r="DES5" s="63"/>
      <c r="DET5" s="63"/>
      <c r="DEU5" s="63"/>
      <c r="DEV5" s="63"/>
      <c r="DEW5" s="63"/>
      <c r="DEX5" s="63"/>
      <c r="DEY5" s="63"/>
      <c r="DEZ5" s="63"/>
      <c r="DFA5" s="63"/>
      <c r="DFB5" s="63"/>
      <c r="DFC5" s="63"/>
      <c r="DFD5" s="63"/>
      <c r="DFE5" s="63"/>
      <c r="DFF5" s="63"/>
      <c r="DFG5" s="63"/>
      <c r="DFH5" s="63"/>
      <c r="DFI5" s="63"/>
      <c r="DFJ5" s="63"/>
      <c r="DFK5" s="63"/>
      <c r="DFL5" s="63"/>
      <c r="DFM5" s="63"/>
      <c r="DFN5" s="63"/>
      <c r="DFO5" s="63"/>
      <c r="DFP5" s="63"/>
      <c r="DFQ5" s="63"/>
      <c r="DFR5" s="63"/>
      <c r="DFS5" s="63"/>
      <c r="DFT5" s="63"/>
      <c r="DFU5" s="63"/>
      <c r="DFV5" s="63"/>
      <c r="DFW5" s="63"/>
      <c r="DFX5" s="63"/>
      <c r="DFY5" s="63"/>
      <c r="DFZ5" s="63"/>
      <c r="DGA5" s="63"/>
      <c r="DGB5" s="63"/>
      <c r="DGC5" s="63"/>
      <c r="DGD5" s="63"/>
      <c r="DGE5" s="63"/>
      <c r="DGF5" s="63"/>
      <c r="DGG5" s="63"/>
      <c r="DGH5" s="63"/>
      <c r="DGI5" s="63"/>
      <c r="DGJ5" s="63"/>
      <c r="DGK5" s="63"/>
      <c r="DGL5" s="63"/>
      <c r="DGM5" s="63"/>
      <c r="DGN5" s="63"/>
      <c r="DGO5" s="63"/>
      <c r="DGP5" s="63"/>
      <c r="DGQ5" s="63"/>
      <c r="DGR5" s="63"/>
      <c r="DGS5" s="63"/>
      <c r="DGT5" s="63"/>
      <c r="DGU5" s="63"/>
      <c r="DGV5" s="63"/>
      <c r="DGW5" s="63"/>
      <c r="DGX5" s="63"/>
      <c r="DGY5" s="63"/>
      <c r="DGZ5" s="63"/>
      <c r="DHA5" s="63"/>
      <c r="DHB5" s="63"/>
      <c r="DHC5" s="63"/>
      <c r="DHD5" s="63"/>
      <c r="DHE5" s="63"/>
      <c r="DHF5" s="63"/>
      <c r="DHG5" s="63"/>
      <c r="DHH5" s="63"/>
      <c r="DHI5" s="63"/>
      <c r="DHJ5" s="63"/>
      <c r="DHK5" s="63"/>
      <c r="DHL5" s="63"/>
      <c r="DHM5" s="63"/>
      <c r="DHN5" s="63"/>
      <c r="DHO5" s="63"/>
      <c r="DHP5" s="63"/>
      <c r="DHQ5" s="63"/>
      <c r="DHR5" s="63"/>
      <c r="DHS5" s="63"/>
      <c r="DHT5" s="63"/>
      <c r="DHU5" s="63"/>
      <c r="DHV5" s="63"/>
      <c r="DHW5" s="63"/>
      <c r="DHX5" s="63"/>
      <c r="DHY5" s="63"/>
      <c r="DHZ5" s="63"/>
      <c r="DIA5" s="63"/>
      <c r="DIB5" s="63"/>
      <c r="DIC5" s="63"/>
      <c r="DID5" s="63"/>
      <c r="DIE5" s="63"/>
      <c r="DIF5" s="63"/>
      <c r="DIG5" s="63"/>
      <c r="DIH5" s="63"/>
      <c r="DII5" s="63"/>
      <c r="DIJ5" s="63"/>
      <c r="DIK5" s="63"/>
      <c r="DIL5" s="63"/>
      <c r="DIM5" s="63"/>
      <c r="DIN5" s="63"/>
      <c r="DIO5" s="63"/>
      <c r="DIP5" s="63"/>
      <c r="DIQ5" s="63"/>
      <c r="DIR5" s="63"/>
      <c r="DIS5" s="63"/>
      <c r="DIT5" s="63"/>
      <c r="DIU5" s="63"/>
      <c r="DIV5" s="63"/>
      <c r="DIW5" s="63"/>
      <c r="DIX5" s="63"/>
      <c r="DIY5" s="63"/>
      <c r="DIZ5" s="63"/>
      <c r="DJA5" s="63"/>
      <c r="DJB5" s="63"/>
      <c r="DJC5" s="63"/>
      <c r="DJD5" s="63"/>
      <c r="DJE5" s="63"/>
      <c r="DJF5" s="63"/>
      <c r="DJG5" s="63"/>
      <c r="DJH5" s="63"/>
      <c r="DJI5" s="63"/>
      <c r="DJJ5" s="63"/>
      <c r="DJK5" s="63"/>
      <c r="DJL5" s="63"/>
      <c r="DJM5" s="63"/>
      <c r="DJN5" s="63"/>
      <c r="DJO5" s="63"/>
      <c r="DJP5" s="63"/>
      <c r="DJQ5" s="63"/>
      <c r="DJR5" s="63"/>
      <c r="DJS5" s="63"/>
      <c r="DJT5" s="63"/>
      <c r="DJU5" s="63"/>
      <c r="DJV5" s="63"/>
      <c r="DJW5" s="63"/>
      <c r="DJX5" s="63"/>
      <c r="DJY5" s="63"/>
      <c r="DJZ5" s="63"/>
      <c r="DKA5" s="63"/>
      <c r="DKB5" s="63"/>
      <c r="DKC5" s="63"/>
      <c r="DKD5" s="63"/>
      <c r="DKE5" s="63"/>
      <c r="DKF5" s="63"/>
      <c r="DKG5" s="63"/>
      <c r="DKH5" s="63"/>
      <c r="DKI5" s="63"/>
      <c r="DKJ5" s="63"/>
      <c r="DKK5" s="63"/>
      <c r="DKL5" s="63"/>
      <c r="DKM5" s="63"/>
      <c r="DKN5" s="63"/>
      <c r="DKO5" s="63"/>
      <c r="DKP5" s="63"/>
      <c r="DKQ5" s="63"/>
      <c r="DKR5" s="63"/>
      <c r="DKS5" s="63"/>
      <c r="DKT5" s="63"/>
      <c r="DKU5" s="63"/>
      <c r="DKV5" s="63"/>
      <c r="DKW5" s="63"/>
      <c r="DKX5" s="63"/>
      <c r="DKY5" s="63"/>
      <c r="DKZ5" s="63"/>
      <c r="DLA5" s="63"/>
      <c r="DLB5" s="63"/>
      <c r="DLC5" s="63"/>
      <c r="DLD5" s="63"/>
      <c r="DLE5" s="63"/>
      <c r="DLF5" s="63"/>
      <c r="DLG5" s="63"/>
      <c r="DLH5" s="63"/>
      <c r="DLI5" s="63"/>
      <c r="DLJ5" s="63"/>
      <c r="DLK5" s="63"/>
      <c r="DLL5" s="63"/>
      <c r="DLM5" s="63"/>
      <c r="DLN5" s="63"/>
      <c r="DLO5" s="63"/>
      <c r="DLP5" s="63"/>
      <c r="DLQ5" s="63"/>
      <c r="DLR5" s="63"/>
      <c r="DLS5" s="63"/>
      <c r="DLT5" s="63"/>
      <c r="DLU5" s="63"/>
      <c r="DLV5" s="63"/>
      <c r="DLW5" s="63"/>
      <c r="DLX5" s="63"/>
      <c r="DLY5" s="63"/>
      <c r="DLZ5" s="63"/>
      <c r="DMA5" s="63"/>
      <c r="DMB5" s="63"/>
      <c r="DMC5" s="63"/>
      <c r="DMD5" s="63"/>
      <c r="DME5" s="63"/>
      <c r="DMF5" s="63"/>
      <c r="DMG5" s="63"/>
      <c r="DMH5" s="63"/>
      <c r="DMI5" s="63"/>
      <c r="DMJ5" s="63"/>
      <c r="DMK5" s="63"/>
      <c r="DML5" s="63"/>
      <c r="DMM5" s="63"/>
      <c r="DMN5" s="63"/>
      <c r="DMO5" s="63"/>
      <c r="DMP5" s="63"/>
      <c r="DMQ5" s="63"/>
      <c r="DMR5" s="63"/>
      <c r="DMS5" s="63"/>
      <c r="DMT5" s="63"/>
      <c r="DMU5" s="63"/>
      <c r="DMV5" s="63"/>
      <c r="DMW5" s="63"/>
      <c r="DMX5" s="63"/>
      <c r="DMY5" s="63"/>
      <c r="DMZ5" s="63"/>
      <c r="DNA5" s="63"/>
      <c r="DNB5" s="63"/>
      <c r="DNC5" s="63"/>
      <c r="DND5" s="63"/>
      <c r="DNE5" s="63"/>
      <c r="DNF5" s="63"/>
      <c r="DNG5" s="63"/>
      <c r="DNH5" s="63"/>
      <c r="DNI5" s="63"/>
      <c r="DNJ5" s="63"/>
      <c r="DNK5" s="63"/>
      <c r="DNL5" s="63"/>
      <c r="DNM5" s="63"/>
      <c r="DNN5" s="63"/>
      <c r="DNO5" s="63"/>
      <c r="DNP5" s="63"/>
      <c r="DNQ5" s="63"/>
      <c r="DNR5" s="63"/>
      <c r="DNS5" s="63"/>
      <c r="DNT5" s="63"/>
      <c r="DNU5" s="63"/>
      <c r="DNV5" s="63"/>
      <c r="DNW5" s="63"/>
      <c r="DNX5" s="63"/>
      <c r="DNY5" s="63"/>
      <c r="DNZ5" s="63"/>
      <c r="DOA5" s="63"/>
      <c r="DOB5" s="63"/>
      <c r="DOC5" s="63"/>
      <c r="DOD5" s="63"/>
      <c r="DOE5" s="63"/>
      <c r="DOF5" s="63"/>
      <c r="DOG5" s="63"/>
      <c r="DOH5" s="63"/>
      <c r="DOI5" s="63"/>
      <c r="DOJ5" s="63"/>
      <c r="DOK5" s="63"/>
      <c r="DOL5" s="63"/>
      <c r="DOM5" s="63"/>
      <c r="DON5" s="63"/>
      <c r="DOO5" s="63"/>
      <c r="DOP5" s="63"/>
      <c r="DOQ5" s="63"/>
      <c r="DOR5" s="63"/>
      <c r="DOS5" s="63"/>
      <c r="DOT5" s="63"/>
      <c r="DOU5" s="63"/>
      <c r="DOV5" s="63"/>
      <c r="DOW5" s="63"/>
      <c r="DOX5" s="63"/>
      <c r="DOY5" s="63"/>
      <c r="DOZ5" s="63"/>
      <c r="DPA5" s="63"/>
      <c r="DPB5" s="63"/>
      <c r="DPC5" s="63"/>
      <c r="DPD5" s="63"/>
      <c r="DPE5" s="63"/>
      <c r="DPF5" s="63"/>
      <c r="DPG5" s="63"/>
      <c r="DPH5" s="63"/>
      <c r="DPI5" s="63"/>
      <c r="DPJ5" s="63"/>
      <c r="DPK5" s="63"/>
      <c r="DPL5" s="63"/>
      <c r="DPM5" s="63"/>
      <c r="DPN5" s="63"/>
      <c r="DPO5" s="63"/>
      <c r="DPP5" s="63"/>
      <c r="DPQ5" s="63"/>
      <c r="DPR5" s="63"/>
      <c r="DPS5" s="63"/>
      <c r="DPT5" s="63"/>
      <c r="DPU5" s="63"/>
      <c r="DPV5" s="63"/>
      <c r="DPW5" s="63"/>
      <c r="DPX5" s="63"/>
      <c r="DPY5" s="63"/>
      <c r="DPZ5" s="63"/>
      <c r="DQA5" s="63"/>
      <c r="DQB5" s="63"/>
      <c r="DQC5" s="63"/>
      <c r="DQD5" s="63"/>
      <c r="DQE5" s="63"/>
      <c r="DQF5" s="63"/>
      <c r="DQG5" s="63"/>
      <c r="DQH5" s="63"/>
      <c r="DQI5" s="63"/>
      <c r="DQJ5" s="63"/>
      <c r="DQK5" s="63"/>
      <c r="DQL5" s="63"/>
      <c r="DQM5" s="63"/>
      <c r="DQN5" s="63"/>
      <c r="DQO5" s="63"/>
      <c r="DQP5" s="63"/>
      <c r="DQQ5" s="63"/>
      <c r="DQR5" s="63"/>
      <c r="DQS5" s="63"/>
      <c r="DQT5" s="63"/>
      <c r="DQU5" s="63"/>
      <c r="DQV5" s="63"/>
      <c r="DQW5" s="63"/>
      <c r="DQX5" s="63"/>
      <c r="DQY5" s="63"/>
      <c r="DQZ5" s="63"/>
      <c r="DRA5" s="63"/>
      <c r="DRB5" s="63"/>
      <c r="DRC5" s="63"/>
      <c r="DRD5" s="63"/>
      <c r="DRE5" s="63"/>
      <c r="DRF5" s="63"/>
      <c r="DRG5" s="63"/>
      <c r="DRH5" s="63"/>
      <c r="DRI5" s="63"/>
      <c r="DRJ5" s="63"/>
      <c r="DRK5" s="63"/>
      <c r="DRL5" s="63"/>
      <c r="DRM5" s="63"/>
      <c r="DRN5" s="63"/>
      <c r="DRO5" s="63"/>
      <c r="DRP5" s="63"/>
      <c r="DRQ5" s="63"/>
      <c r="DRR5" s="63"/>
      <c r="DRS5" s="63"/>
      <c r="DRT5" s="63"/>
      <c r="DRU5" s="63"/>
      <c r="DRV5" s="63"/>
      <c r="DRW5" s="63"/>
      <c r="DRX5" s="63"/>
      <c r="DRY5" s="63"/>
      <c r="DRZ5" s="63"/>
      <c r="DSA5" s="63"/>
      <c r="DSB5" s="63"/>
      <c r="DSC5" s="63"/>
      <c r="DSD5" s="63"/>
      <c r="DSE5" s="63"/>
      <c r="DSF5" s="63"/>
      <c r="DSG5" s="63"/>
      <c r="DSH5" s="63"/>
      <c r="DSI5" s="63"/>
      <c r="DSJ5" s="63"/>
      <c r="DSK5" s="63"/>
      <c r="DSL5" s="63"/>
      <c r="DSM5" s="63"/>
      <c r="DSN5" s="63"/>
      <c r="DSO5" s="63"/>
      <c r="DSP5" s="63"/>
      <c r="DSQ5" s="63"/>
      <c r="DSR5" s="63"/>
      <c r="DSS5" s="63"/>
      <c r="DST5" s="63"/>
      <c r="DSU5" s="63"/>
      <c r="DSV5" s="63"/>
      <c r="DSW5" s="63"/>
      <c r="DSX5" s="63"/>
      <c r="DSY5" s="63"/>
      <c r="DSZ5" s="63"/>
      <c r="DTA5" s="63"/>
      <c r="DTB5" s="63"/>
      <c r="DTC5" s="63"/>
      <c r="DTD5" s="63"/>
      <c r="DTE5" s="63"/>
      <c r="DTF5" s="63"/>
      <c r="DTG5" s="63"/>
      <c r="DTH5" s="63"/>
      <c r="DTI5" s="63"/>
      <c r="DTJ5" s="63"/>
      <c r="DTK5" s="63"/>
      <c r="DTL5" s="63"/>
      <c r="DTM5" s="63"/>
      <c r="DTN5" s="63"/>
      <c r="DTO5" s="63"/>
      <c r="DTP5" s="63"/>
      <c r="DTQ5" s="63"/>
      <c r="DTR5" s="63"/>
      <c r="DTS5" s="63"/>
      <c r="DTT5" s="63"/>
      <c r="DTU5" s="63"/>
      <c r="DTV5" s="63"/>
      <c r="DTW5" s="63"/>
      <c r="DTX5" s="63"/>
      <c r="DTY5" s="63"/>
      <c r="DTZ5" s="63"/>
      <c r="DUA5" s="63"/>
      <c r="DUB5" s="63"/>
      <c r="DUC5" s="63"/>
      <c r="DUD5" s="63"/>
      <c r="DUE5" s="63"/>
      <c r="DUF5" s="63"/>
      <c r="DUG5" s="63"/>
      <c r="DUH5" s="63"/>
      <c r="DUI5" s="63"/>
      <c r="DUJ5" s="63"/>
      <c r="DUK5" s="63"/>
      <c r="DUL5" s="63"/>
      <c r="DUM5" s="63"/>
      <c r="DUN5" s="63"/>
      <c r="DUO5" s="63"/>
      <c r="DUP5" s="63"/>
      <c r="DUQ5" s="63"/>
      <c r="DUR5" s="63"/>
      <c r="DUS5" s="63"/>
      <c r="DUT5" s="63"/>
      <c r="DUU5" s="63"/>
      <c r="DUV5" s="63"/>
      <c r="DUW5" s="63"/>
      <c r="DUX5" s="63"/>
      <c r="DUY5" s="63"/>
      <c r="DUZ5" s="63"/>
      <c r="DVA5" s="63"/>
      <c r="DVB5" s="63"/>
      <c r="DVC5" s="63"/>
      <c r="DVD5" s="63"/>
      <c r="DVE5" s="63"/>
      <c r="DVF5" s="63"/>
      <c r="DVG5" s="63"/>
      <c r="DVH5" s="63"/>
      <c r="DVI5" s="63"/>
      <c r="DVJ5" s="63"/>
      <c r="DVK5" s="63"/>
      <c r="DVL5" s="63"/>
      <c r="DVM5" s="63"/>
      <c r="DVN5" s="63"/>
      <c r="DVO5" s="63"/>
      <c r="DVP5" s="63"/>
      <c r="DVQ5" s="63"/>
      <c r="DVR5" s="63"/>
      <c r="DVS5" s="63"/>
      <c r="DVT5" s="63"/>
      <c r="DVU5" s="63"/>
      <c r="DVV5" s="63"/>
      <c r="DVW5" s="63"/>
      <c r="DVX5" s="63"/>
      <c r="DVY5" s="63"/>
      <c r="DVZ5" s="63"/>
      <c r="DWA5" s="63"/>
      <c r="DWB5" s="63"/>
      <c r="DWC5" s="63"/>
      <c r="DWD5" s="63"/>
      <c r="DWE5" s="63"/>
      <c r="DWF5" s="63"/>
      <c r="DWG5" s="63"/>
      <c r="DWH5" s="63"/>
      <c r="DWI5" s="63"/>
      <c r="DWJ5" s="63"/>
      <c r="DWK5" s="63"/>
      <c r="DWL5" s="63"/>
      <c r="DWM5" s="63"/>
      <c r="DWN5" s="63"/>
      <c r="DWO5" s="63"/>
      <c r="DWP5" s="63"/>
      <c r="DWQ5" s="63"/>
      <c r="DWR5" s="63"/>
      <c r="DWS5" s="63"/>
      <c r="DWT5" s="63"/>
      <c r="DWU5" s="63"/>
      <c r="DWV5" s="63"/>
      <c r="DWW5" s="63"/>
      <c r="DWX5" s="63"/>
      <c r="DWY5" s="63"/>
      <c r="DWZ5" s="63"/>
      <c r="DXA5" s="63"/>
      <c r="DXB5" s="63"/>
      <c r="DXC5" s="63"/>
      <c r="DXD5" s="63"/>
      <c r="DXE5" s="63"/>
      <c r="DXF5" s="63"/>
      <c r="DXG5" s="63"/>
      <c r="DXH5" s="63"/>
      <c r="DXI5" s="63"/>
      <c r="DXJ5" s="63"/>
      <c r="DXK5" s="63"/>
      <c r="DXL5" s="63"/>
      <c r="DXM5" s="63"/>
      <c r="DXN5" s="63"/>
      <c r="DXO5" s="63"/>
      <c r="DXP5" s="63"/>
      <c r="DXQ5" s="63"/>
      <c r="DXR5" s="63"/>
      <c r="DXS5" s="63"/>
      <c r="DXT5" s="63"/>
      <c r="DXU5" s="63"/>
      <c r="DXV5" s="63"/>
      <c r="DXW5" s="63"/>
      <c r="DXX5" s="63"/>
      <c r="DXY5" s="63"/>
      <c r="DXZ5" s="63"/>
      <c r="DYA5" s="63"/>
      <c r="DYB5" s="63"/>
      <c r="DYC5" s="63"/>
      <c r="DYD5" s="63"/>
      <c r="DYE5" s="63"/>
      <c r="DYF5" s="63"/>
      <c r="DYG5" s="63"/>
      <c r="DYH5" s="63"/>
      <c r="DYI5" s="63"/>
      <c r="DYJ5" s="63"/>
      <c r="DYK5" s="63"/>
      <c r="DYL5" s="63"/>
      <c r="DYM5" s="63"/>
      <c r="DYN5" s="63"/>
      <c r="DYO5" s="63"/>
      <c r="DYP5" s="63"/>
      <c r="DYQ5" s="63"/>
      <c r="DYR5" s="63"/>
      <c r="DYS5" s="63"/>
      <c r="DYT5" s="63"/>
      <c r="DYU5" s="63"/>
      <c r="DYV5" s="63"/>
      <c r="DYW5" s="63"/>
      <c r="DYX5" s="63"/>
      <c r="DYY5" s="63"/>
      <c r="DYZ5" s="63"/>
      <c r="DZA5" s="63"/>
      <c r="DZB5" s="63"/>
      <c r="DZC5" s="63"/>
      <c r="DZD5" s="63"/>
      <c r="DZE5" s="63"/>
      <c r="DZF5" s="63"/>
      <c r="DZG5" s="63"/>
      <c r="DZH5" s="63"/>
      <c r="DZI5" s="63"/>
      <c r="DZJ5" s="63"/>
      <c r="DZK5" s="63"/>
      <c r="DZL5" s="63"/>
      <c r="DZM5" s="63"/>
      <c r="DZN5" s="63"/>
      <c r="DZO5" s="63"/>
      <c r="DZP5" s="63"/>
      <c r="DZQ5" s="63"/>
      <c r="DZR5" s="63"/>
      <c r="DZS5" s="63"/>
      <c r="DZT5" s="63"/>
      <c r="DZU5" s="63"/>
      <c r="DZV5" s="63"/>
      <c r="DZW5" s="63"/>
      <c r="DZX5" s="63"/>
      <c r="DZY5" s="63"/>
      <c r="DZZ5" s="63"/>
      <c r="EAA5" s="63"/>
      <c r="EAB5" s="63"/>
      <c r="EAC5" s="63"/>
      <c r="EAD5" s="63"/>
      <c r="EAE5" s="63"/>
      <c r="EAF5" s="63"/>
      <c r="EAG5" s="63"/>
      <c r="EAH5" s="63"/>
      <c r="EAI5" s="63"/>
      <c r="EAJ5" s="63"/>
      <c r="EAK5" s="63"/>
      <c r="EAL5" s="63"/>
      <c r="EAM5" s="63"/>
      <c r="EAN5" s="63"/>
      <c r="EAO5" s="63"/>
      <c r="EAP5" s="63"/>
      <c r="EAQ5" s="63"/>
      <c r="EAR5" s="63"/>
      <c r="EAS5" s="63"/>
      <c r="EAT5" s="63"/>
      <c r="EAU5" s="63"/>
      <c r="EAV5" s="63"/>
      <c r="EAW5" s="63"/>
      <c r="EAX5" s="63"/>
      <c r="EAY5" s="63"/>
      <c r="EAZ5" s="63"/>
      <c r="EBA5" s="63"/>
      <c r="EBB5" s="63"/>
      <c r="EBC5" s="63"/>
      <c r="EBD5" s="63"/>
      <c r="EBE5" s="63"/>
      <c r="EBF5" s="63"/>
      <c r="EBG5" s="63"/>
      <c r="EBH5" s="63"/>
      <c r="EBI5" s="63"/>
      <c r="EBJ5" s="63"/>
      <c r="EBK5" s="63"/>
      <c r="EBL5" s="63"/>
      <c r="EBM5" s="63"/>
      <c r="EBN5" s="63"/>
      <c r="EBO5" s="63"/>
      <c r="EBP5" s="63"/>
      <c r="EBQ5" s="63"/>
      <c r="EBR5" s="63"/>
      <c r="EBS5" s="63"/>
      <c r="EBT5" s="63"/>
      <c r="EBU5" s="63"/>
      <c r="EBV5" s="63"/>
      <c r="EBW5" s="63"/>
      <c r="EBX5" s="63"/>
      <c r="EBY5" s="63"/>
      <c r="EBZ5" s="63"/>
      <c r="ECA5" s="63"/>
      <c r="ECB5" s="63"/>
      <c r="ECC5" s="63"/>
      <c r="ECD5" s="63"/>
      <c r="ECE5" s="63"/>
      <c r="ECF5" s="63"/>
      <c r="ECG5" s="63"/>
      <c r="ECH5" s="63"/>
      <c r="ECI5" s="63"/>
      <c r="ECJ5" s="63"/>
      <c r="ECK5" s="63"/>
      <c r="ECL5" s="63"/>
      <c r="ECM5" s="63"/>
      <c r="ECN5" s="63"/>
      <c r="ECO5" s="63"/>
      <c r="ECP5" s="63"/>
      <c r="ECQ5" s="63"/>
      <c r="ECR5" s="63"/>
      <c r="ECS5" s="63"/>
      <c r="ECT5" s="63"/>
      <c r="ECU5" s="63"/>
      <c r="ECV5" s="63"/>
      <c r="ECW5" s="63"/>
      <c r="ECX5" s="63"/>
      <c r="ECY5" s="63"/>
      <c r="ECZ5" s="63"/>
      <c r="EDA5" s="63"/>
      <c r="EDB5" s="63"/>
      <c r="EDC5" s="63"/>
      <c r="EDD5" s="63"/>
      <c r="EDE5" s="63"/>
      <c r="EDF5" s="63"/>
      <c r="EDG5" s="63"/>
      <c r="EDH5" s="63"/>
      <c r="EDI5" s="63"/>
      <c r="EDJ5" s="63"/>
      <c r="EDK5" s="63"/>
      <c r="EDL5" s="63"/>
      <c r="EDM5" s="63"/>
      <c r="EDN5" s="63"/>
      <c r="EDO5" s="63"/>
      <c r="EDP5" s="63"/>
      <c r="EDQ5" s="63"/>
      <c r="EDR5" s="63"/>
      <c r="EDS5" s="63"/>
      <c r="EDT5" s="63"/>
      <c r="EDU5" s="63"/>
      <c r="EDV5" s="63"/>
      <c r="EDW5" s="63"/>
      <c r="EDX5" s="63"/>
      <c r="EDY5" s="63"/>
      <c r="EDZ5" s="63"/>
      <c r="EEA5" s="63"/>
      <c r="EEB5" s="63"/>
      <c r="EEC5" s="63"/>
      <c r="EED5" s="63"/>
      <c r="EEE5" s="63"/>
      <c r="EEF5" s="63"/>
      <c r="EEG5" s="63"/>
      <c r="EEH5" s="63"/>
      <c r="EEI5" s="63"/>
      <c r="EEJ5" s="63"/>
      <c r="EEK5" s="63"/>
      <c r="EEL5" s="63"/>
      <c r="EEM5" s="63"/>
      <c r="EEN5" s="63"/>
      <c r="EEO5" s="63"/>
      <c r="EEP5" s="63"/>
      <c r="EEQ5" s="63"/>
      <c r="EER5" s="63"/>
      <c r="EES5" s="63"/>
      <c r="EET5" s="63"/>
      <c r="EEU5" s="63"/>
      <c r="EEV5" s="63"/>
      <c r="EEW5" s="63"/>
      <c r="EEX5" s="63"/>
      <c r="EEY5" s="63"/>
      <c r="EEZ5" s="63"/>
      <c r="EFA5" s="63"/>
      <c r="EFB5" s="63"/>
      <c r="EFC5" s="63"/>
      <c r="EFD5" s="63"/>
      <c r="EFE5" s="63"/>
      <c r="EFF5" s="63"/>
      <c r="EFG5" s="63"/>
      <c r="EFH5" s="63"/>
      <c r="EFI5" s="63"/>
      <c r="EFJ5" s="63"/>
      <c r="EFK5" s="63"/>
      <c r="EFL5" s="63"/>
      <c r="EFM5" s="63"/>
      <c r="EFN5" s="63"/>
      <c r="EFO5" s="63"/>
      <c r="EFP5" s="63"/>
      <c r="EFQ5" s="63"/>
      <c r="EFR5" s="63"/>
      <c r="EFS5" s="63"/>
      <c r="EFT5" s="63"/>
      <c r="EFU5" s="63"/>
      <c r="EFV5" s="63"/>
      <c r="EFW5" s="63"/>
      <c r="EFX5" s="63"/>
      <c r="EFY5" s="63"/>
      <c r="EFZ5" s="63"/>
      <c r="EGA5" s="63"/>
      <c r="EGB5" s="63"/>
      <c r="EGC5" s="63"/>
      <c r="EGD5" s="63"/>
      <c r="EGE5" s="63"/>
      <c r="EGF5" s="63"/>
      <c r="EGG5" s="63"/>
      <c r="EGH5" s="63"/>
      <c r="EGI5" s="63"/>
      <c r="EGJ5" s="63"/>
      <c r="EGK5" s="63"/>
      <c r="EGL5" s="63"/>
      <c r="EGM5" s="63"/>
      <c r="EGN5" s="63"/>
      <c r="EGO5" s="63"/>
      <c r="EGP5" s="63"/>
      <c r="EGQ5" s="63"/>
      <c r="EGR5" s="63"/>
      <c r="EGS5" s="63"/>
      <c r="EGT5" s="63"/>
      <c r="EGU5" s="63"/>
      <c r="EGV5" s="63"/>
      <c r="EGW5" s="63"/>
      <c r="EGX5" s="63"/>
      <c r="EGY5" s="63"/>
      <c r="EGZ5" s="63"/>
      <c r="EHA5" s="63"/>
      <c r="EHB5" s="63"/>
      <c r="EHC5" s="63"/>
      <c r="EHD5" s="63"/>
      <c r="EHE5" s="63"/>
      <c r="EHF5" s="63"/>
      <c r="EHG5" s="63"/>
      <c r="EHH5" s="63"/>
      <c r="EHI5" s="63"/>
      <c r="EHJ5" s="63"/>
      <c r="EHK5" s="63"/>
      <c r="EHL5" s="63"/>
      <c r="EHM5" s="63"/>
      <c r="EHN5" s="63"/>
      <c r="EHO5" s="63"/>
      <c r="EHP5" s="63"/>
      <c r="EHQ5" s="63"/>
      <c r="EHR5" s="63"/>
      <c r="EHS5" s="63"/>
      <c r="EHT5" s="63"/>
      <c r="EHU5" s="63"/>
      <c r="EHV5" s="63"/>
      <c r="EHW5" s="63"/>
      <c r="EHX5" s="63"/>
      <c r="EHY5" s="63"/>
      <c r="EHZ5" s="63"/>
      <c r="EIA5" s="63"/>
      <c r="EIB5" s="63"/>
      <c r="EIC5" s="63"/>
      <c r="EID5" s="63"/>
      <c r="EIE5" s="63"/>
      <c r="EIF5" s="63"/>
      <c r="EIG5" s="63"/>
      <c r="EIH5" s="63"/>
      <c r="EII5" s="63"/>
      <c r="EIJ5" s="63"/>
      <c r="EIK5" s="63"/>
      <c r="EIL5" s="63"/>
      <c r="EIM5" s="63"/>
      <c r="EIN5" s="63"/>
      <c r="EIO5" s="63"/>
      <c r="EIP5" s="63"/>
      <c r="EIQ5" s="63"/>
      <c r="EIR5" s="63"/>
      <c r="EIS5" s="63"/>
      <c r="EIT5" s="63"/>
      <c r="EIU5" s="63"/>
      <c r="EIV5" s="63"/>
      <c r="EIW5" s="63"/>
      <c r="EIX5" s="63"/>
      <c r="EIY5" s="63"/>
      <c r="EIZ5" s="63"/>
      <c r="EJA5" s="63"/>
      <c r="EJB5" s="63"/>
      <c r="EJC5" s="63"/>
      <c r="EJD5" s="63"/>
      <c r="EJE5" s="63"/>
      <c r="EJF5" s="63"/>
      <c r="EJG5" s="63"/>
      <c r="EJH5" s="63"/>
      <c r="EJI5" s="63"/>
      <c r="EJJ5" s="63"/>
      <c r="EJK5" s="63"/>
      <c r="EJL5" s="63"/>
      <c r="EJM5" s="63"/>
      <c r="EJN5" s="63"/>
      <c r="EJO5" s="63"/>
      <c r="EJP5" s="63"/>
      <c r="EJQ5" s="63"/>
      <c r="EJR5" s="63"/>
      <c r="EJS5" s="63"/>
      <c r="EJT5" s="63"/>
      <c r="EJU5" s="63"/>
      <c r="EJV5" s="63"/>
      <c r="EJW5" s="63"/>
      <c r="EJX5" s="63"/>
      <c r="EJY5" s="63"/>
      <c r="EJZ5" s="63"/>
      <c r="EKA5" s="63"/>
      <c r="EKB5" s="63"/>
      <c r="EKC5" s="63"/>
      <c r="EKD5" s="63"/>
      <c r="EKE5" s="63"/>
      <c r="EKF5" s="63"/>
      <c r="EKG5" s="63"/>
      <c r="EKH5" s="63"/>
      <c r="EKI5" s="63"/>
      <c r="EKJ5" s="63"/>
      <c r="EKK5" s="63"/>
      <c r="EKL5" s="63"/>
      <c r="EKM5" s="63"/>
      <c r="EKN5" s="63"/>
      <c r="EKO5" s="63"/>
      <c r="EKP5" s="63"/>
      <c r="EKQ5" s="63"/>
      <c r="EKR5" s="63"/>
      <c r="EKS5" s="63"/>
      <c r="EKT5" s="63"/>
      <c r="EKU5" s="63"/>
      <c r="EKV5" s="63"/>
      <c r="EKW5" s="63"/>
      <c r="EKX5" s="63"/>
      <c r="EKY5" s="63"/>
      <c r="EKZ5" s="63"/>
      <c r="ELA5" s="63"/>
      <c r="ELB5" s="63"/>
      <c r="ELC5" s="63"/>
      <c r="ELD5" s="63"/>
      <c r="ELE5" s="63"/>
      <c r="ELF5" s="63"/>
      <c r="ELG5" s="63"/>
      <c r="ELH5" s="63"/>
      <c r="ELI5" s="63"/>
      <c r="ELJ5" s="63"/>
      <c r="ELK5" s="63"/>
      <c r="ELL5" s="63"/>
      <c r="ELM5" s="63"/>
      <c r="ELN5" s="63"/>
      <c r="ELO5" s="63"/>
      <c r="ELP5" s="63"/>
      <c r="ELQ5" s="63"/>
      <c r="ELR5" s="63"/>
      <c r="ELS5" s="63"/>
      <c r="ELT5" s="63"/>
      <c r="ELU5" s="63"/>
      <c r="ELV5" s="63"/>
      <c r="ELW5" s="63"/>
      <c r="ELX5" s="63"/>
      <c r="ELY5" s="63"/>
      <c r="ELZ5" s="63"/>
      <c r="EMA5" s="63"/>
      <c r="EMB5" s="63"/>
      <c r="EMC5" s="63"/>
      <c r="EMD5" s="63"/>
      <c r="EME5" s="63"/>
      <c r="EMF5" s="63"/>
      <c r="EMG5" s="63"/>
      <c r="EMH5" s="63"/>
      <c r="EMI5" s="63"/>
      <c r="EMJ5" s="63"/>
      <c r="EMK5" s="63"/>
      <c r="EML5" s="63"/>
      <c r="EMM5" s="63"/>
      <c r="EMN5" s="63"/>
      <c r="EMO5" s="63"/>
      <c r="EMP5" s="63"/>
      <c r="EMQ5" s="63"/>
      <c r="EMR5" s="63"/>
      <c r="EMS5" s="63"/>
      <c r="EMT5" s="63"/>
      <c r="EMU5" s="63"/>
      <c r="EMV5" s="63"/>
      <c r="EMW5" s="63"/>
      <c r="EMX5" s="63"/>
      <c r="EMY5" s="63"/>
      <c r="EMZ5" s="63"/>
      <c r="ENA5" s="63"/>
      <c r="ENB5" s="63"/>
      <c r="ENC5" s="63"/>
      <c r="END5" s="63"/>
      <c r="ENE5" s="63"/>
      <c r="ENF5" s="63"/>
      <c r="ENG5" s="63"/>
      <c r="ENH5" s="63"/>
      <c r="ENI5" s="63"/>
      <c r="ENJ5" s="63"/>
      <c r="ENK5" s="63"/>
      <c r="ENL5" s="63"/>
      <c r="ENM5" s="63"/>
      <c r="ENN5" s="63"/>
      <c r="ENO5" s="63"/>
      <c r="ENP5" s="63"/>
      <c r="ENQ5" s="63"/>
      <c r="ENR5" s="63"/>
      <c r="ENS5" s="63"/>
      <c r="ENT5" s="63"/>
      <c r="ENU5" s="63"/>
      <c r="ENV5" s="63"/>
      <c r="ENW5" s="63"/>
      <c r="ENX5" s="63"/>
      <c r="ENY5" s="63"/>
      <c r="ENZ5" s="63"/>
      <c r="EOA5" s="63"/>
      <c r="EOB5" s="63"/>
      <c r="EOC5" s="63"/>
      <c r="EOD5" s="63"/>
      <c r="EOE5" s="63"/>
      <c r="EOF5" s="63"/>
      <c r="EOG5" s="63"/>
      <c r="EOH5" s="63"/>
      <c r="EOI5" s="63"/>
      <c r="EOJ5" s="63"/>
      <c r="EOK5" s="63"/>
      <c r="EOL5" s="63"/>
      <c r="EOM5" s="63"/>
      <c r="EON5" s="63"/>
      <c r="EOO5" s="63"/>
      <c r="EOP5" s="63"/>
      <c r="EOQ5" s="63"/>
      <c r="EOR5" s="63"/>
      <c r="EOS5" s="63"/>
      <c r="EOT5" s="63"/>
      <c r="EOU5" s="63"/>
      <c r="EOV5" s="63"/>
      <c r="EOW5" s="63"/>
      <c r="EOX5" s="63"/>
      <c r="EOY5" s="63"/>
      <c r="EOZ5" s="63"/>
      <c r="EPA5" s="63"/>
      <c r="EPB5" s="63"/>
      <c r="EPC5" s="63"/>
      <c r="EPD5" s="63"/>
      <c r="EPE5" s="63"/>
      <c r="EPF5" s="63"/>
      <c r="EPG5" s="63"/>
      <c r="EPH5" s="63"/>
      <c r="EPI5" s="63"/>
      <c r="EPJ5" s="63"/>
      <c r="EPK5" s="63"/>
      <c r="EPL5" s="63"/>
      <c r="EPM5" s="63"/>
      <c r="EPN5" s="63"/>
      <c r="EPO5" s="63"/>
      <c r="EPP5" s="63"/>
      <c r="EPQ5" s="63"/>
      <c r="EPR5" s="63"/>
      <c r="EPS5" s="63"/>
      <c r="EPT5" s="63"/>
      <c r="EPU5" s="63"/>
      <c r="EPV5" s="63"/>
      <c r="EPW5" s="63"/>
      <c r="EPX5" s="63"/>
      <c r="EPY5" s="63"/>
      <c r="EPZ5" s="63"/>
      <c r="EQA5" s="63"/>
      <c r="EQB5" s="63"/>
      <c r="EQC5" s="63"/>
      <c r="EQD5" s="63"/>
      <c r="EQE5" s="63"/>
      <c r="EQF5" s="63"/>
      <c r="EQG5" s="63"/>
      <c r="EQH5" s="63"/>
      <c r="EQI5" s="63"/>
      <c r="EQJ5" s="63"/>
      <c r="EQK5" s="63"/>
      <c r="EQL5" s="63"/>
      <c r="EQM5" s="63"/>
      <c r="EQN5" s="63"/>
      <c r="EQO5" s="63"/>
      <c r="EQP5" s="63"/>
      <c r="EQQ5" s="63"/>
      <c r="EQR5" s="63"/>
      <c r="EQS5" s="63"/>
      <c r="EQT5" s="63"/>
      <c r="EQU5" s="63"/>
      <c r="EQV5" s="63"/>
      <c r="EQW5" s="63"/>
      <c r="EQX5" s="63"/>
      <c r="EQY5" s="63"/>
      <c r="EQZ5" s="63"/>
      <c r="ERA5" s="63"/>
      <c r="ERB5" s="63"/>
      <c r="ERC5" s="63"/>
      <c r="ERD5" s="63"/>
      <c r="ERE5" s="63"/>
      <c r="ERF5" s="63"/>
      <c r="ERG5" s="63"/>
      <c r="ERH5" s="63"/>
      <c r="ERI5" s="63"/>
      <c r="ERJ5" s="63"/>
      <c r="ERK5" s="63"/>
      <c r="ERL5" s="63"/>
      <c r="ERM5" s="63"/>
      <c r="ERN5" s="63"/>
      <c r="ERO5" s="63"/>
      <c r="ERP5" s="63"/>
      <c r="ERQ5" s="63"/>
      <c r="ERR5" s="63"/>
      <c r="ERS5" s="63"/>
      <c r="ERT5" s="63"/>
      <c r="ERU5" s="63"/>
      <c r="ERV5" s="63"/>
      <c r="ERW5" s="63"/>
      <c r="ERX5" s="63"/>
      <c r="ERY5" s="63"/>
      <c r="ERZ5" s="63"/>
      <c r="ESA5" s="63"/>
      <c r="ESB5" s="63"/>
      <c r="ESC5" s="63"/>
      <c r="ESD5" s="63"/>
      <c r="ESE5" s="63"/>
      <c r="ESF5" s="63"/>
      <c r="ESG5" s="63"/>
      <c r="ESH5" s="63"/>
      <c r="ESI5" s="63"/>
      <c r="ESJ5" s="63"/>
      <c r="ESK5" s="63"/>
      <c r="ESL5" s="63"/>
      <c r="ESM5" s="63"/>
      <c r="ESN5" s="63"/>
      <c r="ESO5" s="63"/>
      <c r="ESP5" s="63"/>
      <c r="ESQ5" s="63"/>
      <c r="ESR5" s="63"/>
      <c r="ESS5" s="63"/>
      <c r="EST5" s="63"/>
      <c r="ESU5" s="63"/>
      <c r="ESV5" s="63"/>
      <c r="ESW5" s="63"/>
      <c r="ESX5" s="63"/>
      <c r="ESY5" s="63"/>
      <c r="ESZ5" s="63"/>
      <c r="ETA5" s="63"/>
      <c r="ETB5" s="63"/>
      <c r="ETC5" s="63"/>
      <c r="ETD5" s="63"/>
      <c r="ETE5" s="63"/>
      <c r="ETF5" s="63"/>
      <c r="ETG5" s="63"/>
      <c r="ETH5" s="63"/>
      <c r="ETI5" s="63"/>
      <c r="ETJ5" s="63"/>
      <c r="ETK5" s="63"/>
      <c r="ETL5" s="63"/>
      <c r="ETM5" s="63"/>
      <c r="ETN5" s="63"/>
      <c r="ETO5" s="63"/>
      <c r="ETP5" s="63"/>
      <c r="ETQ5" s="63"/>
      <c r="ETR5" s="63"/>
      <c r="ETS5" s="63"/>
      <c r="ETT5" s="63"/>
      <c r="ETU5" s="63"/>
      <c r="ETV5" s="63"/>
      <c r="ETW5" s="63"/>
      <c r="ETX5" s="63"/>
      <c r="ETY5" s="63"/>
      <c r="ETZ5" s="63"/>
      <c r="EUA5" s="63"/>
      <c r="EUB5" s="63"/>
      <c r="EUC5" s="63"/>
      <c r="EUD5" s="63"/>
      <c r="EUE5" s="63"/>
      <c r="EUF5" s="63"/>
      <c r="EUG5" s="63"/>
      <c r="EUH5" s="63"/>
      <c r="EUI5" s="63"/>
      <c r="EUJ5" s="63"/>
      <c r="EUK5" s="63"/>
      <c r="EUL5" s="63"/>
      <c r="EUM5" s="63"/>
      <c r="EUN5" s="63"/>
      <c r="EUO5" s="63"/>
      <c r="EUP5" s="63"/>
      <c r="EUQ5" s="63"/>
      <c r="EUR5" s="63"/>
      <c r="EUS5" s="63"/>
      <c r="EUT5" s="63"/>
      <c r="EUU5" s="63"/>
      <c r="EUV5" s="63"/>
      <c r="EUW5" s="63"/>
      <c r="EUX5" s="63"/>
      <c r="EUY5" s="63"/>
      <c r="EUZ5" s="63"/>
      <c r="EVA5" s="63"/>
      <c r="EVB5" s="63"/>
      <c r="EVC5" s="63"/>
      <c r="EVD5" s="63"/>
      <c r="EVE5" s="63"/>
      <c r="EVF5" s="63"/>
      <c r="EVG5" s="63"/>
      <c r="EVH5" s="63"/>
      <c r="EVI5" s="63"/>
      <c r="EVJ5" s="63"/>
      <c r="EVK5" s="63"/>
      <c r="EVL5" s="63"/>
      <c r="EVM5" s="63"/>
      <c r="EVN5" s="63"/>
      <c r="EVO5" s="63"/>
      <c r="EVP5" s="63"/>
      <c r="EVQ5" s="63"/>
      <c r="EVR5" s="63"/>
      <c r="EVS5" s="63"/>
      <c r="EVT5" s="63"/>
      <c r="EVU5" s="63"/>
      <c r="EVV5" s="63"/>
      <c r="EVW5" s="63"/>
      <c r="EVX5" s="63"/>
      <c r="EVY5" s="63"/>
      <c r="EVZ5" s="63"/>
      <c r="EWA5" s="63"/>
      <c r="EWB5" s="63"/>
      <c r="EWC5" s="63"/>
      <c r="EWD5" s="63"/>
      <c r="EWE5" s="63"/>
      <c r="EWF5" s="63"/>
      <c r="EWG5" s="63"/>
      <c r="EWH5" s="63"/>
      <c r="EWI5" s="63"/>
      <c r="EWJ5" s="63"/>
      <c r="EWK5" s="63"/>
      <c r="EWL5" s="63"/>
      <c r="EWM5" s="63"/>
      <c r="EWN5" s="63"/>
      <c r="EWO5" s="63"/>
      <c r="EWP5" s="63"/>
      <c r="EWQ5" s="63"/>
      <c r="EWR5" s="63"/>
      <c r="EWS5" s="63"/>
      <c r="EWT5" s="63"/>
      <c r="EWU5" s="63"/>
      <c r="EWV5" s="63"/>
      <c r="EWW5" s="63"/>
      <c r="EWX5" s="63"/>
      <c r="EWY5" s="63"/>
      <c r="EWZ5" s="63"/>
      <c r="EXA5" s="63"/>
      <c r="EXB5" s="63"/>
      <c r="EXC5" s="63"/>
      <c r="EXD5" s="63"/>
      <c r="EXE5" s="63"/>
      <c r="EXF5" s="63"/>
      <c r="EXG5" s="63"/>
      <c r="EXH5" s="63"/>
      <c r="EXI5" s="63"/>
      <c r="EXJ5" s="63"/>
      <c r="EXK5" s="63"/>
      <c r="EXL5" s="63"/>
      <c r="EXM5" s="63"/>
      <c r="EXN5" s="63"/>
      <c r="EXO5" s="63"/>
      <c r="EXP5" s="63"/>
      <c r="EXQ5" s="63"/>
      <c r="EXR5" s="63"/>
      <c r="EXS5" s="63"/>
      <c r="EXT5" s="63"/>
      <c r="EXU5" s="63"/>
      <c r="EXV5" s="63"/>
      <c r="EXW5" s="63"/>
      <c r="EXX5" s="63"/>
      <c r="EXY5" s="63"/>
      <c r="EXZ5" s="63"/>
      <c r="EYA5" s="63"/>
      <c r="EYB5" s="63"/>
      <c r="EYC5" s="63"/>
      <c r="EYD5" s="63"/>
      <c r="EYE5" s="63"/>
      <c r="EYF5" s="63"/>
      <c r="EYG5" s="63"/>
      <c r="EYH5" s="63"/>
      <c r="EYI5" s="63"/>
      <c r="EYJ5" s="63"/>
      <c r="EYK5" s="63"/>
      <c r="EYL5" s="63"/>
      <c r="EYM5" s="63"/>
      <c r="EYN5" s="63"/>
      <c r="EYO5" s="63"/>
      <c r="EYP5" s="63"/>
      <c r="EYQ5" s="63"/>
      <c r="EYR5" s="63"/>
      <c r="EYS5" s="63"/>
      <c r="EYT5" s="63"/>
      <c r="EYU5" s="63"/>
      <c r="EYV5" s="63"/>
      <c r="EYW5" s="63"/>
      <c r="EYX5" s="63"/>
      <c r="EYY5" s="63"/>
      <c r="EYZ5" s="63"/>
      <c r="EZA5" s="63"/>
      <c r="EZB5" s="63"/>
      <c r="EZC5" s="63"/>
      <c r="EZD5" s="63"/>
      <c r="EZE5" s="63"/>
      <c r="EZF5" s="63"/>
      <c r="EZG5" s="63"/>
      <c r="EZH5" s="63"/>
      <c r="EZI5" s="63"/>
      <c r="EZJ5" s="63"/>
      <c r="EZK5" s="63"/>
      <c r="EZL5" s="63"/>
      <c r="EZM5" s="63"/>
      <c r="EZN5" s="63"/>
      <c r="EZO5" s="63"/>
      <c r="EZP5" s="63"/>
      <c r="EZQ5" s="63"/>
      <c r="EZR5" s="63"/>
      <c r="EZS5" s="63"/>
      <c r="EZT5" s="63"/>
      <c r="EZU5" s="63"/>
      <c r="EZV5" s="63"/>
      <c r="EZW5" s="63"/>
      <c r="EZX5" s="63"/>
      <c r="EZY5" s="63"/>
      <c r="EZZ5" s="63"/>
      <c r="FAA5" s="63"/>
      <c r="FAB5" s="63"/>
      <c r="FAC5" s="63"/>
      <c r="FAD5" s="63"/>
      <c r="FAE5" s="63"/>
      <c r="FAF5" s="63"/>
      <c r="FAG5" s="63"/>
      <c r="FAH5" s="63"/>
      <c r="FAI5" s="63"/>
      <c r="FAJ5" s="63"/>
      <c r="FAK5" s="63"/>
      <c r="FAL5" s="63"/>
      <c r="FAM5" s="63"/>
      <c r="FAN5" s="63"/>
      <c r="FAO5" s="63"/>
      <c r="FAP5" s="63"/>
      <c r="FAQ5" s="63"/>
      <c r="FAR5" s="63"/>
      <c r="FAS5" s="63"/>
      <c r="FAT5" s="63"/>
      <c r="FAU5" s="63"/>
      <c r="FAV5" s="63"/>
      <c r="FAW5" s="63"/>
      <c r="FAX5" s="63"/>
      <c r="FAY5" s="63"/>
      <c r="FAZ5" s="63"/>
      <c r="FBA5" s="63"/>
      <c r="FBB5" s="63"/>
      <c r="FBC5" s="63"/>
      <c r="FBD5" s="63"/>
      <c r="FBE5" s="63"/>
      <c r="FBF5" s="63"/>
      <c r="FBG5" s="63"/>
      <c r="FBH5" s="63"/>
      <c r="FBI5" s="63"/>
      <c r="FBJ5" s="63"/>
      <c r="FBK5" s="63"/>
      <c r="FBL5" s="63"/>
      <c r="FBM5" s="63"/>
      <c r="FBN5" s="63"/>
      <c r="FBO5" s="63"/>
      <c r="FBP5" s="63"/>
      <c r="FBQ5" s="63"/>
      <c r="FBR5" s="63"/>
      <c r="FBS5" s="63"/>
      <c r="FBT5" s="63"/>
      <c r="FBU5" s="63"/>
      <c r="FBV5" s="63"/>
      <c r="FBW5" s="63"/>
      <c r="FBX5" s="63"/>
      <c r="FBY5" s="63"/>
      <c r="FBZ5" s="63"/>
      <c r="FCA5" s="63"/>
      <c r="FCB5" s="63"/>
      <c r="FCC5" s="63"/>
      <c r="FCD5" s="63"/>
      <c r="FCE5" s="63"/>
      <c r="FCF5" s="63"/>
      <c r="FCG5" s="63"/>
      <c r="FCH5" s="63"/>
      <c r="FCI5" s="63"/>
      <c r="FCJ5" s="63"/>
      <c r="FCK5" s="63"/>
      <c r="FCL5" s="63"/>
      <c r="FCM5" s="63"/>
      <c r="FCN5" s="63"/>
      <c r="FCO5" s="63"/>
      <c r="FCP5" s="63"/>
      <c r="FCQ5" s="63"/>
      <c r="FCR5" s="63"/>
      <c r="FCS5" s="63"/>
      <c r="FCT5" s="63"/>
      <c r="FCU5" s="63"/>
      <c r="FCV5" s="63"/>
      <c r="FCW5" s="63"/>
      <c r="FCX5" s="63"/>
      <c r="FCY5" s="63"/>
      <c r="FCZ5" s="63"/>
      <c r="FDA5" s="63"/>
      <c r="FDB5" s="63"/>
      <c r="FDC5" s="63"/>
      <c r="FDD5" s="63"/>
      <c r="FDE5" s="63"/>
      <c r="FDF5" s="63"/>
      <c r="FDG5" s="63"/>
      <c r="FDH5" s="63"/>
      <c r="FDI5" s="63"/>
      <c r="FDJ5" s="63"/>
      <c r="FDK5" s="63"/>
      <c r="FDL5" s="63"/>
      <c r="FDM5" s="63"/>
      <c r="FDN5" s="63"/>
      <c r="FDO5" s="63"/>
      <c r="FDP5" s="63"/>
      <c r="FDQ5" s="63"/>
      <c r="FDR5" s="63"/>
      <c r="FDS5" s="63"/>
      <c r="FDT5" s="63"/>
      <c r="FDU5" s="63"/>
      <c r="FDV5" s="63"/>
      <c r="FDW5" s="63"/>
      <c r="FDX5" s="63"/>
      <c r="FDY5" s="63"/>
      <c r="FDZ5" s="63"/>
      <c r="FEA5" s="63"/>
      <c r="FEB5" s="63"/>
      <c r="FEC5" s="63"/>
      <c r="FED5" s="63"/>
      <c r="FEE5" s="63"/>
      <c r="FEF5" s="63"/>
      <c r="FEG5" s="63"/>
      <c r="FEH5" s="63"/>
      <c r="FEI5" s="63"/>
      <c r="FEJ5" s="63"/>
      <c r="FEK5" s="63"/>
      <c r="FEL5" s="63"/>
      <c r="FEM5" s="63"/>
      <c r="FEN5" s="63"/>
      <c r="FEO5" s="63"/>
      <c r="FEP5" s="63"/>
      <c r="FEQ5" s="63"/>
      <c r="FER5" s="63"/>
      <c r="FES5" s="63"/>
      <c r="FET5" s="63"/>
      <c r="FEU5" s="63"/>
      <c r="FEV5" s="63"/>
      <c r="FEW5" s="63"/>
      <c r="FEX5" s="63"/>
      <c r="FEY5" s="63"/>
      <c r="FEZ5" s="63"/>
      <c r="FFA5" s="63"/>
      <c r="FFB5" s="63"/>
      <c r="FFC5" s="63"/>
      <c r="FFD5" s="63"/>
      <c r="FFE5" s="63"/>
      <c r="FFF5" s="63"/>
      <c r="FFG5" s="63"/>
      <c r="FFH5" s="63"/>
      <c r="FFI5" s="63"/>
      <c r="FFJ5" s="63"/>
      <c r="FFK5" s="63"/>
      <c r="FFL5" s="63"/>
      <c r="FFM5" s="63"/>
      <c r="FFN5" s="63"/>
      <c r="FFO5" s="63"/>
      <c r="FFP5" s="63"/>
      <c r="FFQ5" s="63"/>
      <c r="FFR5" s="63"/>
      <c r="FFS5" s="63"/>
      <c r="FFT5" s="63"/>
      <c r="FFU5" s="63"/>
      <c r="FFV5" s="63"/>
      <c r="FFW5" s="63"/>
      <c r="FFX5" s="63"/>
      <c r="FFY5" s="63"/>
      <c r="FFZ5" s="63"/>
      <c r="FGA5" s="63"/>
      <c r="FGB5" s="63"/>
      <c r="FGC5" s="63"/>
      <c r="FGD5" s="63"/>
      <c r="FGE5" s="63"/>
      <c r="FGF5" s="63"/>
      <c r="FGG5" s="63"/>
      <c r="FGH5" s="63"/>
      <c r="FGI5" s="63"/>
      <c r="FGJ5" s="63"/>
      <c r="FGK5" s="63"/>
      <c r="FGL5" s="63"/>
      <c r="FGM5" s="63"/>
      <c r="FGN5" s="63"/>
      <c r="FGO5" s="63"/>
      <c r="FGP5" s="63"/>
      <c r="FGQ5" s="63"/>
      <c r="FGR5" s="63"/>
      <c r="FGS5" s="63"/>
      <c r="FGT5" s="63"/>
      <c r="FGU5" s="63"/>
      <c r="FGV5" s="63"/>
      <c r="FGW5" s="63"/>
      <c r="FGX5" s="63"/>
      <c r="FGY5" s="63"/>
      <c r="FGZ5" s="63"/>
      <c r="FHA5" s="63"/>
      <c r="FHB5" s="63"/>
      <c r="FHC5" s="63"/>
      <c r="FHD5" s="63"/>
      <c r="FHE5" s="63"/>
      <c r="FHF5" s="63"/>
      <c r="FHG5" s="63"/>
      <c r="FHH5" s="63"/>
      <c r="FHI5" s="63"/>
      <c r="FHJ5" s="63"/>
      <c r="FHK5" s="63"/>
      <c r="FHL5" s="63"/>
      <c r="FHM5" s="63"/>
      <c r="FHN5" s="63"/>
      <c r="FHO5" s="63"/>
      <c r="FHP5" s="63"/>
      <c r="FHQ5" s="63"/>
      <c r="FHR5" s="63"/>
      <c r="FHS5" s="63"/>
      <c r="FHT5" s="63"/>
      <c r="FHU5" s="63"/>
      <c r="FHV5" s="63"/>
      <c r="FHW5" s="63"/>
      <c r="FHX5" s="63"/>
      <c r="FHY5" s="63"/>
      <c r="FHZ5" s="63"/>
      <c r="FIA5" s="63"/>
      <c r="FIB5" s="63"/>
      <c r="FIC5" s="63"/>
      <c r="FID5" s="63"/>
      <c r="FIE5" s="63"/>
      <c r="FIF5" s="63"/>
      <c r="FIG5" s="63"/>
      <c r="FIH5" s="63"/>
      <c r="FII5" s="63"/>
      <c r="FIJ5" s="63"/>
      <c r="FIK5" s="63"/>
      <c r="FIL5" s="63"/>
      <c r="FIM5" s="63"/>
      <c r="FIN5" s="63"/>
      <c r="FIO5" s="63"/>
      <c r="FIP5" s="63"/>
      <c r="FIQ5" s="63"/>
      <c r="FIR5" s="63"/>
      <c r="FIS5" s="63"/>
      <c r="FIT5" s="63"/>
      <c r="FIU5" s="63"/>
      <c r="FIV5" s="63"/>
      <c r="FIW5" s="63"/>
      <c r="FIX5" s="63"/>
      <c r="FIY5" s="63"/>
      <c r="FIZ5" s="63"/>
      <c r="FJA5" s="63"/>
      <c r="FJB5" s="63"/>
      <c r="FJC5" s="63"/>
      <c r="FJD5" s="63"/>
      <c r="FJE5" s="63"/>
      <c r="FJF5" s="63"/>
      <c r="FJG5" s="63"/>
      <c r="FJH5" s="63"/>
      <c r="FJI5" s="63"/>
      <c r="FJJ5" s="63"/>
      <c r="FJK5" s="63"/>
      <c r="FJL5" s="63"/>
      <c r="FJM5" s="63"/>
      <c r="FJN5" s="63"/>
      <c r="FJO5" s="63"/>
      <c r="FJP5" s="63"/>
      <c r="FJQ5" s="63"/>
      <c r="FJR5" s="63"/>
      <c r="FJS5" s="63"/>
      <c r="FJT5" s="63"/>
      <c r="FJU5" s="63"/>
      <c r="FJV5" s="63"/>
      <c r="FJW5" s="63"/>
      <c r="FJX5" s="63"/>
      <c r="FJY5" s="63"/>
      <c r="FJZ5" s="63"/>
      <c r="FKA5" s="63"/>
      <c r="FKB5" s="63"/>
      <c r="FKC5" s="63"/>
      <c r="FKD5" s="63"/>
      <c r="FKE5" s="63"/>
      <c r="FKF5" s="63"/>
      <c r="FKG5" s="63"/>
      <c r="FKH5" s="63"/>
      <c r="FKI5" s="63"/>
      <c r="FKJ5" s="63"/>
      <c r="FKK5" s="63"/>
      <c r="FKL5" s="63"/>
      <c r="FKM5" s="63"/>
      <c r="FKN5" s="63"/>
      <c r="FKO5" s="63"/>
      <c r="FKP5" s="63"/>
      <c r="FKQ5" s="63"/>
      <c r="FKR5" s="63"/>
      <c r="FKS5" s="63"/>
      <c r="FKT5" s="63"/>
      <c r="FKU5" s="63"/>
      <c r="FKV5" s="63"/>
      <c r="FKW5" s="63"/>
      <c r="FKX5" s="63"/>
      <c r="FKY5" s="63"/>
      <c r="FKZ5" s="63"/>
      <c r="FLA5" s="63"/>
      <c r="FLB5" s="63"/>
      <c r="FLC5" s="63"/>
      <c r="FLD5" s="63"/>
      <c r="FLE5" s="63"/>
      <c r="FLF5" s="63"/>
      <c r="FLG5" s="63"/>
      <c r="FLH5" s="63"/>
      <c r="FLI5" s="63"/>
      <c r="FLJ5" s="63"/>
      <c r="FLK5" s="63"/>
      <c r="FLL5" s="63"/>
      <c r="FLM5" s="63"/>
      <c r="FLN5" s="63"/>
      <c r="FLO5" s="63"/>
      <c r="FLP5" s="63"/>
      <c r="FLQ5" s="63"/>
      <c r="FLR5" s="63"/>
      <c r="FLS5" s="63"/>
      <c r="FLT5" s="63"/>
      <c r="FLU5" s="63"/>
      <c r="FLV5" s="63"/>
      <c r="FLW5" s="63"/>
      <c r="FLX5" s="63"/>
      <c r="FLY5" s="63"/>
      <c r="FLZ5" s="63"/>
      <c r="FMA5" s="63"/>
      <c r="FMB5" s="63"/>
      <c r="FMC5" s="63"/>
      <c r="FMD5" s="63"/>
      <c r="FME5" s="63"/>
      <c r="FMF5" s="63"/>
      <c r="FMG5" s="63"/>
      <c r="FMH5" s="63"/>
      <c r="FMI5" s="63"/>
      <c r="FMJ5" s="63"/>
      <c r="FMK5" s="63"/>
      <c r="FML5" s="63"/>
      <c r="FMM5" s="63"/>
      <c r="FMN5" s="63"/>
      <c r="FMO5" s="63"/>
      <c r="FMP5" s="63"/>
      <c r="FMQ5" s="63"/>
      <c r="FMR5" s="63"/>
      <c r="FMS5" s="63"/>
      <c r="FMT5" s="63"/>
      <c r="FMU5" s="63"/>
      <c r="FMV5" s="63"/>
      <c r="FMW5" s="63"/>
      <c r="FMX5" s="63"/>
      <c r="FMY5" s="63"/>
      <c r="FMZ5" s="63"/>
      <c r="FNA5" s="63"/>
      <c r="FNB5" s="63"/>
      <c r="FNC5" s="63"/>
      <c r="FND5" s="63"/>
      <c r="FNE5" s="63"/>
      <c r="FNF5" s="63"/>
      <c r="FNG5" s="63"/>
      <c r="FNH5" s="63"/>
      <c r="FNI5" s="63"/>
      <c r="FNJ5" s="63"/>
      <c r="FNK5" s="63"/>
      <c r="FNL5" s="63"/>
      <c r="FNM5" s="63"/>
      <c r="FNN5" s="63"/>
      <c r="FNO5" s="63"/>
      <c r="FNP5" s="63"/>
      <c r="FNQ5" s="63"/>
      <c r="FNR5" s="63"/>
      <c r="FNS5" s="63"/>
      <c r="FNT5" s="63"/>
      <c r="FNU5" s="63"/>
      <c r="FNV5" s="63"/>
      <c r="FNW5" s="63"/>
      <c r="FNX5" s="63"/>
      <c r="FNY5" s="63"/>
      <c r="FNZ5" s="63"/>
      <c r="FOA5" s="63"/>
      <c r="FOB5" s="63"/>
      <c r="FOC5" s="63"/>
      <c r="FOD5" s="63"/>
      <c r="FOE5" s="63"/>
      <c r="FOF5" s="63"/>
      <c r="FOG5" s="63"/>
      <c r="FOH5" s="63"/>
      <c r="FOI5" s="63"/>
      <c r="FOJ5" s="63"/>
      <c r="FOK5" s="63"/>
      <c r="FOL5" s="63"/>
      <c r="FOM5" s="63"/>
      <c r="FON5" s="63"/>
      <c r="FOO5" s="63"/>
      <c r="FOP5" s="63"/>
      <c r="FOQ5" s="63"/>
      <c r="FOR5" s="63"/>
      <c r="FOS5" s="63"/>
      <c r="FOT5" s="63"/>
      <c r="FOU5" s="63"/>
      <c r="FOV5" s="63"/>
      <c r="FOW5" s="63"/>
      <c r="FOX5" s="63"/>
      <c r="FOY5" s="63"/>
      <c r="FOZ5" s="63"/>
      <c r="FPA5" s="63"/>
      <c r="FPB5" s="63"/>
      <c r="FPC5" s="63"/>
      <c r="FPD5" s="63"/>
      <c r="FPE5" s="63"/>
      <c r="FPF5" s="63"/>
      <c r="FPG5" s="63"/>
      <c r="FPH5" s="63"/>
      <c r="FPI5" s="63"/>
      <c r="FPJ5" s="63"/>
      <c r="FPK5" s="63"/>
      <c r="FPL5" s="63"/>
      <c r="FPM5" s="63"/>
      <c r="FPN5" s="63"/>
      <c r="FPO5" s="63"/>
      <c r="FPP5" s="63"/>
      <c r="FPQ5" s="63"/>
      <c r="FPR5" s="63"/>
      <c r="FPS5" s="63"/>
      <c r="FPT5" s="63"/>
      <c r="FPU5" s="63"/>
      <c r="FPV5" s="63"/>
      <c r="FPW5" s="63"/>
      <c r="FPX5" s="63"/>
      <c r="FPY5" s="63"/>
      <c r="FPZ5" s="63"/>
      <c r="FQA5" s="63"/>
      <c r="FQB5" s="63"/>
      <c r="FQC5" s="63"/>
      <c r="FQD5" s="63"/>
      <c r="FQE5" s="63"/>
      <c r="FQF5" s="63"/>
      <c r="FQG5" s="63"/>
      <c r="FQH5" s="63"/>
      <c r="FQI5" s="63"/>
      <c r="FQJ5" s="63"/>
      <c r="FQK5" s="63"/>
      <c r="FQL5" s="63"/>
      <c r="FQM5" s="63"/>
      <c r="FQN5" s="63"/>
      <c r="FQO5" s="63"/>
      <c r="FQP5" s="63"/>
      <c r="FQQ5" s="63"/>
      <c r="FQR5" s="63"/>
      <c r="FQS5" s="63"/>
      <c r="FQT5" s="63"/>
      <c r="FQU5" s="63"/>
      <c r="FQV5" s="63"/>
      <c r="FQW5" s="63"/>
      <c r="FQX5" s="63"/>
      <c r="FQY5" s="63"/>
      <c r="FQZ5" s="63"/>
      <c r="FRA5" s="63"/>
      <c r="FRB5" s="63"/>
      <c r="FRC5" s="63"/>
      <c r="FRD5" s="63"/>
      <c r="FRE5" s="63"/>
      <c r="FRF5" s="63"/>
      <c r="FRG5" s="63"/>
      <c r="FRH5" s="63"/>
      <c r="FRI5" s="63"/>
      <c r="FRJ5" s="63"/>
      <c r="FRK5" s="63"/>
      <c r="FRL5" s="63"/>
      <c r="FRM5" s="63"/>
      <c r="FRN5" s="63"/>
      <c r="FRO5" s="63"/>
      <c r="FRP5" s="63"/>
      <c r="FRQ5" s="63"/>
      <c r="FRR5" s="63"/>
      <c r="FRS5" s="63"/>
      <c r="FRT5" s="63"/>
      <c r="FRU5" s="63"/>
      <c r="FRV5" s="63"/>
      <c r="FRW5" s="63"/>
      <c r="FRX5" s="63"/>
      <c r="FRY5" s="63"/>
      <c r="FRZ5" s="63"/>
      <c r="FSA5" s="63"/>
      <c r="FSB5" s="63"/>
      <c r="FSC5" s="63"/>
      <c r="FSD5" s="63"/>
      <c r="FSE5" s="63"/>
      <c r="FSF5" s="63"/>
      <c r="FSG5" s="63"/>
      <c r="FSH5" s="63"/>
      <c r="FSI5" s="63"/>
      <c r="FSJ5" s="63"/>
      <c r="FSK5" s="63"/>
      <c r="FSL5" s="63"/>
      <c r="FSM5" s="63"/>
      <c r="FSN5" s="63"/>
      <c r="FSO5" s="63"/>
      <c r="FSP5" s="63"/>
      <c r="FSQ5" s="63"/>
      <c r="FSR5" s="63"/>
      <c r="FSS5" s="63"/>
      <c r="FST5" s="63"/>
      <c r="FSU5" s="63"/>
      <c r="FSV5" s="63"/>
      <c r="FSW5" s="63"/>
      <c r="FSX5" s="63"/>
      <c r="FSY5" s="63"/>
      <c r="FSZ5" s="63"/>
      <c r="FTA5" s="63"/>
      <c r="FTB5" s="63"/>
      <c r="FTC5" s="63"/>
      <c r="FTD5" s="63"/>
      <c r="FTE5" s="63"/>
      <c r="FTF5" s="63"/>
      <c r="FTG5" s="63"/>
      <c r="FTH5" s="63"/>
      <c r="FTI5" s="63"/>
      <c r="FTJ5" s="63"/>
      <c r="FTK5" s="63"/>
      <c r="FTL5" s="63"/>
      <c r="FTM5" s="63"/>
      <c r="FTN5" s="63"/>
      <c r="FTO5" s="63"/>
      <c r="FTP5" s="63"/>
      <c r="FTQ5" s="63"/>
      <c r="FTR5" s="63"/>
      <c r="FTS5" s="63"/>
      <c r="FTT5" s="63"/>
      <c r="FTU5" s="63"/>
      <c r="FTV5" s="63"/>
      <c r="FTW5" s="63"/>
      <c r="FTX5" s="63"/>
      <c r="FTY5" s="63"/>
      <c r="FTZ5" s="63"/>
      <c r="FUA5" s="63"/>
      <c r="FUB5" s="63"/>
      <c r="FUC5" s="63"/>
      <c r="FUD5" s="63"/>
      <c r="FUE5" s="63"/>
      <c r="FUF5" s="63"/>
      <c r="FUG5" s="63"/>
      <c r="FUH5" s="63"/>
      <c r="FUI5" s="63"/>
      <c r="FUJ5" s="63"/>
      <c r="FUK5" s="63"/>
      <c r="FUL5" s="63"/>
      <c r="FUM5" s="63"/>
      <c r="FUN5" s="63"/>
      <c r="FUO5" s="63"/>
      <c r="FUP5" s="63"/>
      <c r="FUQ5" s="63"/>
      <c r="FUR5" s="63"/>
      <c r="FUS5" s="63"/>
      <c r="FUT5" s="63"/>
      <c r="FUU5" s="63"/>
      <c r="FUV5" s="63"/>
      <c r="FUW5" s="63"/>
      <c r="FUX5" s="63"/>
      <c r="FUY5" s="63"/>
      <c r="FUZ5" s="63"/>
      <c r="FVA5" s="63"/>
      <c r="FVB5" s="63"/>
      <c r="FVC5" s="63"/>
      <c r="FVD5" s="63"/>
      <c r="FVE5" s="63"/>
      <c r="FVF5" s="63"/>
      <c r="FVG5" s="63"/>
      <c r="FVH5" s="63"/>
      <c r="FVI5" s="63"/>
      <c r="FVJ5" s="63"/>
      <c r="FVK5" s="63"/>
      <c r="FVL5" s="63"/>
      <c r="FVM5" s="63"/>
      <c r="FVN5" s="63"/>
      <c r="FVO5" s="63"/>
      <c r="FVP5" s="63"/>
      <c r="FVQ5" s="63"/>
      <c r="FVR5" s="63"/>
      <c r="FVS5" s="63"/>
      <c r="FVT5" s="63"/>
      <c r="FVU5" s="63"/>
      <c r="FVV5" s="63"/>
      <c r="FVW5" s="63"/>
      <c r="FVX5" s="63"/>
      <c r="FVY5" s="63"/>
      <c r="FVZ5" s="63"/>
      <c r="FWA5" s="63"/>
      <c r="FWB5" s="63"/>
      <c r="FWC5" s="63"/>
      <c r="FWD5" s="63"/>
      <c r="FWE5" s="63"/>
      <c r="FWF5" s="63"/>
      <c r="FWG5" s="63"/>
      <c r="FWH5" s="63"/>
      <c r="FWI5" s="63"/>
      <c r="FWJ5" s="63"/>
      <c r="FWK5" s="63"/>
      <c r="FWL5" s="63"/>
      <c r="FWM5" s="63"/>
      <c r="FWN5" s="63"/>
      <c r="FWO5" s="63"/>
      <c r="FWP5" s="63"/>
      <c r="FWQ5" s="63"/>
      <c r="FWR5" s="63"/>
      <c r="FWS5" s="63"/>
      <c r="FWT5" s="63"/>
      <c r="FWU5" s="63"/>
      <c r="FWV5" s="63"/>
      <c r="FWW5" s="63"/>
      <c r="FWX5" s="63"/>
      <c r="FWY5" s="63"/>
      <c r="FWZ5" s="63"/>
      <c r="FXA5" s="63"/>
      <c r="FXB5" s="63"/>
      <c r="FXC5" s="63"/>
      <c r="FXD5" s="63"/>
      <c r="FXE5" s="63"/>
      <c r="FXF5" s="63"/>
      <c r="FXG5" s="63"/>
      <c r="FXH5" s="63"/>
      <c r="FXI5" s="63"/>
      <c r="FXJ5" s="63"/>
      <c r="FXK5" s="63"/>
      <c r="FXL5" s="63"/>
      <c r="FXM5" s="63"/>
      <c r="FXN5" s="63"/>
      <c r="FXO5" s="63"/>
      <c r="FXP5" s="63"/>
      <c r="FXQ5" s="63"/>
      <c r="FXR5" s="63"/>
      <c r="FXS5" s="63"/>
      <c r="FXT5" s="63"/>
      <c r="FXU5" s="63"/>
      <c r="FXV5" s="63"/>
      <c r="FXW5" s="63"/>
      <c r="FXX5" s="63"/>
      <c r="FXY5" s="63"/>
      <c r="FXZ5" s="63"/>
      <c r="FYA5" s="63"/>
      <c r="FYB5" s="63"/>
      <c r="FYC5" s="63"/>
      <c r="FYD5" s="63"/>
      <c r="FYE5" s="63"/>
      <c r="FYF5" s="63"/>
      <c r="FYG5" s="63"/>
      <c r="FYH5" s="63"/>
      <c r="FYI5" s="63"/>
      <c r="FYJ5" s="63"/>
      <c r="FYK5" s="63"/>
      <c r="FYL5" s="63"/>
      <c r="FYM5" s="63"/>
      <c r="FYN5" s="63"/>
      <c r="FYO5" s="63"/>
      <c r="FYP5" s="63"/>
      <c r="FYQ5" s="63"/>
      <c r="FYR5" s="63"/>
      <c r="FYS5" s="63"/>
      <c r="FYT5" s="63"/>
      <c r="FYU5" s="63"/>
      <c r="FYV5" s="63"/>
      <c r="FYW5" s="63"/>
      <c r="FYX5" s="63"/>
      <c r="FYY5" s="63"/>
      <c r="FYZ5" s="63"/>
      <c r="FZA5" s="63"/>
      <c r="FZB5" s="63"/>
      <c r="FZC5" s="63"/>
      <c r="FZD5" s="63"/>
      <c r="FZE5" s="63"/>
      <c r="FZF5" s="63"/>
      <c r="FZG5" s="63"/>
      <c r="FZH5" s="63"/>
      <c r="FZI5" s="63"/>
      <c r="FZJ5" s="63"/>
      <c r="FZK5" s="63"/>
      <c r="FZL5" s="63"/>
      <c r="FZM5" s="63"/>
      <c r="FZN5" s="63"/>
      <c r="FZO5" s="63"/>
      <c r="FZP5" s="63"/>
      <c r="FZQ5" s="63"/>
      <c r="FZR5" s="63"/>
      <c r="FZS5" s="63"/>
      <c r="FZT5" s="63"/>
      <c r="FZU5" s="63"/>
      <c r="FZV5" s="63"/>
      <c r="FZW5" s="63"/>
      <c r="FZX5" s="63"/>
      <c r="FZY5" s="63"/>
      <c r="FZZ5" s="63"/>
      <c r="GAA5" s="63"/>
      <c r="GAB5" s="63"/>
      <c r="GAC5" s="63"/>
      <c r="GAD5" s="63"/>
      <c r="GAE5" s="63"/>
      <c r="GAF5" s="63"/>
      <c r="GAG5" s="63"/>
      <c r="GAH5" s="63"/>
      <c r="GAI5" s="63"/>
      <c r="GAJ5" s="63"/>
      <c r="GAK5" s="63"/>
      <c r="GAL5" s="63"/>
      <c r="GAM5" s="63"/>
      <c r="GAN5" s="63"/>
      <c r="GAO5" s="63"/>
      <c r="GAP5" s="63"/>
      <c r="GAQ5" s="63"/>
      <c r="GAR5" s="63"/>
      <c r="GAS5" s="63"/>
      <c r="GAT5" s="63"/>
      <c r="GAU5" s="63"/>
      <c r="GAV5" s="63"/>
      <c r="GAW5" s="63"/>
      <c r="GAX5" s="63"/>
      <c r="GAY5" s="63"/>
      <c r="GAZ5" s="63"/>
      <c r="GBA5" s="63"/>
      <c r="GBB5" s="63"/>
      <c r="GBC5" s="63"/>
      <c r="GBD5" s="63"/>
      <c r="GBE5" s="63"/>
      <c r="GBF5" s="63"/>
      <c r="GBG5" s="63"/>
      <c r="GBH5" s="63"/>
      <c r="GBI5" s="63"/>
      <c r="GBJ5" s="63"/>
      <c r="GBK5" s="63"/>
      <c r="GBL5" s="63"/>
      <c r="GBM5" s="63"/>
      <c r="GBN5" s="63"/>
      <c r="GBO5" s="63"/>
      <c r="GBP5" s="63"/>
      <c r="GBQ5" s="63"/>
      <c r="GBR5" s="63"/>
      <c r="GBS5" s="63"/>
      <c r="GBT5" s="63"/>
      <c r="GBU5" s="63"/>
      <c r="GBV5" s="63"/>
      <c r="GBW5" s="63"/>
      <c r="GBX5" s="63"/>
      <c r="GBY5" s="63"/>
      <c r="GBZ5" s="63"/>
      <c r="GCA5" s="63"/>
      <c r="GCB5" s="63"/>
      <c r="GCC5" s="63"/>
      <c r="GCD5" s="63"/>
      <c r="GCE5" s="63"/>
      <c r="GCF5" s="63"/>
      <c r="GCG5" s="63"/>
      <c r="GCH5" s="63"/>
      <c r="GCI5" s="63"/>
      <c r="GCJ5" s="63"/>
      <c r="GCK5" s="63"/>
      <c r="GCL5" s="63"/>
      <c r="GCM5" s="63"/>
      <c r="GCN5" s="63"/>
      <c r="GCO5" s="63"/>
      <c r="GCP5" s="63"/>
      <c r="GCQ5" s="63"/>
      <c r="GCR5" s="63"/>
      <c r="GCS5" s="63"/>
      <c r="GCT5" s="63"/>
      <c r="GCU5" s="63"/>
      <c r="GCV5" s="63"/>
      <c r="GCW5" s="63"/>
      <c r="GCX5" s="63"/>
      <c r="GCY5" s="63"/>
      <c r="GCZ5" s="63"/>
      <c r="GDA5" s="63"/>
      <c r="GDB5" s="63"/>
      <c r="GDC5" s="63"/>
      <c r="GDD5" s="63"/>
      <c r="GDE5" s="63"/>
      <c r="GDF5" s="63"/>
      <c r="GDG5" s="63"/>
      <c r="GDH5" s="63"/>
      <c r="GDI5" s="63"/>
      <c r="GDJ5" s="63"/>
      <c r="GDK5" s="63"/>
      <c r="GDL5" s="63"/>
      <c r="GDM5" s="63"/>
      <c r="GDN5" s="63"/>
      <c r="GDO5" s="63"/>
      <c r="GDP5" s="63"/>
      <c r="GDQ5" s="63"/>
      <c r="GDR5" s="63"/>
      <c r="GDS5" s="63"/>
      <c r="GDT5" s="63"/>
      <c r="GDU5" s="63"/>
      <c r="GDV5" s="63"/>
      <c r="GDW5" s="63"/>
      <c r="GDX5" s="63"/>
      <c r="GDY5" s="63"/>
      <c r="GDZ5" s="63"/>
      <c r="GEA5" s="63"/>
      <c r="GEB5" s="63"/>
      <c r="GEC5" s="63"/>
      <c r="GED5" s="63"/>
      <c r="GEE5" s="63"/>
      <c r="GEF5" s="63"/>
      <c r="GEG5" s="63"/>
      <c r="GEH5" s="63"/>
      <c r="GEI5" s="63"/>
      <c r="GEJ5" s="63"/>
      <c r="GEK5" s="63"/>
      <c r="GEL5" s="63"/>
      <c r="GEM5" s="63"/>
      <c r="GEN5" s="63"/>
      <c r="GEO5" s="63"/>
      <c r="GEP5" s="63"/>
      <c r="GEQ5" s="63"/>
      <c r="GER5" s="63"/>
      <c r="GES5" s="63"/>
      <c r="GET5" s="63"/>
      <c r="GEU5" s="63"/>
      <c r="GEV5" s="63"/>
      <c r="GEW5" s="63"/>
      <c r="GEX5" s="63"/>
      <c r="GEY5" s="63"/>
      <c r="GEZ5" s="63"/>
      <c r="GFA5" s="63"/>
      <c r="GFB5" s="63"/>
      <c r="GFC5" s="63"/>
      <c r="GFD5" s="63"/>
      <c r="GFE5" s="63"/>
      <c r="GFF5" s="63"/>
      <c r="GFG5" s="63"/>
      <c r="GFH5" s="63"/>
      <c r="GFI5" s="63"/>
      <c r="GFJ5" s="63"/>
      <c r="GFK5" s="63"/>
      <c r="GFL5" s="63"/>
      <c r="GFM5" s="63"/>
      <c r="GFN5" s="63"/>
      <c r="GFO5" s="63"/>
      <c r="GFP5" s="63"/>
      <c r="GFQ5" s="63"/>
      <c r="GFR5" s="63"/>
      <c r="GFS5" s="63"/>
      <c r="GFT5" s="63"/>
      <c r="GFU5" s="63"/>
      <c r="GFV5" s="63"/>
      <c r="GFW5" s="63"/>
      <c r="GFX5" s="63"/>
      <c r="GFY5" s="63"/>
      <c r="GFZ5" s="63"/>
      <c r="GGA5" s="63"/>
      <c r="GGB5" s="63"/>
      <c r="GGC5" s="63"/>
      <c r="GGD5" s="63"/>
      <c r="GGE5" s="63"/>
      <c r="GGF5" s="63"/>
      <c r="GGG5" s="63"/>
      <c r="GGH5" s="63"/>
      <c r="GGI5" s="63"/>
      <c r="GGJ5" s="63"/>
      <c r="GGK5" s="63"/>
      <c r="GGL5" s="63"/>
      <c r="GGM5" s="63"/>
      <c r="GGN5" s="63"/>
      <c r="GGO5" s="63"/>
      <c r="GGP5" s="63"/>
      <c r="GGQ5" s="63"/>
      <c r="GGR5" s="63"/>
      <c r="GGS5" s="63"/>
      <c r="GGT5" s="63"/>
      <c r="GGU5" s="63"/>
      <c r="GGV5" s="63"/>
      <c r="GGW5" s="63"/>
      <c r="GGX5" s="63"/>
      <c r="GGY5" s="63"/>
      <c r="GGZ5" s="63"/>
      <c r="GHA5" s="63"/>
      <c r="GHB5" s="63"/>
      <c r="GHC5" s="63"/>
      <c r="GHD5" s="63"/>
      <c r="GHE5" s="63"/>
      <c r="GHF5" s="63"/>
      <c r="GHG5" s="63"/>
      <c r="GHH5" s="63"/>
      <c r="GHI5" s="63"/>
      <c r="GHJ5" s="63"/>
      <c r="GHK5" s="63"/>
      <c r="GHL5" s="63"/>
      <c r="GHM5" s="63"/>
      <c r="GHN5" s="63"/>
      <c r="GHO5" s="63"/>
      <c r="GHP5" s="63"/>
      <c r="GHQ5" s="63"/>
      <c r="GHR5" s="63"/>
      <c r="GHS5" s="63"/>
      <c r="GHT5" s="63"/>
      <c r="GHU5" s="63"/>
      <c r="GHV5" s="63"/>
      <c r="GHW5" s="63"/>
      <c r="GHX5" s="63"/>
      <c r="GHY5" s="63"/>
      <c r="GHZ5" s="63"/>
      <c r="GIA5" s="63"/>
      <c r="GIB5" s="63"/>
      <c r="GIC5" s="63"/>
      <c r="GID5" s="63"/>
      <c r="GIE5" s="63"/>
      <c r="GIF5" s="63"/>
      <c r="GIG5" s="63"/>
      <c r="GIH5" s="63"/>
      <c r="GII5" s="63"/>
      <c r="GIJ5" s="63"/>
      <c r="GIK5" s="63"/>
      <c r="GIL5" s="63"/>
      <c r="GIM5" s="63"/>
      <c r="GIN5" s="63"/>
      <c r="GIO5" s="63"/>
      <c r="GIP5" s="63"/>
      <c r="GIQ5" s="63"/>
      <c r="GIR5" s="63"/>
      <c r="GIS5" s="63"/>
      <c r="GIT5" s="63"/>
      <c r="GIU5" s="63"/>
      <c r="GIV5" s="63"/>
      <c r="GIW5" s="63"/>
      <c r="GIX5" s="63"/>
      <c r="GIY5" s="63"/>
      <c r="GIZ5" s="63"/>
      <c r="GJA5" s="63"/>
      <c r="GJB5" s="63"/>
      <c r="GJC5" s="63"/>
      <c r="GJD5" s="63"/>
      <c r="GJE5" s="63"/>
      <c r="GJF5" s="63"/>
      <c r="GJG5" s="63"/>
      <c r="GJH5" s="63"/>
      <c r="GJI5" s="63"/>
      <c r="GJJ5" s="63"/>
      <c r="GJK5" s="63"/>
      <c r="GJL5" s="63"/>
      <c r="GJM5" s="63"/>
      <c r="GJN5" s="63"/>
      <c r="GJO5" s="63"/>
      <c r="GJP5" s="63"/>
      <c r="GJQ5" s="63"/>
      <c r="GJR5" s="63"/>
      <c r="GJS5" s="63"/>
      <c r="GJT5" s="63"/>
      <c r="GJU5" s="63"/>
      <c r="GJV5" s="63"/>
      <c r="GJW5" s="63"/>
      <c r="GJX5" s="63"/>
      <c r="GJY5" s="63"/>
      <c r="GJZ5" s="63"/>
      <c r="GKA5" s="63"/>
      <c r="GKB5" s="63"/>
      <c r="GKC5" s="63"/>
      <c r="GKD5" s="63"/>
      <c r="GKE5" s="63"/>
      <c r="GKF5" s="63"/>
      <c r="GKG5" s="63"/>
      <c r="GKH5" s="63"/>
      <c r="GKI5" s="63"/>
      <c r="GKJ5" s="63"/>
      <c r="GKK5" s="63"/>
      <c r="GKL5" s="63"/>
      <c r="GKM5" s="63"/>
      <c r="GKN5" s="63"/>
      <c r="GKO5" s="63"/>
      <c r="GKP5" s="63"/>
      <c r="GKQ5" s="63"/>
      <c r="GKR5" s="63"/>
      <c r="GKS5" s="63"/>
      <c r="GKT5" s="63"/>
      <c r="GKU5" s="63"/>
      <c r="GKV5" s="63"/>
      <c r="GKW5" s="63"/>
      <c r="GKX5" s="63"/>
      <c r="GKY5" s="63"/>
      <c r="GKZ5" s="63"/>
      <c r="GLA5" s="63"/>
      <c r="GLB5" s="63"/>
      <c r="GLC5" s="63"/>
      <c r="GLD5" s="63"/>
      <c r="GLE5" s="63"/>
      <c r="GLF5" s="63"/>
      <c r="GLG5" s="63"/>
      <c r="GLH5" s="63"/>
      <c r="GLI5" s="63"/>
      <c r="GLJ5" s="63"/>
      <c r="GLK5" s="63"/>
      <c r="GLL5" s="63"/>
      <c r="GLM5" s="63"/>
      <c r="GLN5" s="63"/>
      <c r="GLO5" s="63"/>
      <c r="GLP5" s="63"/>
      <c r="GLQ5" s="63"/>
      <c r="GLR5" s="63"/>
      <c r="GLS5" s="63"/>
      <c r="GLT5" s="63"/>
      <c r="GLU5" s="63"/>
      <c r="GLV5" s="63"/>
      <c r="GLW5" s="63"/>
      <c r="GLX5" s="63"/>
      <c r="GLY5" s="63"/>
      <c r="GLZ5" s="63"/>
      <c r="GMA5" s="63"/>
      <c r="GMB5" s="63"/>
      <c r="GMC5" s="63"/>
      <c r="GMD5" s="63"/>
      <c r="GME5" s="63"/>
      <c r="GMF5" s="63"/>
      <c r="GMG5" s="63"/>
      <c r="GMH5" s="63"/>
      <c r="GMI5" s="63"/>
      <c r="GMJ5" s="63"/>
      <c r="GMK5" s="63"/>
      <c r="GML5" s="63"/>
      <c r="GMM5" s="63"/>
      <c r="GMN5" s="63"/>
      <c r="GMO5" s="63"/>
      <c r="GMP5" s="63"/>
      <c r="GMQ5" s="63"/>
      <c r="GMR5" s="63"/>
      <c r="GMS5" s="63"/>
      <c r="GMT5" s="63"/>
      <c r="GMU5" s="63"/>
      <c r="GMV5" s="63"/>
      <c r="GMW5" s="63"/>
      <c r="GMX5" s="63"/>
      <c r="GMY5" s="63"/>
      <c r="GMZ5" s="63"/>
      <c r="GNA5" s="63"/>
      <c r="GNB5" s="63"/>
      <c r="GNC5" s="63"/>
      <c r="GND5" s="63"/>
      <c r="GNE5" s="63"/>
      <c r="GNF5" s="63"/>
      <c r="GNG5" s="63"/>
      <c r="GNH5" s="63"/>
      <c r="GNI5" s="63"/>
      <c r="GNJ5" s="63"/>
      <c r="GNK5" s="63"/>
      <c r="GNL5" s="63"/>
      <c r="GNM5" s="63"/>
      <c r="GNN5" s="63"/>
      <c r="GNO5" s="63"/>
      <c r="GNP5" s="63"/>
      <c r="GNQ5" s="63"/>
      <c r="GNR5" s="63"/>
      <c r="GNS5" s="63"/>
      <c r="GNT5" s="63"/>
      <c r="GNU5" s="63"/>
      <c r="GNV5" s="63"/>
      <c r="GNW5" s="63"/>
      <c r="GNX5" s="63"/>
      <c r="GNY5" s="63"/>
      <c r="GNZ5" s="63"/>
      <c r="GOA5" s="63"/>
      <c r="GOB5" s="63"/>
      <c r="GOC5" s="63"/>
      <c r="GOD5" s="63"/>
      <c r="GOE5" s="63"/>
      <c r="GOF5" s="63"/>
      <c r="GOG5" s="63"/>
      <c r="GOH5" s="63"/>
      <c r="GOI5" s="63"/>
      <c r="GOJ5" s="63"/>
      <c r="GOK5" s="63"/>
      <c r="GOL5" s="63"/>
      <c r="GOM5" s="63"/>
      <c r="GON5" s="63"/>
      <c r="GOO5" s="63"/>
      <c r="GOP5" s="63"/>
      <c r="GOQ5" s="63"/>
      <c r="GOR5" s="63"/>
      <c r="GOS5" s="63"/>
      <c r="GOT5" s="63"/>
      <c r="GOU5" s="63"/>
      <c r="GOV5" s="63"/>
      <c r="GOW5" s="63"/>
      <c r="GOX5" s="63"/>
      <c r="GOY5" s="63"/>
      <c r="GOZ5" s="63"/>
      <c r="GPA5" s="63"/>
      <c r="GPB5" s="63"/>
      <c r="GPC5" s="63"/>
      <c r="GPD5" s="63"/>
      <c r="GPE5" s="63"/>
      <c r="GPF5" s="63"/>
      <c r="GPG5" s="63"/>
      <c r="GPH5" s="63"/>
      <c r="GPI5" s="63"/>
      <c r="GPJ5" s="63"/>
      <c r="GPK5" s="63"/>
      <c r="GPL5" s="63"/>
      <c r="GPM5" s="63"/>
      <c r="GPN5" s="63"/>
      <c r="GPO5" s="63"/>
      <c r="GPP5" s="63"/>
      <c r="GPQ5" s="63"/>
      <c r="GPR5" s="63"/>
      <c r="GPS5" s="63"/>
      <c r="GPT5" s="63"/>
      <c r="GPU5" s="63"/>
      <c r="GPV5" s="63"/>
      <c r="GPW5" s="63"/>
      <c r="GPX5" s="63"/>
      <c r="GPY5" s="63"/>
      <c r="GPZ5" s="63"/>
      <c r="GQA5" s="63"/>
      <c r="GQB5" s="63"/>
      <c r="GQC5" s="63"/>
      <c r="GQD5" s="63"/>
      <c r="GQE5" s="63"/>
      <c r="GQF5" s="63"/>
      <c r="GQG5" s="63"/>
      <c r="GQH5" s="63"/>
      <c r="GQI5" s="63"/>
      <c r="GQJ5" s="63"/>
      <c r="GQK5" s="63"/>
      <c r="GQL5" s="63"/>
      <c r="GQM5" s="63"/>
      <c r="GQN5" s="63"/>
      <c r="GQO5" s="63"/>
      <c r="GQP5" s="63"/>
      <c r="GQQ5" s="63"/>
      <c r="GQR5" s="63"/>
      <c r="GQS5" s="63"/>
      <c r="GQT5" s="63"/>
      <c r="GQU5" s="63"/>
      <c r="GQV5" s="63"/>
      <c r="GQW5" s="63"/>
      <c r="GQX5" s="63"/>
      <c r="GQY5" s="63"/>
      <c r="GQZ5" s="63"/>
      <c r="GRA5" s="63"/>
      <c r="GRB5" s="63"/>
      <c r="GRC5" s="63"/>
      <c r="GRD5" s="63"/>
      <c r="GRE5" s="63"/>
      <c r="GRF5" s="63"/>
      <c r="GRG5" s="63"/>
      <c r="GRH5" s="63"/>
      <c r="GRI5" s="63"/>
      <c r="GRJ5" s="63"/>
      <c r="GRK5" s="63"/>
      <c r="GRL5" s="63"/>
      <c r="GRM5" s="63"/>
      <c r="GRN5" s="63"/>
      <c r="GRO5" s="63"/>
      <c r="GRP5" s="63"/>
      <c r="GRQ5" s="63"/>
      <c r="GRR5" s="63"/>
      <c r="GRS5" s="63"/>
      <c r="GRT5" s="63"/>
      <c r="GRU5" s="63"/>
      <c r="GRV5" s="63"/>
      <c r="GRW5" s="63"/>
      <c r="GRX5" s="63"/>
      <c r="GRY5" s="63"/>
      <c r="GRZ5" s="63"/>
      <c r="GSA5" s="63"/>
      <c r="GSB5" s="63"/>
      <c r="GSC5" s="63"/>
      <c r="GSD5" s="63"/>
      <c r="GSE5" s="63"/>
      <c r="GSF5" s="63"/>
      <c r="GSG5" s="63"/>
      <c r="GSH5" s="63"/>
      <c r="GSI5" s="63"/>
      <c r="GSJ5" s="63"/>
      <c r="GSK5" s="63"/>
      <c r="GSL5" s="63"/>
      <c r="GSM5" s="63"/>
      <c r="GSN5" s="63"/>
      <c r="GSO5" s="63"/>
      <c r="GSP5" s="63"/>
      <c r="GSQ5" s="63"/>
      <c r="GSR5" s="63"/>
      <c r="GSS5" s="63"/>
      <c r="GST5" s="63"/>
      <c r="GSU5" s="63"/>
      <c r="GSV5" s="63"/>
      <c r="GSW5" s="63"/>
      <c r="GSX5" s="63"/>
      <c r="GSY5" s="63"/>
      <c r="GSZ5" s="63"/>
      <c r="GTA5" s="63"/>
      <c r="GTB5" s="63"/>
      <c r="GTC5" s="63"/>
      <c r="GTD5" s="63"/>
      <c r="GTE5" s="63"/>
      <c r="GTF5" s="63"/>
      <c r="GTG5" s="63"/>
      <c r="GTH5" s="63"/>
      <c r="GTI5" s="63"/>
      <c r="GTJ5" s="63"/>
      <c r="GTK5" s="63"/>
      <c r="GTL5" s="63"/>
      <c r="GTM5" s="63"/>
      <c r="GTN5" s="63"/>
      <c r="GTO5" s="63"/>
      <c r="GTP5" s="63"/>
      <c r="GTQ5" s="63"/>
      <c r="GTR5" s="63"/>
      <c r="GTS5" s="63"/>
      <c r="GTT5" s="63"/>
      <c r="GTU5" s="63"/>
      <c r="GTV5" s="63"/>
      <c r="GTW5" s="63"/>
      <c r="GTX5" s="63"/>
      <c r="GTY5" s="63"/>
      <c r="GTZ5" s="63"/>
      <c r="GUA5" s="63"/>
      <c r="GUB5" s="63"/>
      <c r="GUC5" s="63"/>
      <c r="GUD5" s="63"/>
      <c r="GUE5" s="63"/>
      <c r="GUF5" s="63"/>
      <c r="GUG5" s="63"/>
      <c r="GUH5" s="63"/>
      <c r="GUI5" s="63"/>
      <c r="GUJ5" s="63"/>
      <c r="GUK5" s="63"/>
      <c r="GUL5" s="63"/>
      <c r="GUM5" s="63"/>
      <c r="GUN5" s="63"/>
      <c r="GUO5" s="63"/>
      <c r="GUP5" s="63"/>
      <c r="GUQ5" s="63"/>
      <c r="GUR5" s="63"/>
      <c r="GUS5" s="63"/>
      <c r="GUT5" s="63"/>
      <c r="GUU5" s="63"/>
      <c r="GUV5" s="63"/>
      <c r="GUW5" s="63"/>
      <c r="GUX5" s="63"/>
      <c r="GUY5" s="63"/>
      <c r="GUZ5" s="63"/>
      <c r="GVA5" s="63"/>
      <c r="GVB5" s="63"/>
      <c r="GVC5" s="63"/>
      <c r="GVD5" s="63"/>
      <c r="GVE5" s="63"/>
      <c r="GVF5" s="63"/>
      <c r="GVG5" s="63"/>
      <c r="GVH5" s="63"/>
      <c r="GVI5" s="63"/>
      <c r="GVJ5" s="63"/>
      <c r="GVK5" s="63"/>
      <c r="GVL5" s="63"/>
      <c r="GVM5" s="63"/>
      <c r="GVN5" s="63"/>
      <c r="GVO5" s="63"/>
      <c r="GVP5" s="63"/>
      <c r="GVQ5" s="63"/>
      <c r="GVR5" s="63"/>
      <c r="GVS5" s="63"/>
      <c r="GVT5" s="63"/>
      <c r="GVU5" s="63"/>
      <c r="GVV5" s="63"/>
      <c r="GVW5" s="63"/>
      <c r="GVX5" s="63"/>
      <c r="GVY5" s="63"/>
      <c r="GVZ5" s="63"/>
      <c r="GWA5" s="63"/>
      <c r="GWB5" s="63"/>
      <c r="GWC5" s="63"/>
      <c r="GWD5" s="63"/>
      <c r="GWE5" s="63"/>
      <c r="GWF5" s="63"/>
      <c r="GWG5" s="63"/>
      <c r="GWH5" s="63"/>
      <c r="GWI5" s="63"/>
      <c r="GWJ5" s="63"/>
      <c r="GWK5" s="63"/>
      <c r="GWL5" s="63"/>
      <c r="GWM5" s="63"/>
      <c r="GWN5" s="63"/>
      <c r="GWO5" s="63"/>
      <c r="GWP5" s="63"/>
      <c r="GWQ5" s="63"/>
      <c r="GWR5" s="63"/>
      <c r="GWS5" s="63"/>
      <c r="GWT5" s="63"/>
      <c r="GWU5" s="63"/>
      <c r="GWV5" s="63"/>
      <c r="GWW5" s="63"/>
      <c r="GWX5" s="63"/>
      <c r="GWY5" s="63"/>
      <c r="GWZ5" s="63"/>
      <c r="GXA5" s="63"/>
      <c r="GXB5" s="63"/>
      <c r="GXC5" s="63"/>
      <c r="GXD5" s="63"/>
      <c r="GXE5" s="63"/>
      <c r="GXF5" s="63"/>
      <c r="GXG5" s="63"/>
      <c r="GXH5" s="63"/>
      <c r="GXI5" s="63"/>
      <c r="GXJ5" s="63"/>
      <c r="GXK5" s="63"/>
      <c r="GXL5" s="63"/>
      <c r="GXM5" s="63"/>
      <c r="GXN5" s="63"/>
      <c r="GXO5" s="63"/>
      <c r="GXP5" s="63"/>
      <c r="GXQ5" s="63"/>
      <c r="GXR5" s="63"/>
      <c r="GXS5" s="63"/>
      <c r="GXT5" s="63"/>
      <c r="GXU5" s="63"/>
      <c r="GXV5" s="63"/>
      <c r="GXW5" s="63"/>
      <c r="GXX5" s="63"/>
      <c r="GXY5" s="63"/>
      <c r="GXZ5" s="63"/>
      <c r="GYA5" s="63"/>
      <c r="GYB5" s="63"/>
      <c r="GYC5" s="63"/>
      <c r="GYD5" s="63"/>
      <c r="GYE5" s="63"/>
      <c r="GYF5" s="63"/>
      <c r="GYG5" s="63"/>
      <c r="GYH5" s="63"/>
      <c r="GYI5" s="63"/>
      <c r="GYJ5" s="63"/>
      <c r="GYK5" s="63"/>
      <c r="GYL5" s="63"/>
      <c r="GYM5" s="63"/>
      <c r="GYN5" s="63"/>
      <c r="GYO5" s="63"/>
      <c r="GYP5" s="63"/>
      <c r="GYQ5" s="63"/>
      <c r="GYR5" s="63"/>
      <c r="GYS5" s="63"/>
      <c r="GYT5" s="63"/>
      <c r="GYU5" s="63"/>
      <c r="GYV5" s="63"/>
      <c r="GYW5" s="63"/>
      <c r="GYX5" s="63"/>
      <c r="GYY5" s="63"/>
      <c r="GYZ5" s="63"/>
      <c r="GZA5" s="63"/>
      <c r="GZB5" s="63"/>
      <c r="GZC5" s="63"/>
      <c r="GZD5" s="63"/>
      <c r="GZE5" s="63"/>
      <c r="GZF5" s="63"/>
      <c r="GZG5" s="63"/>
      <c r="GZH5" s="63"/>
      <c r="GZI5" s="63"/>
      <c r="GZJ5" s="63"/>
      <c r="GZK5" s="63"/>
      <c r="GZL5" s="63"/>
      <c r="GZM5" s="63"/>
      <c r="GZN5" s="63"/>
      <c r="GZO5" s="63"/>
      <c r="GZP5" s="63"/>
      <c r="GZQ5" s="63"/>
      <c r="GZR5" s="63"/>
      <c r="GZS5" s="63"/>
      <c r="GZT5" s="63"/>
      <c r="GZU5" s="63"/>
      <c r="GZV5" s="63"/>
      <c r="GZW5" s="63"/>
      <c r="GZX5" s="63"/>
      <c r="GZY5" s="63"/>
      <c r="GZZ5" s="63"/>
      <c r="HAA5" s="63"/>
      <c r="HAB5" s="63"/>
      <c r="HAC5" s="63"/>
      <c r="HAD5" s="63"/>
      <c r="HAE5" s="63"/>
      <c r="HAF5" s="63"/>
      <c r="HAG5" s="63"/>
      <c r="HAH5" s="63"/>
      <c r="HAI5" s="63"/>
      <c r="HAJ5" s="63"/>
      <c r="HAK5" s="63"/>
      <c r="HAL5" s="63"/>
      <c r="HAM5" s="63"/>
      <c r="HAN5" s="63"/>
      <c r="HAO5" s="63"/>
      <c r="HAP5" s="63"/>
      <c r="HAQ5" s="63"/>
      <c r="HAR5" s="63"/>
      <c r="HAS5" s="63"/>
      <c r="HAT5" s="63"/>
      <c r="HAU5" s="63"/>
      <c r="HAV5" s="63"/>
      <c r="HAW5" s="63"/>
      <c r="HAX5" s="63"/>
      <c r="HAY5" s="63"/>
      <c r="HAZ5" s="63"/>
      <c r="HBA5" s="63"/>
      <c r="HBB5" s="63"/>
      <c r="HBC5" s="63"/>
      <c r="HBD5" s="63"/>
      <c r="HBE5" s="63"/>
      <c r="HBF5" s="63"/>
      <c r="HBG5" s="63"/>
      <c r="HBH5" s="63"/>
      <c r="HBI5" s="63"/>
      <c r="HBJ5" s="63"/>
      <c r="HBK5" s="63"/>
      <c r="HBL5" s="63"/>
      <c r="HBM5" s="63"/>
      <c r="HBN5" s="63"/>
      <c r="HBO5" s="63"/>
      <c r="HBP5" s="63"/>
      <c r="HBQ5" s="63"/>
      <c r="HBR5" s="63"/>
      <c r="HBS5" s="63"/>
      <c r="HBT5" s="63"/>
      <c r="HBU5" s="63"/>
      <c r="HBV5" s="63"/>
      <c r="HBW5" s="63"/>
      <c r="HBX5" s="63"/>
      <c r="HBY5" s="63"/>
      <c r="HBZ5" s="63"/>
      <c r="HCA5" s="63"/>
      <c r="HCB5" s="63"/>
      <c r="HCC5" s="63"/>
      <c r="HCD5" s="63"/>
      <c r="HCE5" s="63"/>
      <c r="HCF5" s="63"/>
      <c r="HCG5" s="63"/>
      <c r="HCH5" s="63"/>
      <c r="HCI5" s="63"/>
      <c r="HCJ5" s="63"/>
      <c r="HCK5" s="63"/>
      <c r="HCL5" s="63"/>
      <c r="HCM5" s="63"/>
      <c r="HCN5" s="63"/>
      <c r="HCO5" s="63"/>
      <c r="HCP5" s="63"/>
      <c r="HCQ5" s="63"/>
      <c r="HCR5" s="63"/>
      <c r="HCS5" s="63"/>
      <c r="HCT5" s="63"/>
      <c r="HCU5" s="63"/>
      <c r="HCV5" s="63"/>
      <c r="HCW5" s="63"/>
      <c r="HCX5" s="63"/>
      <c r="HCY5" s="63"/>
      <c r="HCZ5" s="63"/>
      <c r="HDA5" s="63"/>
      <c r="HDB5" s="63"/>
      <c r="HDC5" s="63"/>
      <c r="HDD5" s="63"/>
      <c r="HDE5" s="63"/>
      <c r="HDF5" s="63"/>
      <c r="HDG5" s="63"/>
      <c r="HDH5" s="63"/>
      <c r="HDI5" s="63"/>
      <c r="HDJ5" s="63"/>
      <c r="HDK5" s="63"/>
      <c r="HDL5" s="63"/>
      <c r="HDM5" s="63"/>
      <c r="HDN5" s="63"/>
      <c r="HDO5" s="63"/>
      <c r="HDP5" s="63"/>
      <c r="HDQ5" s="63"/>
      <c r="HDR5" s="63"/>
      <c r="HDS5" s="63"/>
      <c r="HDT5" s="63"/>
      <c r="HDU5" s="63"/>
      <c r="HDV5" s="63"/>
      <c r="HDW5" s="63"/>
      <c r="HDX5" s="63"/>
      <c r="HDY5" s="63"/>
      <c r="HDZ5" s="63"/>
      <c r="HEA5" s="63"/>
      <c r="HEB5" s="63"/>
      <c r="HEC5" s="63"/>
      <c r="HED5" s="63"/>
      <c r="HEE5" s="63"/>
      <c r="HEF5" s="63"/>
      <c r="HEG5" s="63"/>
      <c r="HEH5" s="63"/>
      <c r="HEI5" s="63"/>
      <c r="HEJ5" s="63"/>
      <c r="HEK5" s="63"/>
      <c r="HEL5" s="63"/>
      <c r="HEM5" s="63"/>
      <c r="HEN5" s="63"/>
      <c r="HEO5" s="63"/>
      <c r="HEP5" s="63"/>
      <c r="HEQ5" s="63"/>
      <c r="HER5" s="63"/>
      <c r="HES5" s="63"/>
      <c r="HET5" s="63"/>
      <c r="HEU5" s="63"/>
      <c r="HEV5" s="63"/>
      <c r="HEW5" s="63"/>
      <c r="HEX5" s="63"/>
      <c r="HEY5" s="63"/>
      <c r="HEZ5" s="63"/>
      <c r="HFA5" s="63"/>
      <c r="HFB5" s="63"/>
      <c r="HFC5" s="63"/>
      <c r="HFD5" s="63"/>
      <c r="HFE5" s="63"/>
      <c r="HFF5" s="63"/>
      <c r="HFG5" s="63"/>
      <c r="HFH5" s="63"/>
      <c r="HFI5" s="63"/>
      <c r="HFJ5" s="63"/>
      <c r="HFK5" s="63"/>
      <c r="HFL5" s="63"/>
      <c r="HFM5" s="63"/>
      <c r="HFN5" s="63"/>
      <c r="HFO5" s="63"/>
      <c r="HFP5" s="63"/>
      <c r="HFQ5" s="63"/>
      <c r="HFR5" s="63"/>
      <c r="HFS5" s="63"/>
      <c r="HFT5" s="63"/>
      <c r="HFU5" s="63"/>
      <c r="HFV5" s="63"/>
      <c r="HFW5" s="63"/>
      <c r="HFX5" s="63"/>
      <c r="HFY5" s="63"/>
      <c r="HFZ5" s="63"/>
      <c r="HGA5" s="63"/>
      <c r="HGB5" s="63"/>
      <c r="HGC5" s="63"/>
      <c r="HGD5" s="63"/>
      <c r="HGE5" s="63"/>
      <c r="HGF5" s="63"/>
      <c r="HGG5" s="63"/>
      <c r="HGH5" s="63"/>
      <c r="HGI5" s="63"/>
      <c r="HGJ5" s="63"/>
      <c r="HGK5" s="63"/>
      <c r="HGL5" s="63"/>
      <c r="HGM5" s="63"/>
      <c r="HGN5" s="63"/>
      <c r="HGO5" s="63"/>
      <c r="HGP5" s="63"/>
      <c r="HGQ5" s="63"/>
      <c r="HGR5" s="63"/>
      <c r="HGS5" s="63"/>
      <c r="HGT5" s="63"/>
      <c r="HGU5" s="63"/>
      <c r="HGV5" s="63"/>
      <c r="HGW5" s="63"/>
      <c r="HGX5" s="63"/>
      <c r="HGY5" s="63"/>
      <c r="HGZ5" s="63"/>
      <c r="HHA5" s="63"/>
      <c r="HHB5" s="63"/>
      <c r="HHC5" s="63"/>
      <c r="HHD5" s="63"/>
      <c r="HHE5" s="63"/>
      <c r="HHF5" s="63"/>
      <c r="HHG5" s="63"/>
      <c r="HHH5" s="63"/>
      <c r="HHI5" s="63"/>
      <c r="HHJ5" s="63"/>
      <c r="HHK5" s="63"/>
      <c r="HHL5" s="63"/>
      <c r="HHM5" s="63"/>
      <c r="HHN5" s="63"/>
      <c r="HHO5" s="63"/>
      <c r="HHP5" s="63"/>
      <c r="HHQ5" s="63"/>
      <c r="HHR5" s="63"/>
      <c r="HHS5" s="63"/>
      <c r="HHT5" s="63"/>
      <c r="HHU5" s="63"/>
      <c r="HHV5" s="63"/>
      <c r="HHW5" s="63"/>
      <c r="HHX5" s="63"/>
      <c r="HHY5" s="63"/>
      <c r="HHZ5" s="63"/>
      <c r="HIA5" s="63"/>
      <c r="HIB5" s="63"/>
      <c r="HIC5" s="63"/>
      <c r="HID5" s="63"/>
      <c r="HIE5" s="63"/>
      <c r="HIF5" s="63"/>
      <c r="HIG5" s="63"/>
      <c r="HIH5" s="63"/>
      <c r="HII5" s="63"/>
      <c r="HIJ5" s="63"/>
      <c r="HIK5" s="63"/>
      <c r="HIL5" s="63"/>
      <c r="HIM5" s="63"/>
      <c r="HIN5" s="63"/>
      <c r="HIO5" s="63"/>
      <c r="HIP5" s="63"/>
      <c r="HIQ5" s="63"/>
      <c r="HIR5" s="63"/>
      <c r="HIS5" s="63"/>
      <c r="HIT5" s="63"/>
      <c r="HIU5" s="63"/>
      <c r="HIV5" s="63"/>
      <c r="HIW5" s="63"/>
      <c r="HIX5" s="63"/>
      <c r="HIY5" s="63"/>
      <c r="HIZ5" s="63"/>
      <c r="HJA5" s="63"/>
      <c r="HJB5" s="63"/>
      <c r="HJC5" s="63"/>
      <c r="HJD5" s="63"/>
      <c r="HJE5" s="63"/>
      <c r="HJF5" s="63"/>
      <c r="HJG5" s="63"/>
      <c r="HJH5" s="63"/>
      <c r="HJI5" s="63"/>
      <c r="HJJ5" s="63"/>
      <c r="HJK5" s="63"/>
      <c r="HJL5" s="63"/>
      <c r="HJM5" s="63"/>
      <c r="HJN5" s="63"/>
      <c r="HJO5" s="63"/>
      <c r="HJP5" s="63"/>
      <c r="HJQ5" s="63"/>
      <c r="HJR5" s="63"/>
      <c r="HJS5" s="63"/>
      <c r="HJT5" s="63"/>
      <c r="HJU5" s="63"/>
      <c r="HJV5" s="63"/>
      <c r="HJW5" s="63"/>
      <c r="HJX5" s="63"/>
      <c r="HJY5" s="63"/>
      <c r="HJZ5" s="63"/>
      <c r="HKA5" s="63"/>
      <c r="HKB5" s="63"/>
      <c r="HKC5" s="63"/>
      <c r="HKD5" s="63"/>
      <c r="HKE5" s="63"/>
      <c r="HKF5" s="63"/>
      <c r="HKG5" s="63"/>
      <c r="HKH5" s="63"/>
      <c r="HKI5" s="63"/>
      <c r="HKJ5" s="63"/>
      <c r="HKK5" s="63"/>
      <c r="HKL5" s="63"/>
      <c r="HKM5" s="63"/>
      <c r="HKN5" s="63"/>
      <c r="HKO5" s="63"/>
      <c r="HKP5" s="63"/>
      <c r="HKQ5" s="63"/>
      <c r="HKR5" s="63"/>
      <c r="HKS5" s="63"/>
      <c r="HKT5" s="63"/>
      <c r="HKU5" s="63"/>
      <c r="HKV5" s="63"/>
      <c r="HKW5" s="63"/>
      <c r="HKX5" s="63"/>
      <c r="HKY5" s="63"/>
      <c r="HKZ5" s="63"/>
      <c r="HLA5" s="63"/>
      <c r="HLB5" s="63"/>
      <c r="HLC5" s="63"/>
      <c r="HLD5" s="63"/>
      <c r="HLE5" s="63"/>
      <c r="HLF5" s="63"/>
      <c r="HLG5" s="63"/>
      <c r="HLH5" s="63"/>
      <c r="HLI5" s="63"/>
      <c r="HLJ5" s="63"/>
      <c r="HLK5" s="63"/>
      <c r="HLL5" s="63"/>
      <c r="HLM5" s="63"/>
      <c r="HLN5" s="63"/>
      <c r="HLO5" s="63"/>
      <c r="HLP5" s="63"/>
      <c r="HLQ5" s="63"/>
      <c r="HLR5" s="63"/>
      <c r="HLS5" s="63"/>
      <c r="HLT5" s="63"/>
      <c r="HLU5" s="63"/>
      <c r="HLV5" s="63"/>
      <c r="HLW5" s="63"/>
      <c r="HLX5" s="63"/>
      <c r="HLY5" s="63"/>
      <c r="HLZ5" s="63"/>
      <c r="HMA5" s="63"/>
      <c r="HMB5" s="63"/>
      <c r="HMC5" s="63"/>
      <c r="HMD5" s="63"/>
      <c r="HME5" s="63"/>
      <c r="HMF5" s="63"/>
      <c r="HMG5" s="63"/>
      <c r="HMH5" s="63"/>
      <c r="HMI5" s="63"/>
      <c r="HMJ5" s="63"/>
      <c r="HMK5" s="63"/>
      <c r="HML5" s="63"/>
      <c r="HMM5" s="63"/>
      <c r="HMN5" s="63"/>
      <c r="HMO5" s="63"/>
      <c r="HMP5" s="63"/>
      <c r="HMQ5" s="63"/>
      <c r="HMR5" s="63"/>
      <c r="HMS5" s="63"/>
      <c r="HMT5" s="63"/>
      <c r="HMU5" s="63"/>
      <c r="HMV5" s="63"/>
      <c r="HMW5" s="63"/>
      <c r="HMX5" s="63"/>
      <c r="HMY5" s="63"/>
      <c r="HMZ5" s="63"/>
      <c r="HNA5" s="63"/>
      <c r="HNB5" s="63"/>
      <c r="HNC5" s="63"/>
      <c r="HND5" s="63"/>
      <c r="HNE5" s="63"/>
      <c r="HNF5" s="63"/>
      <c r="HNG5" s="63"/>
      <c r="HNH5" s="63"/>
      <c r="HNI5" s="63"/>
      <c r="HNJ5" s="63"/>
      <c r="HNK5" s="63"/>
      <c r="HNL5" s="63"/>
      <c r="HNM5" s="63"/>
      <c r="HNN5" s="63"/>
      <c r="HNO5" s="63"/>
      <c r="HNP5" s="63"/>
      <c r="HNQ5" s="63"/>
      <c r="HNR5" s="63"/>
      <c r="HNS5" s="63"/>
      <c r="HNT5" s="63"/>
      <c r="HNU5" s="63"/>
      <c r="HNV5" s="63"/>
      <c r="HNW5" s="63"/>
      <c r="HNX5" s="63"/>
      <c r="HNY5" s="63"/>
      <c r="HNZ5" s="63"/>
      <c r="HOA5" s="63"/>
      <c r="HOB5" s="63"/>
      <c r="HOC5" s="63"/>
      <c r="HOD5" s="63"/>
      <c r="HOE5" s="63"/>
      <c r="HOF5" s="63"/>
      <c r="HOG5" s="63"/>
      <c r="HOH5" s="63"/>
      <c r="HOI5" s="63"/>
      <c r="HOJ5" s="63"/>
      <c r="HOK5" s="63"/>
      <c r="HOL5" s="63"/>
      <c r="HOM5" s="63"/>
      <c r="HON5" s="63"/>
      <c r="HOO5" s="63"/>
      <c r="HOP5" s="63"/>
      <c r="HOQ5" s="63"/>
      <c r="HOR5" s="63"/>
      <c r="HOS5" s="63"/>
      <c r="HOT5" s="63"/>
      <c r="HOU5" s="63"/>
      <c r="HOV5" s="63"/>
      <c r="HOW5" s="63"/>
      <c r="HOX5" s="63"/>
      <c r="HOY5" s="63"/>
      <c r="HOZ5" s="63"/>
      <c r="HPA5" s="63"/>
      <c r="HPB5" s="63"/>
      <c r="HPC5" s="63"/>
      <c r="HPD5" s="63"/>
      <c r="HPE5" s="63"/>
      <c r="HPF5" s="63"/>
      <c r="HPG5" s="63"/>
      <c r="HPH5" s="63"/>
      <c r="HPI5" s="63"/>
      <c r="HPJ5" s="63"/>
      <c r="HPK5" s="63"/>
      <c r="HPL5" s="63"/>
      <c r="HPM5" s="63"/>
      <c r="HPN5" s="63"/>
      <c r="HPO5" s="63"/>
      <c r="HPP5" s="63"/>
      <c r="HPQ5" s="63"/>
      <c r="HPR5" s="63"/>
      <c r="HPS5" s="63"/>
      <c r="HPT5" s="63"/>
      <c r="HPU5" s="63"/>
      <c r="HPV5" s="63"/>
      <c r="HPW5" s="63"/>
      <c r="HPX5" s="63"/>
      <c r="HPY5" s="63"/>
      <c r="HPZ5" s="63"/>
      <c r="HQA5" s="63"/>
      <c r="HQB5" s="63"/>
      <c r="HQC5" s="63"/>
      <c r="HQD5" s="63"/>
      <c r="HQE5" s="63"/>
      <c r="HQF5" s="63"/>
      <c r="HQG5" s="63"/>
      <c r="HQH5" s="63"/>
      <c r="HQI5" s="63"/>
      <c r="HQJ5" s="63"/>
      <c r="HQK5" s="63"/>
      <c r="HQL5" s="63"/>
      <c r="HQM5" s="63"/>
      <c r="HQN5" s="63"/>
      <c r="HQO5" s="63"/>
      <c r="HQP5" s="63"/>
      <c r="HQQ5" s="63"/>
      <c r="HQR5" s="63"/>
      <c r="HQS5" s="63"/>
      <c r="HQT5" s="63"/>
      <c r="HQU5" s="63"/>
      <c r="HQV5" s="63"/>
      <c r="HQW5" s="63"/>
      <c r="HQX5" s="63"/>
      <c r="HQY5" s="63"/>
      <c r="HQZ5" s="63"/>
      <c r="HRA5" s="63"/>
      <c r="HRB5" s="63"/>
      <c r="HRC5" s="63"/>
      <c r="HRD5" s="63"/>
      <c r="HRE5" s="63"/>
      <c r="HRF5" s="63"/>
      <c r="HRG5" s="63"/>
      <c r="HRH5" s="63"/>
      <c r="HRI5" s="63"/>
      <c r="HRJ5" s="63"/>
      <c r="HRK5" s="63"/>
      <c r="HRL5" s="63"/>
      <c r="HRM5" s="63"/>
      <c r="HRN5" s="63"/>
      <c r="HRO5" s="63"/>
      <c r="HRP5" s="63"/>
      <c r="HRQ5" s="63"/>
      <c r="HRR5" s="63"/>
      <c r="HRS5" s="63"/>
      <c r="HRT5" s="63"/>
      <c r="HRU5" s="63"/>
      <c r="HRV5" s="63"/>
      <c r="HRW5" s="63"/>
      <c r="HRX5" s="63"/>
      <c r="HRY5" s="63"/>
      <c r="HRZ5" s="63"/>
      <c r="HSA5" s="63"/>
      <c r="HSB5" s="63"/>
      <c r="HSC5" s="63"/>
      <c r="HSD5" s="63"/>
      <c r="HSE5" s="63"/>
      <c r="HSF5" s="63"/>
      <c r="HSG5" s="63"/>
      <c r="HSH5" s="63"/>
      <c r="HSI5" s="63"/>
      <c r="HSJ5" s="63"/>
      <c r="HSK5" s="63"/>
      <c r="HSL5" s="63"/>
      <c r="HSM5" s="63"/>
      <c r="HSN5" s="63"/>
      <c r="HSO5" s="63"/>
      <c r="HSP5" s="63"/>
      <c r="HSQ5" s="63"/>
      <c r="HSR5" s="63"/>
      <c r="HSS5" s="63"/>
      <c r="HST5" s="63"/>
      <c r="HSU5" s="63"/>
      <c r="HSV5" s="63"/>
      <c r="HSW5" s="63"/>
      <c r="HSX5" s="63"/>
      <c r="HSY5" s="63"/>
      <c r="HSZ5" s="63"/>
      <c r="HTA5" s="63"/>
      <c r="HTB5" s="63"/>
      <c r="HTC5" s="63"/>
      <c r="HTD5" s="63"/>
      <c r="HTE5" s="63"/>
      <c r="HTF5" s="63"/>
      <c r="HTG5" s="63"/>
      <c r="HTH5" s="63"/>
      <c r="HTI5" s="63"/>
      <c r="HTJ5" s="63"/>
      <c r="HTK5" s="63"/>
      <c r="HTL5" s="63"/>
      <c r="HTM5" s="63"/>
      <c r="HTN5" s="63"/>
      <c r="HTO5" s="63"/>
      <c r="HTP5" s="63"/>
      <c r="HTQ5" s="63"/>
      <c r="HTR5" s="63"/>
      <c r="HTS5" s="63"/>
      <c r="HTT5" s="63"/>
      <c r="HTU5" s="63"/>
      <c r="HTV5" s="63"/>
      <c r="HTW5" s="63"/>
      <c r="HTX5" s="63"/>
      <c r="HTY5" s="63"/>
      <c r="HTZ5" s="63"/>
      <c r="HUA5" s="63"/>
      <c r="HUB5" s="63"/>
      <c r="HUC5" s="63"/>
      <c r="HUD5" s="63"/>
      <c r="HUE5" s="63"/>
      <c r="HUF5" s="63"/>
      <c r="HUG5" s="63"/>
      <c r="HUH5" s="63"/>
      <c r="HUI5" s="63"/>
      <c r="HUJ5" s="63"/>
      <c r="HUK5" s="63"/>
      <c r="HUL5" s="63"/>
      <c r="HUM5" s="63"/>
      <c r="HUN5" s="63"/>
      <c r="HUO5" s="63"/>
      <c r="HUP5" s="63"/>
      <c r="HUQ5" s="63"/>
      <c r="HUR5" s="63"/>
      <c r="HUS5" s="63"/>
      <c r="HUT5" s="63"/>
      <c r="HUU5" s="63"/>
      <c r="HUV5" s="63"/>
      <c r="HUW5" s="63"/>
      <c r="HUX5" s="63"/>
      <c r="HUY5" s="63"/>
      <c r="HUZ5" s="63"/>
      <c r="HVA5" s="63"/>
      <c r="HVB5" s="63"/>
      <c r="HVC5" s="63"/>
      <c r="HVD5" s="63"/>
      <c r="HVE5" s="63"/>
      <c r="HVF5" s="63"/>
      <c r="HVG5" s="63"/>
      <c r="HVH5" s="63"/>
      <c r="HVI5" s="63"/>
      <c r="HVJ5" s="63"/>
      <c r="HVK5" s="63"/>
      <c r="HVL5" s="63"/>
      <c r="HVM5" s="63"/>
      <c r="HVN5" s="63"/>
      <c r="HVO5" s="63"/>
      <c r="HVP5" s="63"/>
      <c r="HVQ5" s="63"/>
      <c r="HVR5" s="63"/>
      <c r="HVS5" s="63"/>
      <c r="HVT5" s="63"/>
      <c r="HVU5" s="63"/>
      <c r="HVV5" s="63"/>
      <c r="HVW5" s="63"/>
      <c r="HVX5" s="63"/>
      <c r="HVY5" s="63"/>
      <c r="HVZ5" s="63"/>
      <c r="HWA5" s="63"/>
      <c r="HWB5" s="63"/>
      <c r="HWC5" s="63"/>
      <c r="HWD5" s="63"/>
      <c r="HWE5" s="63"/>
      <c r="HWF5" s="63"/>
      <c r="HWG5" s="63"/>
      <c r="HWH5" s="63"/>
      <c r="HWI5" s="63"/>
      <c r="HWJ5" s="63"/>
      <c r="HWK5" s="63"/>
      <c r="HWL5" s="63"/>
      <c r="HWM5" s="63"/>
      <c r="HWN5" s="63"/>
      <c r="HWO5" s="63"/>
      <c r="HWP5" s="63"/>
      <c r="HWQ5" s="63"/>
      <c r="HWR5" s="63"/>
      <c r="HWS5" s="63"/>
      <c r="HWT5" s="63"/>
      <c r="HWU5" s="63"/>
      <c r="HWV5" s="63"/>
      <c r="HWW5" s="63"/>
      <c r="HWX5" s="63"/>
      <c r="HWY5" s="63"/>
      <c r="HWZ5" s="63"/>
      <c r="HXA5" s="63"/>
      <c r="HXB5" s="63"/>
      <c r="HXC5" s="63"/>
      <c r="HXD5" s="63"/>
      <c r="HXE5" s="63"/>
      <c r="HXF5" s="63"/>
      <c r="HXG5" s="63"/>
      <c r="HXH5" s="63"/>
      <c r="HXI5" s="63"/>
      <c r="HXJ5" s="63"/>
      <c r="HXK5" s="63"/>
      <c r="HXL5" s="63"/>
      <c r="HXM5" s="63"/>
      <c r="HXN5" s="63"/>
      <c r="HXO5" s="63"/>
      <c r="HXP5" s="63"/>
      <c r="HXQ5" s="63"/>
      <c r="HXR5" s="63"/>
      <c r="HXS5" s="63"/>
      <c r="HXT5" s="63"/>
      <c r="HXU5" s="63"/>
      <c r="HXV5" s="63"/>
      <c r="HXW5" s="63"/>
      <c r="HXX5" s="63"/>
      <c r="HXY5" s="63"/>
      <c r="HXZ5" s="63"/>
      <c r="HYA5" s="63"/>
      <c r="HYB5" s="63"/>
      <c r="HYC5" s="63"/>
      <c r="HYD5" s="63"/>
      <c r="HYE5" s="63"/>
      <c r="HYF5" s="63"/>
      <c r="HYG5" s="63"/>
      <c r="HYH5" s="63"/>
      <c r="HYI5" s="63"/>
      <c r="HYJ5" s="63"/>
      <c r="HYK5" s="63"/>
      <c r="HYL5" s="63"/>
      <c r="HYM5" s="63"/>
      <c r="HYN5" s="63"/>
      <c r="HYO5" s="63"/>
      <c r="HYP5" s="63"/>
      <c r="HYQ5" s="63"/>
      <c r="HYR5" s="63"/>
      <c r="HYS5" s="63"/>
      <c r="HYT5" s="63"/>
      <c r="HYU5" s="63"/>
      <c r="HYV5" s="63"/>
      <c r="HYW5" s="63"/>
      <c r="HYX5" s="63"/>
      <c r="HYY5" s="63"/>
      <c r="HYZ5" s="63"/>
      <c r="HZA5" s="63"/>
      <c r="HZB5" s="63"/>
      <c r="HZC5" s="63"/>
      <c r="HZD5" s="63"/>
      <c r="HZE5" s="63"/>
      <c r="HZF5" s="63"/>
      <c r="HZG5" s="63"/>
      <c r="HZH5" s="63"/>
      <c r="HZI5" s="63"/>
      <c r="HZJ5" s="63"/>
      <c r="HZK5" s="63"/>
      <c r="HZL5" s="63"/>
      <c r="HZM5" s="63"/>
      <c r="HZN5" s="63"/>
      <c r="HZO5" s="63"/>
      <c r="HZP5" s="63"/>
      <c r="HZQ5" s="63"/>
      <c r="HZR5" s="63"/>
      <c r="HZS5" s="63"/>
      <c r="HZT5" s="63"/>
      <c r="HZU5" s="63"/>
      <c r="HZV5" s="63"/>
      <c r="HZW5" s="63"/>
      <c r="HZX5" s="63"/>
      <c r="HZY5" s="63"/>
      <c r="HZZ5" s="63"/>
      <c r="IAA5" s="63"/>
      <c r="IAB5" s="63"/>
      <c r="IAC5" s="63"/>
      <c r="IAD5" s="63"/>
      <c r="IAE5" s="63"/>
      <c r="IAF5" s="63"/>
      <c r="IAG5" s="63"/>
      <c r="IAH5" s="63"/>
      <c r="IAI5" s="63"/>
      <c r="IAJ5" s="63"/>
      <c r="IAK5" s="63"/>
      <c r="IAL5" s="63"/>
      <c r="IAM5" s="63"/>
      <c r="IAN5" s="63"/>
      <c r="IAO5" s="63"/>
      <c r="IAP5" s="63"/>
      <c r="IAQ5" s="63"/>
      <c r="IAR5" s="63"/>
      <c r="IAS5" s="63"/>
      <c r="IAT5" s="63"/>
      <c r="IAU5" s="63"/>
      <c r="IAV5" s="63"/>
      <c r="IAW5" s="63"/>
      <c r="IAX5" s="63"/>
      <c r="IAY5" s="63"/>
      <c r="IAZ5" s="63"/>
      <c r="IBA5" s="63"/>
      <c r="IBB5" s="63"/>
      <c r="IBC5" s="63"/>
      <c r="IBD5" s="63"/>
      <c r="IBE5" s="63"/>
      <c r="IBF5" s="63"/>
      <c r="IBG5" s="63"/>
      <c r="IBH5" s="63"/>
      <c r="IBI5" s="63"/>
      <c r="IBJ5" s="63"/>
      <c r="IBK5" s="63"/>
      <c r="IBL5" s="63"/>
      <c r="IBM5" s="63"/>
      <c r="IBN5" s="63"/>
      <c r="IBO5" s="63"/>
      <c r="IBP5" s="63"/>
      <c r="IBQ5" s="63"/>
      <c r="IBR5" s="63"/>
      <c r="IBS5" s="63"/>
      <c r="IBT5" s="63"/>
      <c r="IBU5" s="63"/>
      <c r="IBV5" s="63"/>
      <c r="IBW5" s="63"/>
      <c r="IBX5" s="63"/>
      <c r="IBY5" s="63"/>
      <c r="IBZ5" s="63"/>
      <c r="ICA5" s="63"/>
      <c r="ICB5" s="63"/>
      <c r="ICC5" s="63"/>
      <c r="ICD5" s="63"/>
      <c r="ICE5" s="63"/>
      <c r="ICF5" s="63"/>
      <c r="ICG5" s="63"/>
      <c r="ICH5" s="63"/>
      <c r="ICI5" s="63"/>
      <c r="ICJ5" s="63"/>
      <c r="ICK5" s="63"/>
      <c r="ICL5" s="63"/>
      <c r="ICM5" s="63"/>
      <c r="ICN5" s="63"/>
      <c r="ICO5" s="63"/>
      <c r="ICP5" s="63"/>
      <c r="ICQ5" s="63"/>
      <c r="ICR5" s="63"/>
      <c r="ICS5" s="63"/>
      <c r="ICT5" s="63"/>
      <c r="ICU5" s="63"/>
      <c r="ICV5" s="63"/>
      <c r="ICW5" s="63"/>
      <c r="ICX5" s="63"/>
      <c r="ICY5" s="63"/>
      <c r="ICZ5" s="63"/>
      <c r="IDA5" s="63"/>
      <c r="IDB5" s="63"/>
      <c r="IDC5" s="63"/>
      <c r="IDD5" s="63"/>
      <c r="IDE5" s="63"/>
      <c r="IDF5" s="63"/>
      <c r="IDG5" s="63"/>
      <c r="IDH5" s="63"/>
      <c r="IDI5" s="63"/>
      <c r="IDJ5" s="63"/>
      <c r="IDK5" s="63"/>
      <c r="IDL5" s="63"/>
      <c r="IDM5" s="63"/>
      <c r="IDN5" s="63"/>
      <c r="IDO5" s="63"/>
      <c r="IDP5" s="63"/>
      <c r="IDQ5" s="63"/>
      <c r="IDR5" s="63"/>
      <c r="IDS5" s="63"/>
      <c r="IDT5" s="63"/>
      <c r="IDU5" s="63"/>
      <c r="IDV5" s="63"/>
      <c r="IDW5" s="63"/>
      <c r="IDX5" s="63"/>
      <c r="IDY5" s="63"/>
      <c r="IDZ5" s="63"/>
      <c r="IEA5" s="63"/>
      <c r="IEB5" s="63"/>
      <c r="IEC5" s="63"/>
      <c r="IED5" s="63"/>
      <c r="IEE5" s="63"/>
      <c r="IEF5" s="63"/>
      <c r="IEG5" s="63"/>
      <c r="IEH5" s="63"/>
      <c r="IEI5" s="63"/>
      <c r="IEJ5" s="63"/>
      <c r="IEK5" s="63"/>
      <c r="IEL5" s="63"/>
      <c r="IEM5" s="63"/>
      <c r="IEN5" s="63"/>
      <c r="IEO5" s="63"/>
      <c r="IEP5" s="63"/>
      <c r="IEQ5" s="63"/>
      <c r="IER5" s="63"/>
      <c r="IES5" s="63"/>
      <c r="IET5" s="63"/>
      <c r="IEU5" s="63"/>
      <c r="IEV5" s="63"/>
      <c r="IEW5" s="63"/>
      <c r="IEX5" s="63"/>
      <c r="IEY5" s="63"/>
      <c r="IEZ5" s="63"/>
      <c r="IFA5" s="63"/>
      <c r="IFB5" s="63"/>
      <c r="IFC5" s="63"/>
      <c r="IFD5" s="63"/>
      <c r="IFE5" s="63"/>
      <c r="IFF5" s="63"/>
      <c r="IFG5" s="63"/>
      <c r="IFH5" s="63"/>
      <c r="IFI5" s="63"/>
      <c r="IFJ5" s="63"/>
      <c r="IFK5" s="63"/>
      <c r="IFL5" s="63"/>
      <c r="IFM5" s="63"/>
      <c r="IFN5" s="63"/>
      <c r="IFO5" s="63"/>
      <c r="IFP5" s="63"/>
      <c r="IFQ5" s="63"/>
      <c r="IFR5" s="63"/>
      <c r="IFS5" s="63"/>
      <c r="IFT5" s="63"/>
      <c r="IFU5" s="63"/>
      <c r="IFV5" s="63"/>
      <c r="IFW5" s="63"/>
      <c r="IFX5" s="63"/>
      <c r="IFY5" s="63"/>
      <c r="IFZ5" s="63"/>
      <c r="IGA5" s="63"/>
      <c r="IGB5" s="63"/>
      <c r="IGC5" s="63"/>
      <c r="IGD5" s="63"/>
      <c r="IGE5" s="63"/>
      <c r="IGF5" s="63"/>
      <c r="IGG5" s="63"/>
      <c r="IGH5" s="63"/>
      <c r="IGI5" s="63"/>
      <c r="IGJ5" s="63"/>
      <c r="IGK5" s="63"/>
      <c r="IGL5" s="63"/>
      <c r="IGM5" s="63"/>
      <c r="IGN5" s="63"/>
      <c r="IGO5" s="63"/>
      <c r="IGP5" s="63"/>
      <c r="IGQ5" s="63"/>
      <c r="IGR5" s="63"/>
      <c r="IGS5" s="63"/>
      <c r="IGT5" s="63"/>
      <c r="IGU5" s="63"/>
      <c r="IGV5" s="63"/>
      <c r="IGW5" s="63"/>
      <c r="IGX5" s="63"/>
      <c r="IGY5" s="63"/>
      <c r="IGZ5" s="63"/>
      <c r="IHA5" s="63"/>
      <c r="IHB5" s="63"/>
      <c r="IHC5" s="63"/>
      <c r="IHD5" s="63"/>
      <c r="IHE5" s="63"/>
      <c r="IHF5" s="63"/>
      <c r="IHG5" s="63"/>
      <c r="IHH5" s="63"/>
      <c r="IHI5" s="63"/>
      <c r="IHJ5" s="63"/>
      <c r="IHK5" s="63"/>
      <c r="IHL5" s="63"/>
      <c r="IHM5" s="63"/>
      <c r="IHN5" s="63"/>
      <c r="IHO5" s="63"/>
      <c r="IHP5" s="63"/>
      <c r="IHQ5" s="63"/>
      <c r="IHR5" s="63"/>
      <c r="IHS5" s="63"/>
      <c r="IHT5" s="63"/>
      <c r="IHU5" s="63"/>
      <c r="IHV5" s="63"/>
      <c r="IHW5" s="63"/>
      <c r="IHX5" s="63"/>
      <c r="IHY5" s="63"/>
      <c r="IHZ5" s="63"/>
      <c r="IIA5" s="63"/>
      <c r="IIB5" s="63"/>
      <c r="IIC5" s="63"/>
      <c r="IID5" s="63"/>
      <c r="IIE5" s="63"/>
      <c r="IIF5" s="63"/>
      <c r="IIG5" s="63"/>
      <c r="IIH5" s="63"/>
      <c r="III5" s="63"/>
      <c r="IIJ5" s="63"/>
      <c r="IIK5" s="63"/>
      <c r="IIL5" s="63"/>
      <c r="IIM5" s="63"/>
      <c r="IIN5" s="63"/>
      <c r="IIO5" s="63"/>
      <c r="IIP5" s="63"/>
      <c r="IIQ5" s="63"/>
      <c r="IIR5" s="63"/>
      <c r="IIS5" s="63"/>
      <c r="IIT5" s="63"/>
      <c r="IIU5" s="63"/>
      <c r="IIV5" s="63"/>
      <c r="IIW5" s="63"/>
      <c r="IIX5" s="63"/>
      <c r="IIY5" s="63"/>
      <c r="IIZ5" s="63"/>
      <c r="IJA5" s="63"/>
      <c r="IJB5" s="63"/>
      <c r="IJC5" s="63"/>
      <c r="IJD5" s="63"/>
      <c r="IJE5" s="63"/>
      <c r="IJF5" s="63"/>
      <c r="IJG5" s="63"/>
      <c r="IJH5" s="63"/>
      <c r="IJI5" s="63"/>
      <c r="IJJ5" s="63"/>
      <c r="IJK5" s="63"/>
      <c r="IJL5" s="63"/>
      <c r="IJM5" s="63"/>
      <c r="IJN5" s="63"/>
      <c r="IJO5" s="63"/>
      <c r="IJP5" s="63"/>
      <c r="IJQ5" s="63"/>
      <c r="IJR5" s="63"/>
      <c r="IJS5" s="63"/>
      <c r="IJT5" s="63"/>
      <c r="IJU5" s="63"/>
      <c r="IJV5" s="63"/>
      <c r="IJW5" s="63"/>
      <c r="IJX5" s="63"/>
      <c r="IJY5" s="63"/>
      <c r="IJZ5" s="63"/>
      <c r="IKA5" s="63"/>
      <c r="IKB5" s="63"/>
      <c r="IKC5" s="63"/>
      <c r="IKD5" s="63"/>
      <c r="IKE5" s="63"/>
      <c r="IKF5" s="63"/>
      <c r="IKG5" s="63"/>
      <c r="IKH5" s="63"/>
      <c r="IKI5" s="63"/>
      <c r="IKJ5" s="63"/>
      <c r="IKK5" s="63"/>
      <c r="IKL5" s="63"/>
      <c r="IKM5" s="63"/>
      <c r="IKN5" s="63"/>
      <c r="IKO5" s="63"/>
      <c r="IKP5" s="63"/>
      <c r="IKQ5" s="63"/>
      <c r="IKR5" s="63"/>
      <c r="IKS5" s="63"/>
      <c r="IKT5" s="63"/>
      <c r="IKU5" s="63"/>
      <c r="IKV5" s="63"/>
      <c r="IKW5" s="63"/>
      <c r="IKX5" s="63"/>
      <c r="IKY5" s="63"/>
      <c r="IKZ5" s="63"/>
      <c r="ILA5" s="63"/>
      <c r="ILB5" s="63"/>
      <c r="ILC5" s="63"/>
      <c r="ILD5" s="63"/>
      <c r="ILE5" s="63"/>
      <c r="ILF5" s="63"/>
      <c r="ILG5" s="63"/>
      <c r="ILH5" s="63"/>
      <c r="ILI5" s="63"/>
      <c r="ILJ5" s="63"/>
      <c r="ILK5" s="63"/>
      <c r="ILL5" s="63"/>
      <c r="ILM5" s="63"/>
      <c r="ILN5" s="63"/>
      <c r="ILO5" s="63"/>
      <c r="ILP5" s="63"/>
      <c r="ILQ5" s="63"/>
      <c r="ILR5" s="63"/>
      <c r="ILS5" s="63"/>
      <c r="ILT5" s="63"/>
      <c r="ILU5" s="63"/>
      <c r="ILV5" s="63"/>
      <c r="ILW5" s="63"/>
      <c r="ILX5" s="63"/>
      <c r="ILY5" s="63"/>
      <c r="ILZ5" s="63"/>
      <c r="IMA5" s="63"/>
      <c r="IMB5" s="63"/>
      <c r="IMC5" s="63"/>
      <c r="IMD5" s="63"/>
      <c r="IME5" s="63"/>
      <c r="IMF5" s="63"/>
      <c r="IMG5" s="63"/>
      <c r="IMH5" s="63"/>
      <c r="IMI5" s="63"/>
      <c r="IMJ5" s="63"/>
      <c r="IMK5" s="63"/>
      <c r="IML5" s="63"/>
      <c r="IMM5" s="63"/>
      <c r="IMN5" s="63"/>
      <c r="IMO5" s="63"/>
      <c r="IMP5" s="63"/>
      <c r="IMQ5" s="63"/>
      <c r="IMR5" s="63"/>
      <c r="IMS5" s="63"/>
      <c r="IMT5" s="63"/>
      <c r="IMU5" s="63"/>
      <c r="IMV5" s="63"/>
      <c r="IMW5" s="63"/>
      <c r="IMX5" s="63"/>
      <c r="IMY5" s="63"/>
      <c r="IMZ5" s="63"/>
      <c r="INA5" s="63"/>
      <c r="INB5" s="63"/>
      <c r="INC5" s="63"/>
      <c r="IND5" s="63"/>
      <c r="INE5" s="63"/>
      <c r="INF5" s="63"/>
      <c r="ING5" s="63"/>
      <c r="INH5" s="63"/>
      <c r="INI5" s="63"/>
      <c r="INJ5" s="63"/>
      <c r="INK5" s="63"/>
      <c r="INL5" s="63"/>
      <c r="INM5" s="63"/>
      <c r="INN5" s="63"/>
      <c r="INO5" s="63"/>
      <c r="INP5" s="63"/>
      <c r="INQ5" s="63"/>
      <c r="INR5" s="63"/>
      <c r="INS5" s="63"/>
      <c r="INT5" s="63"/>
      <c r="INU5" s="63"/>
      <c r="INV5" s="63"/>
      <c r="INW5" s="63"/>
      <c r="INX5" s="63"/>
      <c r="INY5" s="63"/>
      <c r="INZ5" s="63"/>
      <c r="IOA5" s="63"/>
      <c r="IOB5" s="63"/>
      <c r="IOC5" s="63"/>
      <c r="IOD5" s="63"/>
      <c r="IOE5" s="63"/>
      <c r="IOF5" s="63"/>
      <c r="IOG5" s="63"/>
      <c r="IOH5" s="63"/>
      <c r="IOI5" s="63"/>
      <c r="IOJ5" s="63"/>
      <c r="IOK5" s="63"/>
      <c r="IOL5" s="63"/>
      <c r="IOM5" s="63"/>
      <c r="ION5" s="63"/>
      <c r="IOO5" s="63"/>
      <c r="IOP5" s="63"/>
      <c r="IOQ5" s="63"/>
      <c r="IOR5" s="63"/>
      <c r="IOS5" s="63"/>
      <c r="IOT5" s="63"/>
      <c r="IOU5" s="63"/>
      <c r="IOV5" s="63"/>
      <c r="IOW5" s="63"/>
      <c r="IOX5" s="63"/>
      <c r="IOY5" s="63"/>
      <c r="IOZ5" s="63"/>
      <c r="IPA5" s="63"/>
      <c r="IPB5" s="63"/>
      <c r="IPC5" s="63"/>
      <c r="IPD5" s="63"/>
      <c r="IPE5" s="63"/>
      <c r="IPF5" s="63"/>
      <c r="IPG5" s="63"/>
      <c r="IPH5" s="63"/>
      <c r="IPI5" s="63"/>
      <c r="IPJ5" s="63"/>
      <c r="IPK5" s="63"/>
      <c r="IPL5" s="63"/>
      <c r="IPM5" s="63"/>
      <c r="IPN5" s="63"/>
      <c r="IPO5" s="63"/>
      <c r="IPP5" s="63"/>
      <c r="IPQ5" s="63"/>
      <c r="IPR5" s="63"/>
      <c r="IPS5" s="63"/>
      <c r="IPT5" s="63"/>
      <c r="IPU5" s="63"/>
      <c r="IPV5" s="63"/>
      <c r="IPW5" s="63"/>
      <c r="IPX5" s="63"/>
      <c r="IPY5" s="63"/>
      <c r="IPZ5" s="63"/>
      <c r="IQA5" s="63"/>
      <c r="IQB5" s="63"/>
      <c r="IQC5" s="63"/>
      <c r="IQD5" s="63"/>
      <c r="IQE5" s="63"/>
      <c r="IQF5" s="63"/>
      <c r="IQG5" s="63"/>
      <c r="IQH5" s="63"/>
      <c r="IQI5" s="63"/>
      <c r="IQJ5" s="63"/>
      <c r="IQK5" s="63"/>
      <c r="IQL5" s="63"/>
      <c r="IQM5" s="63"/>
      <c r="IQN5" s="63"/>
      <c r="IQO5" s="63"/>
      <c r="IQP5" s="63"/>
      <c r="IQQ5" s="63"/>
      <c r="IQR5" s="63"/>
      <c r="IQS5" s="63"/>
      <c r="IQT5" s="63"/>
      <c r="IQU5" s="63"/>
      <c r="IQV5" s="63"/>
      <c r="IQW5" s="63"/>
      <c r="IQX5" s="63"/>
      <c r="IQY5" s="63"/>
      <c r="IQZ5" s="63"/>
      <c r="IRA5" s="63"/>
      <c r="IRB5" s="63"/>
      <c r="IRC5" s="63"/>
      <c r="IRD5" s="63"/>
      <c r="IRE5" s="63"/>
      <c r="IRF5" s="63"/>
      <c r="IRG5" s="63"/>
      <c r="IRH5" s="63"/>
      <c r="IRI5" s="63"/>
      <c r="IRJ5" s="63"/>
      <c r="IRK5" s="63"/>
      <c r="IRL5" s="63"/>
      <c r="IRM5" s="63"/>
      <c r="IRN5" s="63"/>
      <c r="IRO5" s="63"/>
      <c r="IRP5" s="63"/>
      <c r="IRQ5" s="63"/>
      <c r="IRR5" s="63"/>
      <c r="IRS5" s="63"/>
      <c r="IRT5" s="63"/>
      <c r="IRU5" s="63"/>
      <c r="IRV5" s="63"/>
      <c r="IRW5" s="63"/>
      <c r="IRX5" s="63"/>
      <c r="IRY5" s="63"/>
      <c r="IRZ5" s="63"/>
      <c r="ISA5" s="63"/>
      <c r="ISB5" s="63"/>
      <c r="ISC5" s="63"/>
      <c r="ISD5" s="63"/>
      <c r="ISE5" s="63"/>
      <c r="ISF5" s="63"/>
      <c r="ISG5" s="63"/>
      <c r="ISH5" s="63"/>
      <c r="ISI5" s="63"/>
      <c r="ISJ5" s="63"/>
      <c r="ISK5" s="63"/>
      <c r="ISL5" s="63"/>
      <c r="ISM5" s="63"/>
      <c r="ISN5" s="63"/>
      <c r="ISO5" s="63"/>
      <c r="ISP5" s="63"/>
      <c r="ISQ5" s="63"/>
      <c r="ISR5" s="63"/>
      <c r="ISS5" s="63"/>
      <c r="IST5" s="63"/>
      <c r="ISU5" s="63"/>
      <c r="ISV5" s="63"/>
      <c r="ISW5" s="63"/>
      <c r="ISX5" s="63"/>
      <c r="ISY5" s="63"/>
      <c r="ISZ5" s="63"/>
      <c r="ITA5" s="63"/>
      <c r="ITB5" s="63"/>
      <c r="ITC5" s="63"/>
      <c r="ITD5" s="63"/>
      <c r="ITE5" s="63"/>
      <c r="ITF5" s="63"/>
      <c r="ITG5" s="63"/>
      <c r="ITH5" s="63"/>
      <c r="ITI5" s="63"/>
      <c r="ITJ5" s="63"/>
      <c r="ITK5" s="63"/>
      <c r="ITL5" s="63"/>
      <c r="ITM5" s="63"/>
      <c r="ITN5" s="63"/>
      <c r="ITO5" s="63"/>
      <c r="ITP5" s="63"/>
      <c r="ITQ5" s="63"/>
      <c r="ITR5" s="63"/>
      <c r="ITS5" s="63"/>
      <c r="ITT5" s="63"/>
      <c r="ITU5" s="63"/>
      <c r="ITV5" s="63"/>
      <c r="ITW5" s="63"/>
      <c r="ITX5" s="63"/>
      <c r="ITY5" s="63"/>
      <c r="ITZ5" s="63"/>
      <c r="IUA5" s="63"/>
      <c r="IUB5" s="63"/>
      <c r="IUC5" s="63"/>
      <c r="IUD5" s="63"/>
      <c r="IUE5" s="63"/>
      <c r="IUF5" s="63"/>
      <c r="IUG5" s="63"/>
      <c r="IUH5" s="63"/>
      <c r="IUI5" s="63"/>
      <c r="IUJ5" s="63"/>
      <c r="IUK5" s="63"/>
      <c r="IUL5" s="63"/>
      <c r="IUM5" s="63"/>
      <c r="IUN5" s="63"/>
      <c r="IUO5" s="63"/>
      <c r="IUP5" s="63"/>
      <c r="IUQ5" s="63"/>
      <c r="IUR5" s="63"/>
      <c r="IUS5" s="63"/>
      <c r="IUT5" s="63"/>
      <c r="IUU5" s="63"/>
      <c r="IUV5" s="63"/>
      <c r="IUW5" s="63"/>
      <c r="IUX5" s="63"/>
      <c r="IUY5" s="63"/>
      <c r="IUZ5" s="63"/>
      <c r="IVA5" s="63"/>
      <c r="IVB5" s="63"/>
      <c r="IVC5" s="63"/>
      <c r="IVD5" s="63"/>
      <c r="IVE5" s="63"/>
      <c r="IVF5" s="63"/>
      <c r="IVG5" s="63"/>
      <c r="IVH5" s="63"/>
      <c r="IVI5" s="63"/>
      <c r="IVJ5" s="63"/>
      <c r="IVK5" s="63"/>
      <c r="IVL5" s="63"/>
      <c r="IVM5" s="63"/>
      <c r="IVN5" s="63"/>
      <c r="IVO5" s="63"/>
      <c r="IVP5" s="63"/>
      <c r="IVQ5" s="63"/>
      <c r="IVR5" s="63"/>
      <c r="IVS5" s="63"/>
      <c r="IVT5" s="63"/>
      <c r="IVU5" s="63"/>
      <c r="IVV5" s="63"/>
      <c r="IVW5" s="63"/>
      <c r="IVX5" s="63"/>
      <c r="IVY5" s="63"/>
      <c r="IVZ5" s="63"/>
      <c r="IWA5" s="63"/>
      <c r="IWB5" s="63"/>
      <c r="IWC5" s="63"/>
      <c r="IWD5" s="63"/>
      <c r="IWE5" s="63"/>
      <c r="IWF5" s="63"/>
      <c r="IWG5" s="63"/>
      <c r="IWH5" s="63"/>
      <c r="IWI5" s="63"/>
      <c r="IWJ5" s="63"/>
      <c r="IWK5" s="63"/>
      <c r="IWL5" s="63"/>
      <c r="IWM5" s="63"/>
      <c r="IWN5" s="63"/>
      <c r="IWO5" s="63"/>
      <c r="IWP5" s="63"/>
      <c r="IWQ5" s="63"/>
      <c r="IWR5" s="63"/>
      <c r="IWS5" s="63"/>
      <c r="IWT5" s="63"/>
      <c r="IWU5" s="63"/>
      <c r="IWV5" s="63"/>
      <c r="IWW5" s="63"/>
      <c r="IWX5" s="63"/>
      <c r="IWY5" s="63"/>
      <c r="IWZ5" s="63"/>
      <c r="IXA5" s="63"/>
      <c r="IXB5" s="63"/>
      <c r="IXC5" s="63"/>
      <c r="IXD5" s="63"/>
      <c r="IXE5" s="63"/>
      <c r="IXF5" s="63"/>
      <c r="IXG5" s="63"/>
      <c r="IXH5" s="63"/>
      <c r="IXI5" s="63"/>
      <c r="IXJ5" s="63"/>
      <c r="IXK5" s="63"/>
      <c r="IXL5" s="63"/>
      <c r="IXM5" s="63"/>
      <c r="IXN5" s="63"/>
      <c r="IXO5" s="63"/>
      <c r="IXP5" s="63"/>
      <c r="IXQ5" s="63"/>
      <c r="IXR5" s="63"/>
      <c r="IXS5" s="63"/>
      <c r="IXT5" s="63"/>
      <c r="IXU5" s="63"/>
      <c r="IXV5" s="63"/>
      <c r="IXW5" s="63"/>
      <c r="IXX5" s="63"/>
      <c r="IXY5" s="63"/>
      <c r="IXZ5" s="63"/>
      <c r="IYA5" s="63"/>
      <c r="IYB5" s="63"/>
      <c r="IYC5" s="63"/>
      <c r="IYD5" s="63"/>
      <c r="IYE5" s="63"/>
      <c r="IYF5" s="63"/>
      <c r="IYG5" s="63"/>
      <c r="IYH5" s="63"/>
      <c r="IYI5" s="63"/>
      <c r="IYJ5" s="63"/>
      <c r="IYK5" s="63"/>
      <c r="IYL5" s="63"/>
      <c r="IYM5" s="63"/>
      <c r="IYN5" s="63"/>
      <c r="IYO5" s="63"/>
      <c r="IYP5" s="63"/>
      <c r="IYQ5" s="63"/>
      <c r="IYR5" s="63"/>
      <c r="IYS5" s="63"/>
      <c r="IYT5" s="63"/>
      <c r="IYU5" s="63"/>
      <c r="IYV5" s="63"/>
      <c r="IYW5" s="63"/>
      <c r="IYX5" s="63"/>
      <c r="IYY5" s="63"/>
      <c r="IYZ5" s="63"/>
      <c r="IZA5" s="63"/>
      <c r="IZB5" s="63"/>
      <c r="IZC5" s="63"/>
      <c r="IZD5" s="63"/>
      <c r="IZE5" s="63"/>
      <c r="IZF5" s="63"/>
      <c r="IZG5" s="63"/>
      <c r="IZH5" s="63"/>
      <c r="IZI5" s="63"/>
      <c r="IZJ5" s="63"/>
      <c r="IZK5" s="63"/>
      <c r="IZL5" s="63"/>
      <c r="IZM5" s="63"/>
      <c r="IZN5" s="63"/>
      <c r="IZO5" s="63"/>
      <c r="IZP5" s="63"/>
      <c r="IZQ5" s="63"/>
      <c r="IZR5" s="63"/>
      <c r="IZS5" s="63"/>
      <c r="IZT5" s="63"/>
      <c r="IZU5" s="63"/>
      <c r="IZV5" s="63"/>
      <c r="IZW5" s="63"/>
      <c r="IZX5" s="63"/>
      <c r="IZY5" s="63"/>
      <c r="IZZ5" s="63"/>
      <c r="JAA5" s="63"/>
      <c r="JAB5" s="63"/>
      <c r="JAC5" s="63"/>
      <c r="JAD5" s="63"/>
      <c r="JAE5" s="63"/>
      <c r="JAF5" s="63"/>
      <c r="JAG5" s="63"/>
      <c r="JAH5" s="63"/>
      <c r="JAI5" s="63"/>
      <c r="JAJ5" s="63"/>
      <c r="JAK5" s="63"/>
      <c r="JAL5" s="63"/>
      <c r="JAM5" s="63"/>
      <c r="JAN5" s="63"/>
      <c r="JAO5" s="63"/>
      <c r="JAP5" s="63"/>
      <c r="JAQ5" s="63"/>
      <c r="JAR5" s="63"/>
      <c r="JAS5" s="63"/>
      <c r="JAT5" s="63"/>
      <c r="JAU5" s="63"/>
      <c r="JAV5" s="63"/>
      <c r="JAW5" s="63"/>
      <c r="JAX5" s="63"/>
      <c r="JAY5" s="63"/>
      <c r="JAZ5" s="63"/>
      <c r="JBA5" s="63"/>
      <c r="JBB5" s="63"/>
      <c r="JBC5" s="63"/>
      <c r="JBD5" s="63"/>
      <c r="JBE5" s="63"/>
      <c r="JBF5" s="63"/>
      <c r="JBG5" s="63"/>
      <c r="JBH5" s="63"/>
      <c r="JBI5" s="63"/>
      <c r="JBJ5" s="63"/>
      <c r="JBK5" s="63"/>
      <c r="JBL5" s="63"/>
      <c r="JBM5" s="63"/>
      <c r="JBN5" s="63"/>
      <c r="JBO5" s="63"/>
      <c r="JBP5" s="63"/>
      <c r="JBQ5" s="63"/>
      <c r="JBR5" s="63"/>
      <c r="JBS5" s="63"/>
      <c r="JBT5" s="63"/>
      <c r="JBU5" s="63"/>
      <c r="JBV5" s="63"/>
      <c r="JBW5" s="63"/>
      <c r="JBX5" s="63"/>
      <c r="JBY5" s="63"/>
      <c r="JBZ5" s="63"/>
      <c r="JCA5" s="63"/>
      <c r="JCB5" s="63"/>
      <c r="JCC5" s="63"/>
      <c r="JCD5" s="63"/>
      <c r="JCE5" s="63"/>
      <c r="JCF5" s="63"/>
      <c r="JCG5" s="63"/>
      <c r="JCH5" s="63"/>
      <c r="JCI5" s="63"/>
      <c r="JCJ5" s="63"/>
      <c r="JCK5" s="63"/>
      <c r="JCL5" s="63"/>
      <c r="JCM5" s="63"/>
      <c r="JCN5" s="63"/>
      <c r="JCO5" s="63"/>
      <c r="JCP5" s="63"/>
      <c r="JCQ5" s="63"/>
      <c r="JCR5" s="63"/>
      <c r="JCS5" s="63"/>
      <c r="JCT5" s="63"/>
      <c r="JCU5" s="63"/>
      <c r="JCV5" s="63"/>
      <c r="JCW5" s="63"/>
      <c r="JCX5" s="63"/>
      <c r="JCY5" s="63"/>
      <c r="JCZ5" s="63"/>
      <c r="JDA5" s="63"/>
      <c r="JDB5" s="63"/>
      <c r="JDC5" s="63"/>
      <c r="JDD5" s="63"/>
      <c r="JDE5" s="63"/>
      <c r="JDF5" s="63"/>
      <c r="JDG5" s="63"/>
      <c r="JDH5" s="63"/>
      <c r="JDI5" s="63"/>
      <c r="JDJ5" s="63"/>
      <c r="JDK5" s="63"/>
      <c r="JDL5" s="63"/>
      <c r="JDM5" s="63"/>
      <c r="JDN5" s="63"/>
      <c r="JDO5" s="63"/>
      <c r="JDP5" s="63"/>
      <c r="JDQ5" s="63"/>
      <c r="JDR5" s="63"/>
      <c r="JDS5" s="63"/>
      <c r="JDT5" s="63"/>
      <c r="JDU5" s="63"/>
      <c r="JDV5" s="63"/>
      <c r="JDW5" s="63"/>
      <c r="JDX5" s="63"/>
      <c r="JDY5" s="63"/>
      <c r="JDZ5" s="63"/>
      <c r="JEA5" s="63"/>
      <c r="JEB5" s="63"/>
      <c r="JEC5" s="63"/>
      <c r="JED5" s="63"/>
      <c r="JEE5" s="63"/>
      <c r="JEF5" s="63"/>
      <c r="JEG5" s="63"/>
      <c r="JEH5" s="63"/>
      <c r="JEI5" s="63"/>
      <c r="JEJ5" s="63"/>
      <c r="JEK5" s="63"/>
      <c r="JEL5" s="63"/>
      <c r="JEM5" s="63"/>
      <c r="JEN5" s="63"/>
      <c r="JEO5" s="63"/>
      <c r="JEP5" s="63"/>
      <c r="JEQ5" s="63"/>
      <c r="JER5" s="63"/>
      <c r="JES5" s="63"/>
      <c r="JET5" s="63"/>
      <c r="JEU5" s="63"/>
      <c r="JEV5" s="63"/>
      <c r="JEW5" s="63"/>
      <c r="JEX5" s="63"/>
      <c r="JEY5" s="63"/>
      <c r="JEZ5" s="63"/>
      <c r="JFA5" s="63"/>
      <c r="JFB5" s="63"/>
      <c r="JFC5" s="63"/>
      <c r="JFD5" s="63"/>
      <c r="JFE5" s="63"/>
      <c r="JFF5" s="63"/>
      <c r="JFG5" s="63"/>
      <c r="JFH5" s="63"/>
      <c r="JFI5" s="63"/>
      <c r="JFJ5" s="63"/>
      <c r="JFK5" s="63"/>
      <c r="JFL5" s="63"/>
      <c r="JFM5" s="63"/>
      <c r="JFN5" s="63"/>
      <c r="JFO5" s="63"/>
      <c r="JFP5" s="63"/>
      <c r="JFQ5" s="63"/>
      <c r="JFR5" s="63"/>
      <c r="JFS5" s="63"/>
      <c r="JFT5" s="63"/>
      <c r="JFU5" s="63"/>
      <c r="JFV5" s="63"/>
      <c r="JFW5" s="63"/>
      <c r="JFX5" s="63"/>
      <c r="JFY5" s="63"/>
      <c r="JFZ5" s="63"/>
      <c r="JGA5" s="63"/>
      <c r="JGB5" s="63"/>
      <c r="JGC5" s="63"/>
      <c r="JGD5" s="63"/>
      <c r="JGE5" s="63"/>
      <c r="JGF5" s="63"/>
      <c r="JGG5" s="63"/>
      <c r="JGH5" s="63"/>
      <c r="JGI5" s="63"/>
      <c r="JGJ5" s="63"/>
      <c r="JGK5" s="63"/>
      <c r="JGL5" s="63"/>
      <c r="JGM5" s="63"/>
      <c r="JGN5" s="63"/>
      <c r="JGO5" s="63"/>
      <c r="JGP5" s="63"/>
      <c r="JGQ5" s="63"/>
      <c r="JGR5" s="63"/>
      <c r="JGS5" s="63"/>
      <c r="JGT5" s="63"/>
      <c r="JGU5" s="63"/>
      <c r="JGV5" s="63"/>
      <c r="JGW5" s="63"/>
      <c r="JGX5" s="63"/>
      <c r="JGY5" s="63"/>
      <c r="JGZ5" s="63"/>
      <c r="JHA5" s="63"/>
      <c r="JHB5" s="63"/>
      <c r="JHC5" s="63"/>
      <c r="JHD5" s="63"/>
      <c r="JHE5" s="63"/>
      <c r="JHF5" s="63"/>
      <c r="JHG5" s="63"/>
      <c r="JHH5" s="63"/>
      <c r="JHI5" s="63"/>
      <c r="JHJ5" s="63"/>
      <c r="JHK5" s="63"/>
      <c r="JHL5" s="63"/>
      <c r="JHM5" s="63"/>
      <c r="JHN5" s="63"/>
      <c r="JHO5" s="63"/>
      <c r="JHP5" s="63"/>
      <c r="JHQ5" s="63"/>
      <c r="JHR5" s="63"/>
      <c r="JHS5" s="63"/>
      <c r="JHT5" s="63"/>
      <c r="JHU5" s="63"/>
      <c r="JHV5" s="63"/>
      <c r="JHW5" s="63"/>
      <c r="JHX5" s="63"/>
      <c r="JHY5" s="63"/>
      <c r="JHZ5" s="63"/>
      <c r="JIA5" s="63"/>
      <c r="JIB5" s="63"/>
      <c r="JIC5" s="63"/>
      <c r="JID5" s="63"/>
      <c r="JIE5" s="63"/>
      <c r="JIF5" s="63"/>
      <c r="JIG5" s="63"/>
      <c r="JIH5" s="63"/>
      <c r="JII5" s="63"/>
      <c r="JIJ5" s="63"/>
      <c r="JIK5" s="63"/>
      <c r="JIL5" s="63"/>
      <c r="JIM5" s="63"/>
      <c r="JIN5" s="63"/>
      <c r="JIO5" s="63"/>
      <c r="JIP5" s="63"/>
      <c r="JIQ5" s="63"/>
      <c r="JIR5" s="63"/>
      <c r="JIS5" s="63"/>
      <c r="JIT5" s="63"/>
      <c r="JIU5" s="63"/>
      <c r="JIV5" s="63"/>
      <c r="JIW5" s="63"/>
      <c r="JIX5" s="63"/>
      <c r="JIY5" s="63"/>
      <c r="JIZ5" s="63"/>
      <c r="JJA5" s="63"/>
      <c r="JJB5" s="63"/>
      <c r="JJC5" s="63"/>
      <c r="JJD5" s="63"/>
      <c r="JJE5" s="63"/>
      <c r="JJF5" s="63"/>
      <c r="JJG5" s="63"/>
      <c r="JJH5" s="63"/>
      <c r="JJI5" s="63"/>
      <c r="JJJ5" s="63"/>
      <c r="JJK5" s="63"/>
      <c r="JJL5" s="63"/>
      <c r="JJM5" s="63"/>
      <c r="JJN5" s="63"/>
      <c r="JJO5" s="63"/>
      <c r="JJP5" s="63"/>
      <c r="JJQ5" s="63"/>
      <c r="JJR5" s="63"/>
      <c r="JJS5" s="63"/>
      <c r="JJT5" s="63"/>
      <c r="JJU5" s="63"/>
      <c r="JJV5" s="63"/>
      <c r="JJW5" s="63"/>
      <c r="JJX5" s="63"/>
      <c r="JJY5" s="63"/>
      <c r="JJZ5" s="63"/>
      <c r="JKA5" s="63"/>
      <c r="JKB5" s="63"/>
      <c r="JKC5" s="63"/>
      <c r="JKD5" s="63"/>
      <c r="JKE5" s="63"/>
      <c r="JKF5" s="63"/>
      <c r="JKG5" s="63"/>
      <c r="JKH5" s="63"/>
      <c r="JKI5" s="63"/>
      <c r="JKJ5" s="63"/>
      <c r="JKK5" s="63"/>
      <c r="JKL5" s="63"/>
      <c r="JKM5" s="63"/>
      <c r="JKN5" s="63"/>
      <c r="JKO5" s="63"/>
      <c r="JKP5" s="63"/>
      <c r="JKQ5" s="63"/>
      <c r="JKR5" s="63"/>
      <c r="JKS5" s="63"/>
      <c r="JKT5" s="63"/>
      <c r="JKU5" s="63"/>
      <c r="JKV5" s="63"/>
      <c r="JKW5" s="63"/>
      <c r="JKX5" s="63"/>
      <c r="JKY5" s="63"/>
      <c r="JKZ5" s="63"/>
      <c r="JLA5" s="63"/>
      <c r="JLB5" s="63"/>
      <c r="JLC5" s="63"/>
      <c r="JLD5" s="63"/>
      <c r="JLE5" s="63"/>
      <c r="JLF5" s="63"/>
      <c r="JLG5" s="63"/>
      <c r="JLH5" s="63"/>
      <c r="JLI5" s="63"/>
      <c r="JLJ5" s="63"/>
      <c r="JLK5" s="63"/>
      <c r="JLL5" s="63"/>
      <c r="JLM5" s="63"/>
      <c r="JLN5" s="63"/>
      <c r="JLO5" s="63"/>
      <c r="JLP5" s="63"/>
      <c r="JLQ5" s="63"/>
      <c r="JLR5" s="63"/>
      <c r="JLS5" s="63"/>
      <c r="JLT5" s="63"/>
      <c r="JLU5" s="63"/>
      <c r="JLV5" s="63"/>
      <c r="JLW5" s="63"/>
      <c r="JLX5" s="63"/>
      <c r="JLY5" s="63"/>
      <c r="JLZ5" s="63"/>
      <c r="JMA5" s="63"/>
      <c r="JMB5" s="63"/>
      <c r="JMC5" s="63"/>
      <c r="JMD5" s="63"/>
      <c r="JME5" s="63"/>
      <c r="JMF5" s="63"/>
      <c r="JMG5" s="63"/>
      <c r="JMH5" s="63"/>
      <c r="JMI5" s="63"/>
      <c r="JMJ5" s="63"/>
      <c r="JMK5" s="63"/>
      <c r="JML5" s="63"/>
      <c r="JMM5" s="63"/>
      <c r="JMN5" s="63"/>
      <c r="JMO5" s="63"/>
      <c r="JMP5" s="63"/>
      <c r="JMQ5" s="63"/>
      <c r="JMR5" s="63"/>
      <c r="JMS5" s="63"/>
      <c r="JMT5" s="63"/>
      <c r="JMU5" s="63"/>
      <c r="JMV5" s="63"/>
      <c r="JMW5" s="63"/>
      <c r="JMX5" s="63"/>
      <c r="JMY5" s="63"/>
      <c r="JMZ5" s="63"/>
      <c r="JNA5" s="63"/>
      <c r="JNB5" s="63"/>
      <c r="JNC5" s="63"/>
      <c r="JND5" s="63"/>
      <c r="JNE5" s="63"/>
      <c r="JNF5" s="63"/>
      <c r="JNG5" s="63"/>
      <c r="JNH5" s="63"/>
      <c r="JNI5" s="63"/>
      <c r="JNJ5" s="63"/>
      <c r="JNK5" s="63"/>
      <c r="JNL5" s="63"/>
      <c r="JNM5" s="63"/>
      <c r="JNN5" s="63"/>
      <c r="JNO5" s="63"/>
      <c r="JNP5" s="63"/>
      <c r="JNQ5" s="63"/>
      <c r="JNR5" s="63"/>
      <c r="JNS5" s="63"/>
      <c r="JNT5" s="63"/>
      <c r="JNU5" s="63"/>
      <c r="JNV5" s="63"/>
      <c r="JNW5" s="63"/>
      <c r="JNX5" s="63"/>
      <c r="JNY5" s="63"/>
      <c r="JNZ5" s="63"/>
      <c r="JOA5" s="63"/>
      <c r="JOB5" s="63"/>
      <c r="JOC5" s="63"/>
      <c r="JOD5" s="63"/>
      <c r="JOE5" s="63"/>
      <c r="JOF5" s="63"/>
      <c r="JOG5" s="63"/>
      <c r="JOH5" s="63"/>
      <c r="JOI5" s="63"/>
      <c r="JOJ5" s="63"/>
      <c r="JOK5" s="63"/>
      <c r="JOL5" s="63"/>
      <c r="JOM5" s="63"/>
      <c r="JON5" s="63"/>
      <c r="JOO5" s="63"/>
      <c r="JOP5" s="63"/>
      <c r="JOQ5" s="63"/>
      <c r="JOR5" s="63"/>
      <c r="JOS5" s="63"/>
      <c r="JOT5" s="63"/>
      <c r="JOU5" s="63"/>
      <c r="JOV5" s="63"/>
      <c r="JOW5" s="63"/>
      <c r="JOX5" s="63"/>
      <c r="JOY5" s="63"/>
      <c r="JOZ5" s="63"/>
      <c r="JPA5" s="63"/>
      <c r="JPB5" s="63"/>
      <c r="JPC5" s="63"/>
      <c r="JPD5" s="63"/>
      <c r="JPE5" s="63"/>
      <c r="JPF5" s="63"/>
      <c r="JPG5" s="63"/>
      <c r="JPH5" s="63"/>
      <c r="JPI5" s="63"/>
      <c r="JPJ5" s="63"/>
      <c r="JPK5" s="63"/>
      <c r="JPL5" s="63"/>
      <c r="JPM5" s="63"/>
      <c r="JPN5" s="63"/>
      <c r="JPO5" s="63"/>
      <c r="JPP5" s="63"/>
      <c r="JPQ5" s="63"/>
      <c r="JPR5" s="63"/>
      <c r="JPS5" s="63"/>
      <c r="JPT5" s="63"/>
      <c r="JPU5" s="63"/>
      <c r="JPV5" s="63"/>
      <c r="JPW5" s="63"/>
      <c r="JPX5" s="63"/>
      <c r="JPY5" s="63"/>
      <c r="JPZ5" s="63"/>
      <c r="JQA5" s="63"/>
      <c r="JQB5" s="63"/>
      <c r="JQC5" s="63"/>
      <c r="JQD5" s="63"/>
      <c r="JQE5" s="63"/>
      <c r="JQF5" s="63"/>
      <c r="JQG5" s="63"/>
      <c r="JQH5" s="63"/>
      <c r="JQI5" s="63"/>
      <c r="JQJ5" s="63"/>
      <c r="JQK5" s="63"/>
      <c r="JQL5" s="63"/>
      <c r="JQM5" s="63"/>
      <c r="JQN5" s="63"/>
      <c r="JQO5" s="63"/>
      <c r="JQP5" s="63"/>
      <c r="JQQ5" s="63"/>
      <c r="JQR5" s="63"/>
      <c r="JQS5" s="63"/>
      <c r="JQT5" s="63"/>
      <c r="JQU5" s="63"/>
      <c r="JQV5" s="63"/>
      <c r="JQW5" s="63"/>
      <c r="JQX5" s="63"/>
      <c r="JQY5" s="63"/>
      <c r="JQZ5" s="63"/>
      <c r="JRA5" s="63"/>
      <c r="JRB5" s="63"/>
      <c r="JRC5" s="63"/>
      <c r="JRD5" s="63"/>
      <c r="JRE5" s="63"/>
      <c r="JRF5" s="63"/>
      <c r="JRG5" s="63"/>
      <c r="JRH5" s="63"/>
      <c r="JRI5" s="63"/>
      <c r="JRJ5" s="63"/>
      <c r="JRK5" s="63"/>
      <c r="JRL5" s="63"/>
      <c r="JRM5" s="63"/>
      <c r="JRN5" s="63"/>
      <c r="JRO5" s="63"/>
      <c r="JRP5" s="63"/>
      <c r="JRQ5" s="63"/>
      <c r="JRR5" s="63"/>
      <c r="JRS5" s="63"/>
      <c r="JRT5" s="63"/>
      <c r="JRU5" s="63"/>
      <c r="JRV5" s="63"/>
      <c r="JRW5" s="63"/>
      <c r="JRX5" s="63"/>
      <c r="JRY5" s="63"/>
      <c r="JRZ5" s="63"/>
      <c r="JSA5" s="63"/>
      <c r="JSB5" s="63"/>
      <c r="JSC5" s="63"/>
      <c r="JSD5" s="63"/>
      <c r="JSE5" s="63"/>
      <c r="JSF5" s="63"/>
      <c r="JSG5" s="63"/>
      <c r="JSH5" s="63"/>
      <c r="JSI5" s="63"/>
      <c r="JSJ5" s="63"/>
      <c r="JSK5" s="63"/>
      <c r="JSL5" s="63"/>
      <c r="JSM5" s="63"/>
      <c r="JSN5" s="63"/>
      <c r="JSO5" s="63"/>
      <c r="JSP5" s="63"/>
      <c r="JSQ5" s="63"/>
      <c r="JSR5" s="63"/>
      <c r="JSS5" s="63"/>
      <c r="JST5" s="63"/>
      <c r="JSU5" s="63"/>
      <c r="JSV5" s="63"/>
      <c r="JSW5" s="63"/>
      <c r="JSX5" s="63"/>
      <c r="JSY5" s="63"/>
      <c r="JSZ5" s="63"/>
      <c r="JTA5" s="63"/>
      <c r="JTB5" s="63"/>
      <c r="JTC5" s="63"/>
      <c r="JTD5" s="63"/>
      <c r="JTE5" s="63"/>
      <c r="JTF5" s="63"/>
      <c r="JTG5" s="63"/>
      <c r="JTH5" s="63"/>
      <c r="JTI5" s="63"/>
      <c r="JTJ5" s="63"/>
      <c r="JTK5" s="63"/>
      <c r="JTL5" s="63"/>
      <c r="JTM5" s="63"/>
      <c r="JTN5" s="63"/>
      <c r="JTO5" s="63"/>
      <c r="JTP5" s="63"/>
      <c r="JTQ5" s="63"/>
      <c r="JTR5" s="63"/>
      <c r="JTS5" s="63"/>
      <c r="JTT5" s="63"/>
      <c r="JTU5" s="63"/>
      <c r="JTV5" s="63"/>
      <c r="JTW5" s="63"/>
      <c r="JTX5" s="63"/>
      <c r="JTY5" s="63"/>
      <c r="JTZ5" s="63"/>
      <c r="JUA5" s="63"/>
      <c r="JUB5" s="63"/>
      <c r="JUC5" s="63"/>
      <c r="JUD5" s="63"/>
      <c r="JUE5" s="63"/>
      <c r="JUF5" s="63"/>
      <c r="JUG5" s="63"/>
      <c r="JUH5" s="63"/>
      <c r="JUI5" s="63"/>
      <c r="JUJ5" s="63"/>
      <c r="JUK5" s="63"/>
      <c r="JUL5" s="63"/>
      <c r="JUM5" s="63"/>
      <c r="JUN5" s="63"/>
      <c r="JUO5" s="63"/>
      <c r="JUP5" s="63"/>
      <c r="JUQ5" s="63"/>
      <c r="JUR5" s="63"/>
      <c r="JUS5" s="63"/>
      <c r="JUT5" s="63"/>
      <c r="JUU5" s="63"/>
      <c r="JUV5" s="63"/>
      <c r="JUW5" s="63"/>
      <c r="JUX5" s="63"/>
      <c r="JUY5" s="63"/>
      <c r="JUZ5" s="63"/>
      <c r="JVA5" s="63"/>
      <c r="JVB5" s="63"/>
      <c r="JVC5" s="63"/>
      <c r="JVD5" s="63"/>
      <c r="JVE5" s="63"/>
      <c r="JVF5" s="63"/>
      <c r="JVG5" s="63"/>
      <c r="JVH5" s="63"/>
      <c r="JVI5" s="63"/>
      <c r="JVJ5" s="63"/>
      <c r="JVK5" s="63"/>
      <c r="JVL5" s="63"/>
      <c r="JVM5" s="63"/>
      <c r="JVN5" s="63"/>
      <c r="JVO5" s="63"/>
      <c r="JVP5" s="63"/>
      <c r="JVQ5" s="63"/>
      <c r="JVR5" s="63"/>
      <c r="JVS5" s="63"/>
      <c r="JVT5" s="63"/>
      <c r="JVU5" s="63"/>
      <c r="JVV5" s="63"/>
      <c r="JVW5" s="63"/>
      <c r="JVX5" s="63"/>
      <c r="JVY5" s="63"/>
      <c r="JVZ5" s="63"/>
      <c r="JWA5" s="63"/>
      <c r="JWB5" s="63"/>
      <c r="JWC5" s="63"/>
      <c r="JWD5" s="63"/>
      <c r="JWE5" s="63"/>
      <c r="JWF5" s="63"/>
      <c r="JWG5" s="63"/>
      <c r="JWH5" s="63"/>
      <c r="JWI5" s="63"/>
      <c r="JWJ5" s="63"/>
      <c r="JWK5" s="63"/>
      <c r="JWL5" s="63"/>
      <c r="JWM5" s="63"/>
      <c r="JWN5" s="63"/>
      <c r="JWO5" s="63"/>
      <c r="JWP5" s="63"/>
      <c r="JWQ5" s="63"/>
      <c r="JWR5" s="63"/>
      <c r="JWS5" s="63"/>
      <c r="JWT5" s="63"/>
      <c r="JWU5" s="63"/>
      <c r="JWV5" s="63"/>
      <c r="JWW5" s="63"/>
      <c r="JWX5" s="63"/>
      <c r="JWY5" s="63"/>
      <c r="JWZ5" s="63"/>
      <c r="JXA5" s="63"/>
      <c r="JXB5" s="63"/>
      <c r="JXC5" s="63"/>
      <c r="JXD5" s="63"/>
      <c r="JXE5" s="63"/>
      <c r="JXF5" s="63"/>
      <c r="JXG5" s="63"/>
      <c r="JXH5" s="63"/>
      <c r="JXI5" s="63"/>
      <c r="JXJ5" s="63"/>
      <c r="JXK5" s="63"/>
      <c r="JXL5" s="63"/>
      <c r="JXM5" s="63"/>
      <c r="JXN5" s="63"/>
      <c r="JXO5" s="63"/>
      <c r="JXP5" s="63"/>
      <c r="JXQ5" s="63"/>
      <c r="JXR5" s="63"/>
      <c r="JXS5" s="63"/>
      <c r="JXT5" s="63"/>
      <c r="JXU5" s="63"/>
      <c r="JXV5" s="63"/>
      <c r="JXW5" s="63"/>
      <c r="JXX5" s="63"/>
      <c r="JXY5" s="63"/>
      <c r="JXZ5" s="63"/>
      <c r="JYA5" s="63"/>
      <c r="JYB5" s="63"/>
      <c r="JYC5" s="63"/>
      <c r="JYD5" s="63"/>
      <c r="JYE5" s="63"/>
      <c r="JYF5" s="63"/>
      <c r="JYG5" s="63"/>
      <c r="JYH5" s="63"/>
      <c r="JYI5" s="63"/>
      <c r="JYJ5" s="63"/>
      <c r="JYK5" s="63"/>
      <c r="JYL5" s="63"/>
      <c r="JYM5" s="63"/>
      <c r="JYN5" s="63"/>
      <c r="JYO5" s="63"/>
      <c r="JYP5" s="63"/>
      <c r="JYQ5" s="63"/>
      <c r="JYR5" s="63"/>
      <c r="JYS5" s="63"/>
      <c r="JYT5" s="63"/>
      <c r="JYU5" s="63"/>
      <c r="JYV5" s="63"/>
      <c r="JYW5" s="63"/>
      <c r="JYX5" s="63"/>
      <c r="JYY5" s="63"/>
      <c r="JYZ5" s="63"/>
      <c r="JZA5" s="63"/>
      <c r="JZB5" s="63"/>
      <c r="JZC5" s="63"/>
      <c r="JZD5" s="63"/>
      <c r="JZE5" s="63"/>
      <c r="JZF5" s="63"/>
      <c r="JZG5" s="63"/>
      <c r="JZH5" s="63"/>
      <c r="JZI5" s="63"/>
      <c r="JZJ5" s="63"/>
      <c r="JZK5" s="63"/>
      <c r="JZL5" s="63"/>
      <c r="JZM5" s="63"/>
      <c r="JZN5" s="63"/>
      <c r="JZO5" s="63"/>
      <c r="JZP5" s="63"/>
      <c r="JZQ5" s="63"/>
      <c r="JZR5" s="63"/>
      <c r="JZS5" s="63"/>
      <c r="JZT5" s="63"/>
      <c r="JZU5" s="63"/>
      <c r="JZV5" s="63"/>
      <c r="JZW5" s="63"/>
      <c r="JZX5" s="63"/>
      <c r="JZY5" s="63"/>
      <c r="JZZ5" s="63"/>
      <c r="KAA5" s="63"/>
      <c r="KAB5" s="63"/>
      <c r="KAC5" s="63"/>
      <c r="KAD5" s="63"/>
      <c r="KAE5" s="63"/>
      <c r="KAF5" s="63"/>
      <c r="KAG5" s="63"/>
      <c r="KAH5" s="63"/>
      <c r="KAI5" s="63"/>
      <c r="KAJ5" s="63"/>
      <c r="KAK5" s="63"/>
      <c r="KAL5" s="63"/>
      <c r="KAM5" s="63"/>
      <c r="KAN5" s="63"/>
      <c r="KAO5" s="63"/>
      <c r="KAP5" s="63"/>
      <c r="KAQ5" s="63"/>
      <c r="KAR5" s="63"/>
      <c r="KAS5" s="63"/>
      <c r="KAT5" s="63"/>
      <c r="KAU5" s="63"/>
      <c r="KAV5" s="63"/>
      <c r="KAW5" s="63"/>
      <c r="KAX5" s="63"/>
      <c r="KAY5" s="63"/>
      <c r="KAZ5" s="63"/>
      <c r="KBA5" s="63"/>
      <c r="KBB5" s="63"/>
      <c r="KBC5" s="63"/>
      <c r="KBD5" s="63"/>
      <c r="KBE5" s="63"/>
      <c r="KBF5" s="63"/>
      <c r="KBG5" s="63"/>
      <c r="KBH5" s="63"/>
      <c r="KBI5" s="63"/>
      <c r="KBJ5" s="63"/>
      <c r="KBK5" s="63"/>
      <c r="KBL5" s="63"/>
      <c r="KBM5" s="63"/>
      <c r="KBN5" s="63"/>
      <c r="KBO5" s="63"/>
      <c r="KBP5" s="63"/>
      <c r="KBQ5" s="63"/>
      <c r="KBR5" s="63"/>
      <c r="KBS5" s="63"/>
      <c r="KBT5" s="63"/>
      <c r="KBU5" s="63"/>
      <c r="KBV5" s="63"/>
      <c r="KBW5" s="63"/>
      <c r="KBX5" s="63"/>
      <c r="KBY5" s="63"/>
      <c r="KBZ5" s="63"/>
      <c r="KCA5" s="63"/>
      <c r="KCB5" s="63"/>
      <c r="KCC5" s="63"/>
      <c r="KCD5" s="63"/>
      <c r="KCE5" s="63"/>
      <c r="KCF5" s="63"/>
      <c r="KCG5" s="63"/>
      <c r="KCH5" s="63"/>
      <c r="KCI5" s="63"/>
      <c r="KCJ5" s="63"/>
      <c r="KCK5" s="63"/>
      <c r="KCL5" s="63"/>
      <c r="KCM5" s="63"/>
      <c r="KCN5" s="63"/>
      <c r="KCO5" s="63"/>
      <c r="KCP5" s="63"/>
      <c r="KCQ5" s="63"/>
      <c r="KCR5" s="63"/>
      <c r="KCS5" s="63"/>
      <c r="KCT5" s="63"/>
      <c r="KCU5" s="63"/>
      <c r="KCV5" s="63"/>
      <c r="KCW5" s="63"/>
      <c r="KCX5" s="63"/>
      <c r="KCY5" s="63"/>
      <c r="KCZ5" s="63"/>
      <c r="KDA5" s="63"/>
      <c r="KDB5" s="63"/>
      <c r="KDC5" s="63"/>
      <c r="KDD5" s="63"/>
      <c r="KDE5" s="63"/>
      <c r="KDF5" s="63"/>
      <c r="KDG5" s="63"/>
      <c r="KDH5" s="63"/>
      <c r="KDI5" s="63"/>
      <c r="KDJ5" s="63"/>
      <c r="KDK5" s="63"/>
      <c r="KDL5" s="63"/>
      <c r="KDM5" s="63"/>
      <c r="KDN5" s="63"/>
      <c r="KDO5" s="63"/>
      <c r="KDP5" s="63"/>
      <c r="KDQ5" s="63"/>
      <c r="KDR5" s="63"/>
      <c r="KDS5" s="63"/>
      <c r="KDT5" s="63"/>
      <c r="KDU5" s="63"/>
      <c r="KDV5" s="63"/>
      <c r="KDW5" s="63"/>
      <c r="KDX5" s="63"/>
      <c r="KDY5" s="63"/>
      <c r="KDZ5" s="63"/>
      <c r="KEA5" s="63"/>
      <c r="KEB5" s="63"/>
      <c r="KEC5" s="63"/>
      <c r="KED5" s="63"/>
      <c r="KEE5" s="63"/>
      <c r="KEF5" s="63"/>
      <c r="KEG5" s="63"/>
      <c r="KEH5" s="63"/>
      <c r="KEI5" s="63"/>
      <c r="KEJ5" s="63"/>
      <c r="KEK5" s="63"/>
      <c r="KEL5" s="63"/>
      <c r="KEM5" s="63"/>
      <c r="KEN5" s="63"/>
      <c r="KEO5" s="63"/>
      <c r="KEP5" s="63"/>
      <c r="KEQ5" s="63"/>
      <c r="KER5" s="63"/>
      <c r="KES5" s="63"/>
      <c r="KET5" s="63"/>
      <c r="KEU5" s="63"/>
      <c r="KEV5" s="63"/>
      <c r="KEW5" s="63"/>
      <c r="KEX5" s="63"/>
      <c r="KEY5" s="63"/>
      <c r="KEZ5" s="63"/>
      <c r="KFA5" s="63"/>
      <c r="KFB5" s="63"/>
      <c r="KFC5" s="63"/>
      <c r="KFD5" s="63"/>
      <c r="KFE5" s="63"/>
      <c r="KFF5" s="63"/>
      <c r="KFG5" s="63"/>
      <c r="KFH5" s="63"/>
      <c r="KFI5" s="63"/>
      <c r="KFJ5" s="63"/>
      <c r="KFK5" s="63"/>
      <c r="KFL5" s="63"/>
      <c r="KFM5" s="63"/>
      <c r="KFN5" s="63"/>
      <c r="KFO5" s="63"/>
      <c r="KFP5" s="63"/>
      <c r="KFQ5" s="63"/>
      <c r="KFR5" s="63"/>
      <c r="KFS5" s="63"/>
      <c r="KFT5" s="63"/>
      <c r="KFU5" s="63"/>
      <c r="KFV5" s="63"/>
      <c r="KFW5" s="63"/>
      <c r="KFX5" s="63"/>
      <c r="KFY5" s="63"/>
      <c r="KFZ5" s="63"/>
      <c r="KGA5" s="63"/>
      <c r="KGB5" s="63"/>
      <c r="KGC5" s="63"/>
      <c r="KGD5" s="63"/>
      <c r="KGE5" s="63"/>
      <c r="KGF5" s="63"/>
      <c r="KGG5" s="63"/>
      <c r="KGH5" s="63"/>
      <c r="KGI5" s="63"/>
      <c r="KGJ5" s="63"/>
      <c r="KGK5" s="63"/>
      <c r="KGL5" s="63"/>
      <c r="KGM5" s="63"/>
      <c r="KGN5" s="63"/>
      <c r="KGO5" s="63"/>
      <c r="KGP5" s="63"/>
      <c r="KGQ5" s="63"/>
      <c r="KGR5" s="63"/>
      <c r="KGS5" s="63"/>
      <c r="KGT5" s="63"/>
      <c r="KGU5" s="63"/>
      <c r="KGV5" s="63"/>
      <c r="KGW5" s="63"/>
      <c r="KGX5" s="63"/>
      <c r="KGY5" s="63"/>
      <c r="KGZ5" s="63"/>
      <c r="KHA5" s="63"/>
      <c r="KHB5" s="63"/>
      <c r="KHC5" s="63"/>
      <c r="KHD5" s="63"/>
      <c r="KHE5" s="63"/>
      <c r="KHF5" s="63"/>
      <c r="KHG5" s="63"/>
      <c r="KHH5" s="63"/>
      <c r="KHI5" s="63"/>
      <c r="KHJ5" s="63"/>
      <c r="KHK5" s="63"/>
      <c r="KHL5" s="63"/>
      <c r="KHM5" s="63"/>
      <c r="KHN5" s="63"/>
      <c r="KHO5" s="63"/>
      <c r="KHP5" s="63"/>
      <c r="KHQ5" s="63"/>
      <c r="KHR5" s="63"/>
      <c r="KHS5" s="63"/>
      <c r="KHT5" s="63"/>
      <c r="KHU5" s="63"/>
      <c r="KHV5" s="63"/>
      <c r="KHW5" s="63"/>
      <c r="KHX5" s="63"/>
      <c r="KHY5" s="63"/>
      <c r="KHZ5" s="63"/>
      <c r="KIA5" s="63"/>
      <c r="KIB5" s="63"/>
      <c r="KIC5" s="63"/>
      <c r="KID5" s="63"/>
      <c r="KIE5" s="63"/>
      <c r="KIF5" s="63"/>
      <c r="KIG5" s="63"/>
      <c r="KIH5" s="63"/>
      <c r="KII5" s="63"/>
      <c r="KIJ5" s="63"/>
      <c r="KIK5" s="63"/>
      <c r="KIL5" s="63"/>
      <c r="KIM5" s="63"/>
      <c r="KIN5" s="63"/>
      <c r="KIO5" s="63"/>
      <c r="KIP5" s="63"/>
      <c r="KIQ5" s="63"/>
      <c r="KIR5" s="63"/>
      <c r="KIS5" s="63"/>
      <c r="KIT5" s="63"/>
      <c r="KIU5" s="63"/>
      <c r="KIV5" s="63"/>
      <c r="KIW5" s="63"/>
      <c r="KIX5" s="63"/>
      <c r="KIY5" s="63"/>
      <c r="KIZ5" s="63"/>
      <c r="KJA5" s="63"/>
      <c r="KJB5" s="63"/>
      <c r="KJC5" s="63"/>
      <c r="KJD5" s="63"/>
      <c r="KJE5" s="63"/>
      <c r="KJF5" s="63"/>
      <c r="KJG5" s="63"/>
      <c r="KJH5" s="63"/>
      <c r="KJI5" s="63"/>
      <c r="KJJ5" s="63"/>
      <c r="KJK5" s="63"/>
      <c r="KJL5" s="63"/>
      <c r="KJM5" s="63"/>
      <c r="KJN5" s="63"/>
      <c r="KJO5" s="63"/>
      <c r="KJP5" s="63"/>
      <c r="KJQ5" s="63"/>
      <c r="KJR5" s="63"/>
      <c r="KJS5" s="63"/>
      <c r="KJT5" s="63"/>
      <c r="KJU5" s="63"/>
      <c r="KJV5" s="63"/>
      <c r="KJW5" s="63"/>
      <c r="KJX5" s="63"/>
      <c r="KJY5" s="63"/>
      <c r="KJZ5" s="63"/>
      <c r="KKA5" s="63"/>
      <c r="KKB5" s="63"/>
      <c r="KKC5" s="63"/>
      <c r="KKD5" s="63"/>
      <c r="KKE5" s="63"/>
      <c r="KKF5" s="63"/>
      <c r="KKG5" s="63"/>
      <c r="KKH5" s="63"/>
      <c r="KKI5" s="63"/>
      <c r="KKJ5" s="63"/>
      <c r="KKK5" s="63"/>
      <c r="KKL5" s="63"/>
      <c r="KKM5" s="63"/>
      <c r="KKN5" s="63"/>
      <c r="KKO5" s="63"/>
      <c r="KKP5" s="63"/>
      <c r="KKQ5" s="63"/>
      <c r="KKR5" s="63"/>
      <c r="KKS5" s="63"/>
      <c r="KKT5" s="63"/>
      <c r="KKU5" s="63"/>
      <c r="KKV5" s="63"/>
      <c r="KKW5" s="63"/>
      <c r="KKX5" s="63"/>
      <c r="KKY5" s="63"/>
      <c r="KKZ5" s="63"/>
      <c r="KLA5" s="63"/>
      <c r="KLB5" s="63"/>
      <c r="KLC5" s="63"/>
      <c r="KLD5" s="63"/>
      <c r="KLE5" s="63"/>
      <c r="KLF5" s="63"/>
      <c r="KLG5" s="63"/>
      <c r="KLH5" s="63"/>
      <c r="KLI5" s="63"/>
      <c r="KLJ5" s="63"/>
      <c r="KLK5" s="63"/>
      <c r="KLL5" s="63"/>
      <c r="KLM5" s="63"/>
      <c r="KLN5" s="63"/>
      <c r="KLO5" s="63"/>
      <c r="KLP5" s="63"/>
      <c r="KLQ5" s="63"/>
      <c r="KLR5" s="63"/>
      <c r="KLS5" s="63"/>
      <c r="KLT5" s="63"/>
      <c r="KLU5" s="63"/>
      <c r="KLV5" s="63"/>
      <c r="KLW5" s="63"/>
      <c r="KLX5" s="63"/>
      <c r="KLY5" s="63"/>
      <c r="KLZ5" s="63"/>
      <c r="KMA5" s="63"/>
      <c r="KMB5" s="63"/>
      <c r="KMC5" s="63"/>
      <c r="KMD5" s="63"/>
      <c r="KME5" s="63"/>
      <c r="KMF5" s="63"/>
      <c r="KMG5" s="63"/>
      <c r="KMH5" s="63"/>
      <c r="KMI5" s="63"/>
      <c r="KMJ5" s="63"/>
      <c r="KMK5" s="63"/>
      <c r="KML5" s="63"/>
      <c r="KMM5" s="63"/>
      <c r="KMN5" s="63"/>
      <c r="KMO5" s="63"/>
      <c r="KMP5" s="63"/>
      <c r="KMQ5" s="63"/>
      <c r="KMR5" s="63"/>
      <c r="KMS5" s="63"/>
      <c r="KMT5" s="63"/>
      <c r="KMU5" s="63"/>
      <c r="KMV5" s="63"/>
      <c r="KMW5" s="63"/>
      <c r="KMX5" s="63"/>
      <c r="KMY5" s="63"/>
      <c r="KMZ5" s="63"/>
      <c r="KNA5" s="63"/>
      <c r="KNB5" s="63"/>
      <c r="KNC5" s="63"/>
      <c r="KND5" s="63"/>
      <c r="KNE5" s="63"/>
      <c r="KNF5" s="63"/>
      <c r="KNG5" s="63"/>
      <c r="KNH5" s="63"/>
      <c r="KNI5" s="63"/>
      <c r="KNJ5" s="63"/>
      <c r="KNK5" s="63"/>
      <c r="KNL5" s="63"/>
      <c r="KNM5" s="63"/>
      <c r="KNN5" s="63"/>
      <c r="KNO5" s="63"/>
      <c r="KNP5" s="63"/>
      <c r="KNQ5" s="63"/>
      <c r="KNR5" s="63"/>
      <c r="KNS5" s="63"/>
      <c r="KNT5" s="63"/>
      <c r="KNU5" s="63"/>
      <c r="KNV5" s="63"/>
      <c r="KNW5" s="63"/>
      <c r="KNX5" s="63"/>
      <c r="KNY5" s="63"/>
      <c r="KNZ5" s="63"/>
      <c r="KOA5" s="63"/>
      <c r="KOB5" s="63"/>
      <c r="KOC5" s="63"/>
      <c r="KOD5" s="63"/>
      <c r="KOE5" s="63"/>
      <c r="KOF5" s="63"/>
      <c r="KOG5" s="63"/>
      <c r="KOH5" s="63"/>
      <c r="KOI5" s="63"/>
      <c r="KOJ5" s="63"/>
      <c r="KOK5" s="63"/>
      <c r="KOL5" s="63"/>
      <c r="KOM5" s="63"/>
      <c r="KON5" s="63"/>
      <c r="KOO5" s="63"/>
      <c r="KOP5" s="63"/>
      <c r="KOQ5" s="63"/>
      <c r="KOR5" s="63"/>
      <c r="KOS5" s="63"/>
      <c r="KOT5" s="63"/>
      <c r="KOU5" s="63"/>
      <c r="KOV5" s="63"/>
      <c r="KOW5" s="63"/>
      <c r="KOX5" s="63"/>
      <c r="KOY5" s="63"/>
      <c r="KOZ5" s="63"/>
      <c r="KPA5" s="63"/>
      <c r="KPB5" s="63"/>
      <c r="KPC5" s="63"/>
      <c r="KPD5" s="63"/>
      <c r="KPE5" s="63"/>
      <c r="KPF5" s="63"/>
      <c r="KPG5" s="63"/>
      <c r="KPH5" s="63"/>
      <c r="KPI5" s="63"/>
      <c r="KPJ5" s="63"/>
      <c r="KPK5" s="63"/>
      <c r="KPL5" s="63"/>
      <c r="KPM5" s="63"/>
      <c r="KPN5" s="63"/>
      <c r="KPO5" s="63"/>
      <c r="KPP5" s="63"/>
      <c r="KPQ5" s="63"/>
      <c r="KPR5" s="63"/>
      <c r="KPS5" s="63"/>
      <c r="KPT5" s="63"/>
      <c r="KPU5" s="63"/>
      <c r="KPV5" s="63"/>
      <c r="KPW5" s="63"/>
      <c r="KPX5" s="63"/>
      <c r="KPY5" s="63"/>
      <c r="KPZ5" s="63"/>
      <c r="KQA5" s="63"/>
      <c r="KQB5" s="63"/>
      <c r="KQC5" s="63"/>
      <c r="KQD5" s="63"/>
      <c r="KQE5" s="63"/>
      <c r="KQF5" s="63"/>
      <c r="KQG5" s="63"/>
      <c r="KQH5" s="63"/>
      <c r="KQI5" s="63"/>
      <c r="KQJ5" s="63"/>
      <c r="KQK5" s="63"/>
      <c r="KQL5" s="63"/>
      <c r="KQM5" s="63"/>
      <c r="KQN5" s="63"/>
      <c r="KQO5" s="63"/>
      <c r="KQP5" s="63"/>
      <c r="KQQ5" s="63"/>
      <c r="KQR5" s="63"/>
      <c r="KQS5" s="63"/>
      <c r="KQT5" s="63"/>
      <c r="KQU5" s="63"/>
      <c r="KQV5" s="63"/>
      <c r="KQW5" s="63"/>
      <c r="KQX5" s="63"/>
      <c r="KQY5" s="63"/>
      <c r="KQZ5" s="63"/>
      <c r="KRA5" s="63"/>
      <c r="KRB5" s="63"/>
      <c r="KRC5" s="63"/>
      <c r="KRD5" s="63"/>
      <c r="KRE5" s="63"/>
      <c r="KRF5" s="63"/>
      <c r="KRG5" s="63"/>
      <c r="KRH5" s="63"/>
      <c r="KRI5" s="63"/>
      <c r="KRJ5" s="63"/>
      <c r="KRK5" s="63"/>
      <c r="KRL5" s="63"/>
      <c r="KRM5" s="63"/>
      <c r="KRN5" s="63"/>
      <c r="KRO5" s="63"/>
      <c r="KRP5" s="63"/>
      <c r="KRQ5" s="63"/>
      <c r="KRR5" s="63"/>
      <c r="KRS5" s="63"/>
      <c r="KRT5" s="63"/>
      <c r="KRU5" s="63"/>
      <c r="KRV5" s="63"/>
      <c r="KRW5" s="63"/>
      <c r="KRX5" s="63"/>
      <c r="KRY5" s="63"/>
      <c r="KRZ5" s="63"/>
      <c r="KSA5" s="63"/>
      <c r="KSB5" s="63"/>
      <c r="KSC5" s="63"/>
      <c r="KSD5" s="63"/>
      <c r="KSE5" s="63"/>
      <c r="KSF5" s="63"/>
      <c r="KSG5" s="63"/>
      <c r="KSH5" s="63"/>
      <c r="KSI5" s="63"/>
      <c r="KSJ5" s="63"/>
      <c r="KSK5" s="63"/>
      <c r="KSL5" s="63"/>
      <c r="KSM5" s="63"/>
      <c r="KSN5" s="63"/>
      <c r="KSO5" s="63"/>
      <c r="KSP5" s="63"/>
      <c r="KSQ5" s="63"/>
      <c r="KSR5" s="63"/>
      <c r="KSS5" s="63"/>
      <c r="KST5" s="63"/>
      <c r="KSU5" s="63"/>
      <c r="KSV5" s="63"/>
      <c r="KSW5" s="63"/>
      <c r="KSX5" s="63"/>
      <c r="KSY5" s="63"/>
      <c r="KSZ5" s="63"/>
      <c r="KTA5" s="63"/>
      <c r="KTB5" s="63"/>
      <c r="KTC5" s="63"/>
      <c r="KTD5" s="63"/>
      <c r="KTE5" s="63"/>
      <c r="KTF5" s="63"/>
      <c r="KTG5" s="63"/>
      <c r="KTH5" s="63"/>
      <c r="KTI5" s="63"/>
      <c r="KTJ5" s="63"/>
      <c r="KTK5" s="63"/>
      <c r="KTL5" s="63"/>
      <c r="KTM5" s="63"/>
      <c r="KTN5" s="63"/>
      <c r="KTO5" s="63"/>
      <c r="KTP5" s="63"/>
      <c r="KTQ5" s="63"/>
      <c r="KTR5" s="63"/>
      <c r="KTS5" s="63"/>
      <c r="KTT5" s="63"/>
      <c r="KTU5" s="63"/>
      <c r="KTV5" s="63"/>
      <c r="KTW5" s="63"/>
      <c r="KTX5" s="63"/>
      <c r="KTY5" s="63"/>
      <c r="KTZ5" s="63"/>
      <c r="KUA5" s="63"/>
      <c r="KUB5" s="63"/>
      <c r="KUC5" s="63"/>
      <c r="KUD5" s="63"/>
      <c r="KUE5" s="63"/>
      <c r="KUF5" s="63"/>
      <c r="KUG5" s="63"/>
      <c r="KUH5" s="63"/>
      <c r="KUI5" s="63"/>
      <c r="KUJ5" s="63"/>
      <c r="KUK5" s="63"/>
      <c r="KUL5" s="63"/>
      <c r="KUM5" s="63"/>
      <c r="KUN5" s="63"/>
      <c r="KUO5" s="63"/>
      <c r="KUP5" s="63"/>
      <c r="KUQ5" s="63"/>
      <c r="KUR5" s="63"/>
      <c r="KUS5" s="63"/>
      <c r="KUT5" s="63"/>
      <c r="KUU5" s="63"/>
      <c r="KUV5" s="63"/>
      <c r="KUW5" s="63"/>
      <c r="KUX5" s="63"/>
      <c r="KUY5" s="63"/>
      <c r="KUZ5" s="63"/>
      <c r="KVA5" s="63"/>
      <c r="KVB5" s="63"/>
      <c r="KVC5" s="63"/>
      <c r="KVD5" s="63"/>
      <c r="KVE5" s="63"/>
      <c r="KVF5" s="63"/>
      <c r="KVG5" s="63"/>
      <c r="KVH5" s="63"/>
      <c r="KVI5" s="63"/>
      <c r="KVJ5" s="63"/>
      <c r="KVK5" s="63"/>
      <c r="KVL5" s="63"/>
      <c r="KVM5" s="63"/>
      <c r="KVN5" s="63"/>
      <c r="KVO5" s="63"/>
      <c r="KVP5" s="63"/>
      <c r="KVQ5" s="63"/>
      <c r="KVR5" s="63"/>
      <c r="KVS5" s="63"/>
      <c r="KVT5" s="63"/>
      <c r="KVU5" s="63"/>
      <c r="KVV5" s="63"/>
      <c r="KVW5" s="63"/>
      <c r="KVX5" s="63"/>
      <c r="KVY5" s="63"/>
      <c r="KVZ5" s="63"/>
      <c r="KWA5" s="63"/>
      <c r="KWB5" s="63"/>
      <c r="KWC5" s="63"/>
      <c r="KWD5" s="63"/>
      <c r="KWE5" s="63"/>
      <c r="KWF5" s="63"/>
      <c r="KWG5" s="63"/>
      <c r="KWH5" s="63"/>
      <c r="KWI5" s="63"/>
      <c r="KWJ5" s="63"/>
      <c r="KWK5" s="63"/>
      <c r="KWL5" s="63"/>
      <c r="KWM5" s="63"/>
      <c r="KWN5" s="63"/>
      <c r="KWO5" s="63"/>
      <c r="KWP5" s="63"/>
      <c r="KWQ5" s="63"/>
      <c r="KWR5" s="63"/>
      <c r="KWS5" s="63"/>
      <c r="KWT5" s="63"/>
      <c r="KWU5" s="63"/>
      <c r="KWV5" s="63"/>
      <c r="KWW5" s="63"/>
      <c r="KWX5" s="63"/>
      <c r="KWY5" s="63"/>
      <c r="KWZ5" s="63"/>
      <c r="KXA5" s="63"/>
      <c r="KXB5" s="63"/>
      <c r="KXC5" s="63"/>
      <c r="KXD5" s="63"/>
      <c r="KXE5" s="63"/>
      <c r="KXF5" s="63"/>
      <c r="KXG5" s="63"/>
      <c r="KXH5" s="63"/>
      <c r="KXI5" s="63"/>
      <c r="KXJ5" s="63"/>
      <c r="KXK5" s="63"/>
      <c r="KXL5" s="63"/>
      <c r="KXM5" s="63"/>
      <c r="KXN5" s="63"/>
      <c r="KXO5" s="63"/>
      <c r="KXP5" s="63"/>
      <c r="KXQ5" s="63"/>
      <c r="KXR5" s="63"/>
      <c r="KXS5" s="63"/>
      <c r="KXT5" s="63"/>
      <c r="KXU5" s="63"/>
      <c r="KXV5" s="63"/>
      <c r="KXW5" s="63"/>
      <c r="KXX5" s="63"/>
      <c r="KXY5" s="63"/>
      <c r="KXZ5" s="63"/>
      <c r="KYA5" s="63"/>
      <c r="KYB5" s="63"/>
      <c r="KYC5" s="63"/>
      <c r="KYD5" s="63"/>
      <c r="KYE5" s="63"/>
      <c r="KYF5" s="63"/>
      <c r="KYG5" s="63"/>
      <c r="KYH5" s="63"/>
      <c r="KYI5" s="63"/>
      <c r="KYJ5" s="63"/>
      <c r="KYK5" s="63"/>
      <c r="KYL5" s="63"/>
      <c r="KYM5" s="63"/>
      <c r="KYN5" s="63"/>
      <c r="KYO5" s="63"/>
      <c r="KYP5" s="63"/>
      <c r="KYQ5" s="63"/>
      <c r="KYR5" s="63"/>
      <c r="KYS5" s="63"/>
      <c r="KYT5" s="63"/>
      <c r="KYU5" s="63"/>
      <c r="KYV5" s="63"/>
      <c r="KYW5" s="63"/>
      <c r="KYX5" s="63"/>
      <c r="KYY5" s="63"/>
      <c r="KYZ5" s="63"/>
      <c r="KZA5" s="63"/>
      <c r="KZB5" s="63"/>
      <c r="KZC5" s="63"/>
      <c r="KZD5" s="63"/>
      <c r="KZE5" s="63"/>
      <c r="KZF5" s="63"/>
      <c r="KZG5" s="63"/>
      <c r="KZH5" s="63"/>
      <c r="KZI5" s="63"/>
      <c r="KZJ5" s="63"/>
      <c r="KZK5" s="63"/>
      <c r="KZL5" s="63"/>
      <c r="KZM5" s="63"/>
      <c r="KZN5" s="63"/>
      <c r="KZO5" s="63"/>
      <c r="KZP5" s="63"/>
      <c r="KZQ5" s="63"/>
      <c r="KZR5" s="63"/>
      <c r="KZS5" s="63"/>
      <c r="KZT5" s="63"/>
      <c r="KZU5" s="63"/>
      <c r="KZV5" s="63"/>
      <c r="KZW5" s="63"/>
      <c r="KZX5" s="63"/>
      <c r="KZY5" s="63"/>
      <c r="KZZ5" s="63"/>
      <c r="LAA5" s="63"/>
      <c r="LAB5" s="63"/>
      <c r="LAC5" s="63"/>
      <c r="LAD5" s="63"/>
      <c r="LAE5" s="63"/>
      <c r="LAF5" s="63"/>
      <c r="LAG5" s="63"/>
      <c r="LAH5" s="63"/>
      <c r="LAI5" s="63"/>
      <c r="LAJ5" s="63"/>
      <c r="LAK5" s="63"/>
      <c r="LAL5" s="63"/>
      <c r="LAM5" s="63"/>
      <c r="LAN5" s="63"/>
      <c r="LAO5" s="63"/>
      <c r="LAP5" s="63"/>
      <c r="LAQ5" s="63"/>
      <c r="LAR5" s="63"/>
      <c r="LAS5" s="63"/>
      <c r="LAT5" s="63"/>
      <c r="LAU5" s="63"/>
      <c r="LAV5" s="63"/>
      <c r="LAW5" s="63"/>
      <c r="LAX5" s="63"/>
      <c r="LAY5" s="63"/>
      <c r="LAZ5" s="63"/>
      <c r="LBA5" s="63"/>
      <c r="LBB5" s="63"/>
      <c r="LBC5" s="63"/>
      <c r="LBD5" s="63"/>
      <c r="LBE5" s="63"/>
      <c r="LBF5" s="63"/>
      <c r="LBG5" s="63"/>
      <c r="LBH5" s="63"/>
      <c r="LBI5" s="63"/>
      <c r="LBJ5" s="63"/>
      <c r="LBK5" s="63"/>
      <c r="LBL5" s="63"/>
      <c r="LBM5" s="63"/>
      <c r="LBN5" s="63"/>
      <c r="LBO5" s="63"/>
      <c r="LBP5" s="63"/>
      <c r="LBQ5" s="63"/>
      <c r="LBR5" s="63"/>
      <c r="LBS5" s="63"/>
      <c r="LBT5" s="63"/>
      <c r="LBU5" s="63"/>
      <c r="LBV5" s="63"/>
      <c r="LBW5" s="63"/>
      <c r="LBX5" s="63"/>
      <c r="LBY5" s="63"/>
      <c r="LBZ5" s="63"/>
      <c r="LCA5" s="63"/>
      <c r="LCB5" s="63"/>
      <c r="LCC5" s="63"/>
      <c r="LCD5" s="63"/>
      <c r="LCE5" s="63"/>
      <c r="LCF5" s="63"/>
      <c r="LCG5" s="63"/>
      <c r="LCH5" s="63"/>
      <c r="LCI5" s="63"/>
      <c r="LCJ5" s="63"/>
      <c r="LCK5" s="63"/>
      <c r="LCL5" s="63"/>
      <c r="LCM5" s="63"/>
      <c r="LCN5" s="63"/>
      <c r="LCO5" s="63"/>
      <c r="LCP5" s="63"/>
      <c r="LCQ5" s="63"/>
      <c r="LCR5" s="63"/>
      <c r="LCS5" s="63"/>
      <c r="LCT5" s="63"/>
      <c r="LCU5" s="63"/>
      <c r="LCV5" s="63"/>
      <c r="LCW5" s="63"/>
      <c r="LCX5" s="63"/>
      <c r="LCY5" s="63"/>
      <c r="LCZ5" s="63"/>
      <c r="LDA5" s="63"/>
      <c r="LDB5" s="63"/>
      <c r="LDC5" s="63"/>
      <c r="LDD5" s="63"/>
      <c r="LDE5" s="63"/>
      <c r="LDF5" s="63"/>
      <c r="LDG5" s="63"/>
      <c r="LDH5" s="63"/>
      <c r="LDI5" s="63"/>
      <c r="LDJ5" s="63"/>
      <c r="LDK5" s="63"/>
      <c r="LDL5" s="63"/>
      <c r="LDM5" s="63"/>
      <c r="LDN5" s="63"/>
      <c r="LDO5" s="63"/>
      <c r="LDP5" s="63"/>
      <c r="LDQ5" s="63"/>
      <c r="LDR5" s="63"/>
      <c r="LDS5" s="63"/>
      <c r="LDT5" s="63"/>
      <c r="LDU5" s="63"/>
      <c r="LDV5" s="63"/>
      <c r="LDW5" s="63"/>
      <c r="LDX5" s="63"/>
      <c r="LDY5" s="63"/>
      <c r="LDZ5" s="63"/>
      <c r="LEA5" s="63"/>
      <c r="LEB5" s="63"/>
      <c r="LEC5" s="63"/>
      <c r="LED5" s="63"/>
      <c r="LEE5" s="63"/>
      <c r="LEF5" s="63"/>
      <c r="LEG5" s="63"/>
      <c r="LEH5" s="63"/>
      <c r="LEI5" s="63"/>
      <c r="LEJ5" s="63"/>
      <c r="LEK5" s="63"/>
      <c r="LEL5" s="63"/>
      <c r="LEM5" s="63"/>
      <c r="LEN5" s="63"/>
      <c r="LEO5" s="63"/>
      <c r="LEP5" s="63"/>
      <c r="LEQ5" s="63"/>
      <c r="LER5" s="63"/>
      <c r="LES5" s="63"/>
      <c r="LET5" s="63"/>
      <c r="LEU5" s="63"/>
      <c r="LEV5" s="63"/>
      <c r="LEW5" s="63"/>
      <c r="LEX5" s="63"/>
      <c r="LEY5" s="63"/>
      <c r="LEZ5" s="63"/>
      <c r="LFA5" s="63"/>
      <c r="LFB5" s="63"/>
      <c r="LFC5" s="63"/>
      <c r="LFD5" s="63"/>
      <c r="LFE5" s="63"/>
      <c r="LFF5" s="63"/>
      <c r="LFG5" s="63"/>
      <c r="LFH5" s="63"/>
      <c r="LFI5" s="63"/>
      <c r="LFJ5" s="63"/>
      <c r="LFK5" s="63"/>
      <c r="LFL5" s="63"/>
      <c r="LFM5" s="63"/>
      <c r="LFN5" s="63"/>
      <c r="LFO5" s="63"/>
      <c r="LFP5" s="63"/>
      <c r="LFQ5" s="63"/>
      <c r="LFR5" s="63"/>
      <c r="LFS5" s="63"/>
      <c r="LFT5" s="63"/>
      <c r="LFU5" s="63"/>
      <c r="LFV5" s="63"/>
      <c r="LFW5" s="63"/>
      <c r="LFX5" s="63"/>
      <c r="LFY5" s="63"/>
      <c r="LFZ5" s="63"/>
      <c r="LGA5" s="63"/>
      <c r="LGB5" s="63"/>
      <c r="LGC5" s="63"/>
      <c r="LGD5" s="63"/>
      <c r="LGE5" s="63"/>
      <c r="LGF5" s="63"/>
      <c r="LGG5" s="63"/>
      <c r="LGH5" s="63"/>
      <c r="LGI5" s="63"/>
      <c r="LGJ5" s="63"/>
      <c r="LGK5" s="63"/>
      <c r="LGL5" s="63"/>
      <c r="LGM5" s="63"/>
      <c r="LGN5" s="63"/>
      <c r="LGO5" s="63"/>
      <c r="LGP5" s="63"/>
      <c r="LGQ5" s="63"/>
      <c r="LGR5" s="63"/>
      <c r="LGS5" s="63"/>
      <c r="LGT5" s="63"/>
      <c r="LGU5" s="63"/>
      <c r="LGV5" s="63"/>
      <c r="LGW5" s="63"/>
      <c r="LGX5" s="63"/>
      <c r="LGY5" s="63"/>
      <c r="LGZ5" s="63"/>
      <c r="LHA5" s="63"/>
      <c r="LHB5" s="63"/>
      <c r="LHC5" s="63"/>
      <c r="LHD5" s="63"/>
      <c r="LHE5" s="63"/>
      <c r="LHF5" s="63"/>
      <c r="LHG5" s="63"/>
      <c r="LHH5" s="63"/>
      <c r="LHI5" s="63"/>
      <c r="LHJ5" s="63"/>
      <c r="LHK5" s="63"/>
      <c r="LHL5" s="63"/>
      <c r="LHM5" s="63"/>
      <c r="LHN5" s="63"/>
      <c r="LHO5" s="63"/>
      <c r="LHP5" s="63"/>
      <c r="LHQ5" s="63"/>
      <c r="LHR5" s="63"/>
      <c r="LHS5" s="63"/>
      <c r="LHT5" s="63"/>
      <c r="LHU5" s="63"/>
      <c r="LHV5" s="63"/>
      <c r="LHW5" s="63"/>
      <c r="LHX5" s="63"/>
      <c r="LHY5" s="63"/>
      <c r="LHZ5" s="63"/>
      <c r="LIA5" s="63"/>
      <c r="LIB5" s="63"/>
      <c r="LIC5" s="63"/>
      <c r="LID5" s="63"/>
      <c r="LIE5" s="63"/>
      <c r="LIF5" s="63"/>
      <c r="LIG5" s="63"/>
      <c r="LIH5" s="63"/>
      <c r="LII5" s="63"/>
      <c r="LIJ5" s="63"/>
      <c r="LIK5" s="63"/>
      <c r="LIL5" s="63"/>
      <c r="LIM5" s="63"/>
      <c r="LIN5" s="63"/>
      <c r="LIO5" s="63"/>
      <c r="LIP5" s="63"/>
      <c r="LIQ5" s="63"/>
      <c r="LIR5" s="63"/>
      <c r="LIS5" s="63"/>
      <c r="LIT5" s="63"/>
      <c r="LIU5" s="63"/>
      <c r="LIV5" s="63"/>
      <c r="LIW5" s="63"/>
      <c r="LIX5" s="63"/>
      <c r="LIY5" s="63"/>
      <c r="LIZ5" s="63"/>
      <c r="LJA5" s="63"/>
      <c r="LJB5" s="63"/>
      <c r="LJC5" s="63"/>
      <c r="LJD5" s="63"/>
      <c r="LJE5" s="63"/>
      <c r="LJF5" s="63"/>
      <c r="LJG5" s="63"/>
      <c r="LJH5" s="63"/>
      <c r="LJI5" s="63"/>
      <c r="LJJ5" s="63"/>
      <c r="LJK5" s="63"/>
      <c r="LJL5" s="63"/>
      <c r="LJM5" s="63"/>
      <c r="LJN5" s="63"/>
      <c r="LJO5" s="63"/>
      <c r="LJP5" s="63"/>
      <c r="LJQ5" s="63"/>
      <c r="LJR5" s="63"/>
      <c r="LJS5" s="63"/>
      <c r="LJT5" s="63"/>
      <c r="LJU5" s="63"/>
      <c r="LJV5" s="63"/>
      <c r="LJW5" s="63"/>
      <c r="LJX5" s="63"/>
      <c r="LJY5" s="63"/>
      <c r="LJZ5" s="63"/>
      <c r="LKA5" s="63"/>
      <c r="LKB5" s="63"/>
      <c r="LKC5" s="63"/>
      <c r="LKD5" s="63"/>
      <c r="LKE5" s="63"/>
      <c r="LKF5" s="63"/>
      <c r="LKG5" s="63"/>
      <c r="LKH5" s="63"/>
      <c r="LKI5" s="63"/>
      <c r="LKJ5" s="63"/>
      <c r="LKK5" s="63"/>
      <c r="LKL5" s="63"/>
      <c r="LKM5" s="63"/>
      <c r="LKN5" s="63"/>
      <c r="LKO5" s="63"/>
      <c r="LKP5" s="63"/>
      <c r="LKQ5" s="63"/>
      <c r="LKR5" s="63"/>
      <c r="LKS5" s="63"/>
      <c r="LKT5" s="63"/>
      <c r="LKU5" s="63"/>
      <c r="LKV5" s="63"/>
      <c r="LKW5" s="63"/>
      <c r="LKX5" s="63"/>
      <c r="LKY5" s="63"/>
      <c r="LKZ5" s="63"/>
      <c r="LLA5" s="63"/>
      <c r="LLB5" s="63"/>
      <c r="LLC5" s="63"/>
      <c r="LLD5" s="63"/>
      <c r="LLE5" s="63"/>
      <c r="LLF5" s="63"/>
      <c r="LLG5" s="63"/>
      <c r="LLH5" s="63"/>
      <c r="LLI5" s="63"/>
      <c r="LLJ5" s="63"/>
      <c r="LLK5" s="63"/>
      <c r="LLL5" s="63"/>
      <c r="LLM5" s="63"/>
      <c r="LLN5" s="63"/>
      <c r="LLO5" s="63"/>
      <c r="LLP5" s="63"/>
      <c r="LLQ5" s="63"/>
      <c r="LLR5" s="63"/>
      <c r="LLS5" s="63"/>
      <c r="LLT5" s="63"/>
      <c r="LLU5" s="63"/>
      <c r="LLV5" s="63"/>
      <c r="LLW5" s="63"/>
      <c r="LLX5" s="63"/>
      <c r="LLY5" s="63"/>
      <c r="LLZ5" s="63"/>
      <c r="LMA5" s="63"/>
      <c r="LMB5" s="63"/>
      <c r="LMC5" s="63"/>
      <c r="LMD5" s="63"/>
      <c r="LME5" s="63"/>
      <c r="LMF5" s="63"/>
      <c r="LMG5" s="63"/>
      <c r="LMH5" s="63"/>
      <c r="LMI5" s="63"/>
      <c r="LMJ5" s="63"/>
      <c r="LMK5" s="63"/>
      <c r="LML5" s="63"/>
      <c r="LMM5" s="63"/>
      <c r="LMN5" s="63"/>
      <c r="LMO5" s="63"/>
      <c r="LMP5" s="63"/>
      <c r="LMQ5" s="63"/>
      <c r="LMR5" s="63"/>
      <c r="LMS5" s="63"/>
      <c r="LMT5" s="63"/>
      <c r="LMU5" s="63"/>
      <c r="LMV5" s="63"/>
      <c r="LMW5" s="63"/>
      <c r="LMX5" s="63"/>
      <c r="LMY5" s="63"/>
      <c r="LMZ5" s="63"/>
      <c r="LNA5" s="63"/>
      <c r="LNB5" s="63"/>
      <c r="LNC5" s="63"/>
      <c r="LND5" s="63"/>
      <c r="LNE5" s="63"/>
      <c r="LNF5" s="63"/>
      <c r="LNG5" s="63"/>
      <c r="LNH5" s="63"/>
      <c r="LNI5" s="63"/>
      <c r="LNJ5" s="63"/>
      <c r="LNK5" s="63"/>
      <c r="LNL5" s="63"/>
      <c r="LNM5" s="63"/>
      <c r="LNN5" s="63"/>
      <c r="LNO5" s="63"/>
      <c r="LNP5" s="63"/>
      <c r="LNQ5" s="63"/>
      <c r="LNR5" s="63"/>
      <c r="LNS5" s="63"/>
      <c r="LNT5" s="63"/>
      <c r="LNU5" s="63"/>
      <c r="LNV5" s="63"/>
      <c r="LNW5" s="63"/>
      <c r="LNX5" s="63"/>
      <c r="LNY5" s="63"/>
      <c r="LNZ5" s="63"/>
      <c r="LOA5" s="63"/>
      <c r="LOB5" s="63"/>
      <c r="LOC5" s="63"/>
      <c r="LOD5" s="63"/>
      <c r="LOE5" s="63"/>
      <c r="LOF5" s="63"/>
      <c r="LOG5" s="63"/>
      <c r="LOH5" s="63"/>
      <c r="LOI5" s="63"/>
      <c r="LOJ5" s="63"/>
      <c r="LOK5" s="63"/>
      <c r="LOL5" s="63"/>
      <c r="LOM5" s="63"/>
      <c r="LON5" s="63"/>
      <c r="LOO5" s="63"/>
      <c r="LOP5" s="63"/>
      <c r="LOQ5" s="63"/>
      <c r="LOR5" s="63"/>
      <c r="LOS5" s="63"/>
      <c r="LOT5" s="63"/>
      <c r="LOU5" s="63"/>
      <c r="LOV5" s="63"/>
      <c r="LOW5" s="63"/>
      <c r="LOX5" s="63"/>
      <c r="LOY5" s="63"/>
      <c r="LOZ5" s="63"/>
      <c r="LPA5" s="63"/>
      <c r="LPB5" s="63"/>
      <c r="LPC5" s="63"/>
      <c r="LPD5" s="63"/>
      <c r="LPE5" s="63"/>
      <c r="LPF5" s="63"/>
      <c r="LPG5" s="63"/>
      <c r="LPH5" s="63"/>
      <c r="LPI5" s="63"/>
      <c r="LPJ5" s="63"/>
      <c r="LPK5" s="63"/>
      <c r="LPL5" s="63"/>
      <c r="LPM5" s="63"/>
      <c r="LPN5" s="63"/>
      <c r="LPO5" s="63"/>
      <c r="LPP5" s="63"/>
      <c r="LPQ5" s="63"/>
      <c r="LPR5" s="63"/>
      <c r="LPS5" s="63"/>
      <c r="LPT5" s="63"/>
      <c r="LPU5" s="63"/>
      <c r="LPV5" s="63"/>
      <c r="LPW5" s="63"/>
      <c r="LPX5" s="63"/>
      <c r="LPY5" s="63"/>
      <c r="LPZ5" s="63"/>
      <c r="LQA5" s="63"/>
      <c r="LQB5" s="63"/>
      <c r="LQC5" s="63"/>
      <c r="LQD5" s="63"/>
      <c r="LQE5" s="63"/>
      <c r="LQF5" s="63"/>
      <c r="LQG5" s="63"/>
      <c r="LQH5" s="63"/>
      <c r="LQI5" s="63"/>
      <c r="LQJ5" s="63"/>
      <c r="LQK5" s="63"/>
      <c r="LQL5" s="63"/>
      <c r="LQM5" s="63"/>
      <c r="LQN5" s="63"/>
      <c r="LQO5" s="63"/>
      <c r="LQP5" s="63"/>
      <c r="LQQ5" s="63"/>
      <c r="LQR5" s="63"/>
      <c r="LQS5" s="63"/>
      <c r="LQT5" s="63"/>
      <c r="LQU5" s="63"/>
      <c r="LQV5" s="63"/>
      <c r="LQW5" s="63"/>
      <c r="LQX5" s="63"/>
      <c r="LQY5" s="63"/>
      <c r="LQZ5" s="63"/>
      <c r="LRA5" s="63"/>
      <c r="LRB5" s="63"/>
      <c r="LRC5" s="63"/>
      <c r="LRD5" s="63"/>
      <c r="LRE5" s="63"/>
      <c r="LRF5" s="63"/>
      <c r="LRG5" s="63"/>
      <c r="LRH5" s="63"/>
      <c r="LRI5" s="63"/>
      <c r="LRJ5" s="63"/>
      <c r="LRK5" s="63"/>
      <c r="LRL5" s="63"/>
      <c r="LRM5" s="63"/>
      <c r="LRN5" s="63"/>
      <c r="LRO5" s="63"/>
      <c r="LRP5" s="63"/>
      <c r="LRQ5" s="63"/>
      <c r="LRR5" s="63"/>
      <c r="LRS5" s="63"/>
      <c r="LRT5" s="63"/>
      <c r="LRU5" s="63"/>
      <c r="LRV5" s="63"/>
      <c r="LRW5" s="63"/>
      <c r="LRX5" s="63"/>
      <c r="LRY5" s="63"/>
      <c r="LRZ5" s="63"/>
      <c r="LSA5" s="63"/>
      <c r="LSB5" s="63"/>
      <c r="LSC5" s="63"/>
      <c r="LSD5" s="63"/>
      <c r="LSE5" s="63"/>
      <c r="LSF5" s="63"/>
      <c r="LSG5" s="63"/>
      <c r="LSH5" s="63"/>
      <c r="LSI5" s="63"/>
      <c r="LSJ5" s="63"/>
      <c r="LSK5" s="63"/>
      <c r="LSL5" s="63"/>
      <c r="LSM5" s="63"/>
      <c r="LSN5" s="63"/>
      <c r="LSO5" s="63"/>
      <c r="LSP5" s="63"/>
      <c r="LSQ5" s="63"/>
      <c r="LSR5" s="63"/>
      <c r="LSS5" s="63"/>
      <c r="LST5" s="63"/>
      <c r="LSU5" s="63"/>
      <c r="LSV5" s="63"/>
      <c r="LSW5" s="63"/>
      <c r="LSX5" s="63"/>
      <c r="LSY5" s="63"/>
      <c r="LSZ5" s="63"/>
      <c r="LTA5" s="63"/>
      <c r="LTB5" s="63"/>
      <c r="LTC5" s="63"/>
      <c r="LTD5" s="63"/>
      <c r="LTE5" s="63"/>
      <c r="LTF5" s="63"/>
      <c r="LTG5" s="63"/>
      <c r="LTH5" s="63"/>
      <c r="LTI5" s="63"/>
      <c r="LTJ5" s="63"/>
      <c r="LTK5" s="63"/>
      <c r="LTL5" s="63"/>
      <c r="LTM5" s="63"/>
      <c r="LTN5" s="63"/>
      <c r="LTO5" s="63"/>
      <c r="LTP5" s="63"/>
      <c r="LTQ5" s="63"/>
      <c r="LTR5" s="63"/>
      <c r="LTS5" s="63"/>
      <c r="LTT5" s="63"/>
      <c r="LTU5" s="63"/>
      <c r="LTV5" s="63"/>
      <c r="LTW5" s="63"/>
      <c r="LTX5" s="63"/>
      <c r="LTY5" s="63"/>
      <c r="LTZ5" s="63"/>
      <c r="LUA5" s="63"/>
      <c r="LUB5" s="63"/>
      <c r="LUC5" s="63"/>
      <c r="LUD5" s="63"/>
      <c r="LUE5" s="63"/>
      <c r="LUF5" s="63"/>
      <c r="LUG5" s="63"/>
      <c r="LUH5" s="63"/>
      <c r="LUI5" s="63"/>
      <c r="LUJ5" s="63"/>
      <c r="LUK5" s="63"/>
      <c r="LUL5" s="63"/>
      <c r="LUM5" s="63"/>
      <c r="LUN5" s="63"/>
      <c r="LUO5" s="63"/>
      <c r="LUP5" s="63"/>
      <c r="LUQ5" s="63"/>
      <c r="LUR5" s="63"/>
      <c r="LUS5" s="63"/>
      <c r="LUT5" s="63"/>
      <c r="LUU5" s="63"/>
      <c r="LUV5" s="63"/>
      <c r="LUW5" s="63"/>
      <c r="LUX5" s="63"/>
      <c r="LUY5" s="63"/>
      <c r="LUZ5" s="63"/>
      <c r="LVA5" s="63"/>
      <c r="LVB5" s="63"/>
      <c r="LVC5" s="63"/>
      <c r="LVD5" s="63"/>
      <c r="LVE5" s="63"/>
      <c r="LVF5" s="63"/>
      <c r="LVG5" s="63"/>
      <c r="LVH5" s="63"/>
      <c r="LVI5" s="63"/>
      <c r="LVJ5" s="63"/>
      <c r="LVK5" s="63"/>
      <c r="LVL5" s="63"/>
      <c r="LVM5" s="63"/>
      <c r="LVN5" s="63"/>
      <c r="LVO5" s="63"/>
      <c r="LVP5" s="63"/>
      <c r="LVQ5" s="63"/>
      <c r="LVR5" s="63"/>
      <c r="LVS5" s="63"/>
      <c r="LVT5" s="63"/>
      <c r="LVU5" s="63"/>
      <c r="LVV5" s="63"/>
      <c r="LVW5" s="63"/>
      <c r="LVX5" s="63"/>
      <c r="LVY5" s="63"/>
      <c r="LVZ5" s="63"/>
      <c r="LWA5" s="63"/>
      <c r="LWB5" s="63"/>
      <c r="LWC5" s="63"/>
      <c r="LWD5" s="63"/>
      <c r="LWE5" s="63"/>
      <c r="LWF5" s="63"/>
      <c r="LWG5" s="63"/>
      <c r="LWH5" s="63"/>
      <c r="LWI5" s="63"/>
      <c r="LWJ5" s="63"/>
      <c r="LWK5" s="63"/>
      <c r="LWL5" s="63"/>
      <c r="LWM5" s="63"/>
      <c r="LWN5" s="63"/>
      <c r="LWO5" s="63"/>
      <c r="LWP5" s="63"/>
      <c r="LWQ5" s="63"/>
      <c r="LWR5" s="63"/>
      <c r="LWS5" s="63"/>
      <c r="LWT5" s="63"/>
      <c r="LWU5" s="63"/>
      <c r="LWV5" s="63"/>
      <c r="LWW5" s="63"/>
      <c r="LWX5" s="63"/>
      <c r="LWY5" s="63"/>
      <c r="LWZ5" s="63"/>
      <c r="LXA5" s="63"/>
      <c r="LXB5" s="63"/>
      <c r="LXC5" s="63"/>
      <c r="LXD5" s="63"/>
      <c r="LXE5" s="63"/>
      <c r="LXF5" s="63"/>
      <c r="LXG5" s="63"/>
      <c r="LXH5" s="63"/>
      <c r="LXI5" s="63"/>
      <c r="LXJ5" s="63"/>
      <c r="LXK5" s="63"/>
      <c r="LXL5" s="63"/>
      <c r="LXM5" s="63"/>
      <c r="LXN5" s="63"/>
      <c r="LXO5" s="63"/>
      <c r="LXP5" s="63"/>
      <c r="LXQ5" s="63"/>
      <c r="LXR5" s="63"/>
      <c r="LXS5" s="63"/>
      <c r="LXT5" s="63"/>
      <c r="LXU5" s="63"/>
      <c r="LXV5" s="63"/>
      <c r="LXW5" s="63"/>
      <c r="LXX5" s="63"/>
      <c r="LXY5" s="63"/>
      <c r="LXZ5" s="63"/>
      <c r="LYA5" s="63"/>
      <c r="LYB5" s="63"/>
      <c r="LYC5" s="63"/>
      <c r="LYD5" s="63"/>
      <c r="LYE5" s="63"/>
      <c r="LYF5" s="63"/>
      <c r="LYG5" s="63"/>
      <c r="LYH5" s="63"/>
      <c r="LYI5" s="63"/>
      <c r="LYJ5" s="63"/>
      <c r="LYK5" s="63"/>
      <c r="LYL5" s="63"/>
      <c r="LYM5" s="63"/>
      <c r="LYN5" s="63"/>
      <c r="LYO5" s="63"/>
      <c r="LYP5" s="63"/>
      <c r="LYQ5" s="63"/>
      <c r="LYR5" s="63"/>
      <c r="LYS5" s="63"/>
      <c r="LYT5" s="63"/>
      <c r="LYU5" s="63"/>
      <c r="LYV5" s="63"/>
      <c r="LYW5" s="63"/>
      <c r="LYX5" s="63"/>
      <c r="LYY5" s="63"/>
      <c r="LYZ5" s="63"/>
      <c r="LZA5" s="63"/>
      <c r="LZB5" s="63"/>
      <c r="LZC5" s="63"/>
      <c r="LZD5" s="63"/>
      <c r="LZE5" s="63"/>
      <c r="LZF5" s="63"/>
      <c r="LZG5" s="63"/>
      <c r="LZH5" s="63"/>
      <c r="LZI5" s="63"/>
      <c r="LZJ5" s="63"/>
      <c r="LZK5" s="63"/>
      <c r="LZL5" s="63"/>
      <c r="LZM5" s="63"/>
      <c r="LZN5" s="63"/>
      <c r="LZO5" s="63"/>
      <c r="LZP5" s="63"/>
      <c r="LZQ5" s="63"/>
      <c r="LZR5" s="63"/>
      <c r="LZS5" s="63"/>
      <c r="LZT5" s="63"/>
      <c r="LZU5" s="63"/>
      <c r="LZV5" s="63"/>
      <c r="LZW5" s="63"/>
      <c r="LZX5" s="63"/>
      <c r="LZY5" s="63"/>
      <c r="LZZ5" s="63"/>
      <c r="MAA5" s="63"/>
      <c r="MAB5" s="63"/>
      <c r="MAC5" s="63"/>
      <c r="MAD5" s="63"/>
      <c r="MAE5" s="63"/>
      <c r="MAF5" s="63"/>
      <c r="MAG5" s="63"/>
      <c r="MAH5" s="63"/>
      <c r="MAI5" s="63"/>
      <c r="MAJ5" s="63"/>
      <c r="MAK5" s="63"/>
      <c r="MAL5" s="63"/>
      <c r="MAM5" s="63"/>
      <c r="MAN5" s="63"/>
      <c r="MAO5" s="63"/>
      <c r="MAP5" s="63"/>
      <c r="MAQ5" s="63"/>
      <c r="MAR5" s="63"/>
      <c r="MAS5" s="63"/>
      <c r="MAT5" s="63"/>
      <c r="MAU5" s="63"/>
      <c r="MAV5" s="63"/>
      <c r="MAW5" s="63"/>
      <c r="MAX5" s="63"/>
      <c r="MAY5" s="63"/>
      <c r="MAZ5" s="63"/>
      <c r="MBA5" s="63"/>
      <c r="MBB5" s="63"/>
      <c r="MBC5" s="63"/>
      <c r="MBD5" s="63"/>
      <c r="MBE5" s="63"/>
      <c r="MBF5" s="63"/>
      <c r="MBG5" s="63"/>
      <c r="MBH5" s="63"/>
      <c r="MBI5" s="63"/>
      <c r="MBJ5" s="63"/>
      <c r="MBK5" s="63"/>
      <c r="MBL5" s="63"/>
      <c r="MBM5" s="63"/>
      <c r="MBN5" s="63"/>
      <c r="MBO5" s="63"/>
      <c r="MBP5" s="63"/>
      <c r="MBQ5" s="63"/>
      <c r="MBR5" s="63"/>
      <c r="MBS5" s="63"/>
      <c r="MBT5" s="63"/>
      <c r="MBU5" s="63"/>
      <c r="MBV5" s="63"/>
      <c r="MBW5" s="63"/>
      <c r="MBX5" s="63"/>
      <c r="MBY5" s="63"/>
      <c r="MBZ5" s="63"/>
      <c r="MCA5" s="63"/>
      <c r="MCB5" s="63"/>
      <c r="MCC5" s="63"/>
      <c r="MCD5" s="63"/>
      <c r="MCE5" s="63"/>
      <c r="MCF5" s="63"/>
      <c r="MCG5" s="63"/>
      <c r="MCH5" s="63"/>
      <c r="MCI5" s="63"/>
      <c r="MCJ5" s="63"/>
      <c r="MCK5" s="63"/>
      <c r="MCL5" s="63"/>
      <c r="MCM5" s="63"/>
      <c r="MCN5" s="63"/>
      <c r="MCO5" s="63"/>
      <c r="MCP5" s="63"/>
      <c r="MCQ5" s="63"/>
      <c r="MCR5" s="63"/>
      <c r="MCS5" s="63"/>
      <c r="MCT5" s="63"/>
      <c r="MCU5" s="63"/>
      <c r="MCV5" s="63"/>
      <c r="MCW5" s="63"/>
      <c r="MCX5" s="63"/>
      <c r="MCY5" s="63"/>
      <c r="MCZ5" s="63"/>
      <c r="MDA5" s="63"/>
      <c r="MDB5" s="63"/>
      <c r="MDC5" s="63"/>
      <c r="MDD5" s="63"/>
      <c r="MDE5" s="63"/>
      <c r="MDF5" s="63"/>
      <c r="MDG5" s="63"/>
      <c r="MDH5" s="63"/>
      <c r="MDI5" s="63"/>
      <c r="MDJ5" s="63"/>
      <c r="MDK5" s="63"/>
      <c r="MDL5" s="63"/>
      <c r="MDM5" s="63"/>
      <c r="MDN5" s="63"/>
      <c r="MDO5" s="63"/>
      <c r="MDP5" s="63"/>
      <c r="MDQ5" s="63"/>
      <c r="MDR5" s="63"/>
      <c r="MDS5" s="63"/>
      <c r="MDT5" s="63"/>
      <c r="MDU5" s="63"/>
      <c r="MDV5" s="63"/>
      <c r="MDW5" s="63"/>
      <c r="MDX5" s="63"/>
      <c r="MDY5" s="63"/>
      <c r="MDZ5" s="63"/>
      <c r="MEA5" s="63"/>
      <c r="MEB5" s="63"/>
      <c r="MEC5" s="63"/>
      <c r="MED5" s="63"/>
      <c r="MEE5" s="63"/>
      <c r="MEF5" s="63"/>
      <c r="MEG5" s="63"/>
      <c r="MEH5" s="63"/>
      <c r="MEI5" s="63"/>
      <c r="MEJ5" s="63"/>
      <c r="MEK5" s="63"/>
      <c r="MEL5" s="63"/>
      <c r="MEM5" s="63"/>
      <c r="MEN5" s="63"/>
      <c r="MEO5" s="63"/>
      <c r="MEP5" s="63"/>
      <c r="MEQ5" s="63"/>
      <c r="MER5" s="63"/>
      <c r="MES5" s="63"/>
      <c r="MET5" s="63"/>
      <c r="MEU5" s="63"/>
      <c r="MEV5" s="63"/>
      <c r="MEW5" s="63"/>
      <c r="MEX5" s="63"/>
      <c r="MEY5" s="63"/>
      <c r="MEZ5" s="63"/>
      <c r="MFA5" s="63"/>
      <c r="MFB5" s="63"/>
      <c r="MFC5" s="63"/>
      <c r="MFD5" s="63"/>
      <c r="MFE5" s="63"/>
      <c r="MFF5" s="63"/>
      <c r="MFG5" s="63"/>
      <c r="MFH5" s="63"/>
      <c r="MFI5" s="63"/>
      <c r="MFJ5" s="63"/>
      <c r="MFK5" s="63"/>
      <c r="MFL5" s="63"/>
      <c r="MFM5" s="63"/>
      <c r="MFN5" s="63"/>
      <c r="MFO5" s="63"/>
      <c r="MFP5" s="63"/>
      <c r="MFQ5" s="63"/>
      <c r="MFR5" s="63"/>
      <c r="MFS5" s="63"/>
      <c r="MFT5" s="63"/>
      <c r="MFU5" s="63"/>
      <c r="MFV5" s="63"/>
      <c r="MFW5" s="63"/>
      <c r="MFX5" s="63"/>
      <c r="MFY5" s="63"/>
      <c r="MFZ5" s="63"/>
      <c r="MGA5" s="63"/>
      <c r="MGB5" s="63"/>
      <c r="MGC5" s="63"/>
      <c r="MGD5" s="63"/>
      <c r="MGE5" s="63"/>
      <c r="MGF5" s="63"/>
      <c r="MGG5" s="63"/>
      <c r="MGH5" s="63"/>
      <c r="MGI5" s="63"/>
      <c r="MGJ5" s="63"/>
      <c r="MGK5" s="63"/>
      <c r="MGL5" s="63"/>
      <c r="MGM5" s="63"/>
      <c r="MGN5" s="63"/>
      <c r="MGO5" s="63"/>
      <c r="MGP5" s="63"/>
      <c r="MGQ5" s="63"/>
      <c r="MGR5" s="63"/>
      <c r="MGS5" s="63"/>
      <c r="MGT5" s="63"/>
      <c r="MGU5" s="63"/>
      <c r="MGV5" s="63"/>
      <c r="MGW5" s="63"/>
      <c r="MGX5" s="63"/>
      <c r="MGY5" s="63"/>
      <c r="MGZ5" s="63"/>
      <c r="MHA5" s="63"/>
      <c r="MHB5" s="63"/>
      <c r="MHC5" s="63"/>
      <c r="MHD5" s="63"/>
      <c r="MHE5" s="63"/>
      <c r="MHF5" s="63"/>
      <c r="MHG5" s="63"/>
      <c r="MHH5" s="63"/>
      <c r="MHI5" s="63"/>
      <c r="MHJ5" s="63"/>
      <c r="MHK5" s="63"/>
      <c r="MHL5" s="63"/>
      <c r="MHM5" s="63"/>
      <c r="MHN5" s="63"/>
      <c r="MHO5" s="63"/>
      <c r="MHP5" s="63"/>
      <c r="MHQ5" s="63"/>
      <c r="MHR5" s="63"/>
      <c r="MHS5" s="63"/>
      <c r="MHT5" s="63"/>
      <c r="MHU5" s="63"/>
      <c r="MHV5" s="63"/>
      <c r="MHW5" s="63"/>
      <c r="MHX5" s="63"/>
      <c r="MHY5" s="63"/>
      <c r="MHZ5" s="63"/>
      <c r="MIA5" s="63"/>
      <c r="MIB5" s="63"/>
      <c r="MIC5" s="63"/>
      <c r="MID5" s="63"/>
      <c r="MIE5" s="63"/>
      <c r="MIF5" s="63"/>
      <c r="MIG5" s="63"/>
      <c r="MIH5" s="63"/>
      <c r="MII5" s="63"/>
      <c r="MIJ5" s="63"/>
      <c r="MIK5" s="63"/>
      <c r="MIL5" s="63"/>
      <c r="MIM5" s="63"/>
      <c r="MIN5" s="63"/>
      <c r="MIO5" s="63"/>
      <c r="MIP5" s="63"/>
      <c r="MIQ5" s="63"/>
      <c r="MIR5" s="63"/>
      <c r="MIS5" s="63"/>
      <c r="MIT5" s="63"/>
      <c r="MIU5" s="63"/>
      <c r="MIV5" s="63"/>
      <c r="MIW5" s="63"/>
      <c r="MIX5" s="63"/>
      <c r="MIY5" s="63"/>
      <c r="MIZ5" s="63"/>
      <c r="MJA5" s="63"/>
      <c r="MJB5" s="63"/>
      <c r="MJC5" s="63"/>
      <c r="MJD5" s="63"/>
      <c r="MJE5" s="63"/>
      <c r="MJF5" s="63"/>
      <c r="MJG5" s="63"/>
      <c r="MJH5" s="63"/>
      <c r="MJI5" s="63"/>
      <c r="MJJ5" s="63"/>
      <c r="MJK5" s="63"/>
      <c r="MJL5" s="63"/>
      <c r="MJM5" s="63"/>
      <c r="MJN5" s="63"/>
      <c r="MJO5" s="63"/>
      <c r="MJP5" s="63"/>
      <c r="MJQ5" s="63"/>
      <c r="MJR5" s="63"/>
      <c r="MJS5" s="63"/>
      <c r="MJT5" s="63"/>
      <c r="MJU5" s="63"/>
      <c r="MJV5" s="63"/>
      <c r="MJW5" s="63"/>
      <c r="MJX5" s="63"/>
      <c r="MJY5" s="63"/>
      <c r="MJZ5" s="63"/>
      <c r="MKA5" s="63"/>
      <c r="MKB5" s="63"/>
      <c r="MKC5" s="63"/>
      <c r="MKD5" s="63"/>
      <c r="MKE5" s="63"/>
      <c r="MKF5" s="63"/>
      <c r="MKG5" s="63"/>
      <c r="MKH5" s="63"/>
      <c r="MKI5" s="63"/>
      <c r="MKJ5" s="63"/>
      <c r="MKK5" s="63"/>
      <c r="MKL5" s="63"/>
      <c r="MKM5" s="63"/>
      <c r="MKN5" s="63"/>
      <c r="MKO5" s="63"/>
      <c r="MKP5" s="63"/>
      <c r="MKQ5" s="63"/>
      <c r="MKR5" s="63"/>
      <c r="MKS5" s="63"/>
      <c r="MKT5" s="63"/>
      <c r="MKU5" s="63"/>
      <c r="MKV5" s="63"/>
      <c r="MKW5" s="63"/>
      <c r="MKX5" s="63"/>
      <c r="MKY5" s="63"/>
      <c r="MKZ5" s="63"/>
      <c r="MLA5" s="63"/>
      <c r="MLB5" s="63"/>
      <c r="MLC5" s="63"/>
      <c r="MLD5" s="63"/>
      <c r="MLE5" s="63"/>
      <c r="MLF5" s="63"/>
      <c r="MLG5" s="63"/>
      <c r="MLH5" s="63"/>
      <c r="MLI5" s="63"/>
      <c r="MLJ5" s="63"/>
      <c r="MLK5" s="63"/>
      <c r="MLL5" s="63"/>
      <c r="MLM5" s="63"/>
      <c r="MLN5" s="63"/>
      <c r="MLO5" s="63"/>
      <c r="MLP5" s="63"/>
      <c r="MLQ5" s="63"/>
      <c r="MLR5" s="63"/>
      <c r="MLS5" s="63"/>
      <c r="MLT5" s="63"/>
      <c r="MLU5" s="63"/>
      <c r="MLV5" s="63"/>
      <c r="MLW5" s="63"/>
      <c r="MLX5" s="63"/>
      <c r="MLY5" s="63"/>
      <c r="MLZ5" s="63"/>
      <c r="MMA5" s="63"/>
      <c r="MMB5" s="63"/>
      <c r="MMC5" s="63"/>
      <c r="MMD5" s="63"/>
      <c r="MME5" s="63"/>
      <c r="MMF5" s="63"/>
      <c r="MMG5" s="63"/>
      <c r="MMH5" s="63"/>
      <c r="MMI5" s="63"/>
      <c r="MMJ5" s="63"/>
      <c r="MMK5" s="63"/>
      <c r="MML5" s="63"/>
      <c r="MMM5" s="63"/>
      <c r="MMN5" s="63"/>
      <c r="MMO5" s="63"/>
      <c r="MMP5" s="63"/>
      <c r="MMQ5" s="63"/>
      <c r="MMR5" s="63"/>
      <c r="MMS5" s="63"/>
      <c r="MMT5" s="63"/>
      <c r="MMU5" s="63"/>
      <c r="MMV5" s="63"/>
      <c r="MMW5" s="63"/>
      <c r="MMX5" s="63"/>
      <c r="MMY5" s="63"/>
      <c r="MMZ5" s="63"/>
      <c r="MNA5" s="63"/>
      <c r="MNB5" s="63"/>
      <c r="MNC5" s="63"/>
      <c r="MND5" s="63"/>
      <c r="MNE5" s="63"/>
      <c r="MNF5" s="63"/>
      <c r="MNG5" s="63"/>
      <c r="MNH5" s="63"/>
      <c r="MNI5" s="63"/>
      <c r="MNJ5" s="63"/>
      <c r="MNK5" s="63"/>
      <c r="MNL5" s="63"/>
      <c r="MNM5" s="63"/>
      <c r="MNN5" s="63"/>
      <c r="MNO5" s="63"/>
      <c r="MNP5" s="63"/>
      <c r="MNQ5" s="63"/>
      <c r="MNR5" s="63"/>
      <c r="MNS5" s="63"/>
      <c r="MNT5" s="63"/>
      <c r="MNU5" s="63"/>
      <c r="MNV5" s="63"/>
      <c r="MNW5" s="63"/>
      <c r="MNX5" s="63"/>
      <c r="MNY5" s="63"/>
      <c r="MNZ5" s="63"/>
      <c r="MOA5" s="63"/>
      <c r="MOB5" s="63"/>
      <c r="MOC5" s="63"/>
      <c r="MOD5" s="63"/>
      <c r="MOE5" s="63"/>
      <c r="MOF5" s="63"/>
      <c r="MOG5" s="63"/>
      <c r="MOH5" s="63"/>
      <c r="MOI5" s="63"/>
      <c r="MOJ5" s="63"/>
      <c r="MOK5" s="63"/>
      <c r="MOL5" s="63"/>
      <c r="MOM5" s="63"/>
      <c r="MON5" s="63"/>
      <c r="MOO5" s="63"/>
      <c r="MOP5" s="63"/>
      <c r="MOQ5" s="63"/>
      <c r="MOR5" s="63"/>
      <c r="MOS5" s="63"/>
      <c r="MOT5" s="63"/>
      <c r="MOU5" s="63"/>
      <c r="MOV5" s="63"/>
      <c r="MOW5" s="63"/>
      <c r="MOX5" s="63"/>
      <c r="MOY5" s="63"/>
      <c r="MOZ5" s="63"/>
      <c r="MPA5" s="63"/>
      <c r="MPB5" s="63"/>
      <c r="MPC5" s="63"/>
      <c r="MPD5" s="63"/>
      <c r="MPE5" s="63"/>
      <c r="MPF5" s="63"/>
      <c r="MPG5" s="63"/>
      <c r="MPH5" s="63"/>
      <c r="MPI5" s="63"/>
      <c r="MPJ5" s="63"/>
      <c r="MPK5" s="63"/>
      <c r="MPL5" s="63"/>
      <c r="MPM5" s="63"/>
      <c r="MPN5" s="63"/>
      <c r="MPO5" s="63"/>
      <c r="MPP5" s="63"/>
      <c r="MPQ5" s="63"/>
      <c r="MPR5" s="63"/>
      <c r="MPS5" s="63"/>
      <c r="MPT5" s="63"/>
      <c r="MPU5" s="63"/>
      <c r="MPV5" s="63"/>
      <c r="MPW5" s="63"/>
      <c r="MPX5" s="63"/>
      <c r="MPY5" s="63"/>
      <c r="MPZ5" s="63"/>
      <c r="MQA5" s="63"/>
      <c r="MQB5" s="63"/>
      <c r="MQC5" s="63"/>
      <c r="MQD5" s="63"/>
      <c r="MQE5" s="63"/>
      <c r="MQF5" s="63"/>
      <c r="MQG5" s="63"/>
      <c r="MQH5" s="63"/>
      <c r="MQI5" s="63"/>
      <c r="MQJ5" s="63"/>
      <c r="MQK5" s="63"/>
      <c r="MQL5" s="63"/>
      <c r="MQM5" s="63"/>
      <c r="MQN5" s="63"/>
      <c r="MQO5" s="63"/>
      <c r="MQP5" s="63"/>
      <c r="MQQ5" s="63"/>
      <c r="MQR5" s="63"/>
      <c r="MQS5" s="63"/>
      <c r="MQT5" s="63"/>
      <c r="MQU5" s="63"/>
      <c r="MQV5" s="63"/>
      <c r="MQW5" s="63"/>
      <c r="MQX5" s="63"/>
      <c r="MQY5" s="63"/>
      <c r="MQZ5" s="63"/>
      <c r="MRA5" s="63"/>
      <c r="MRB5" s="63"/>
      <c r="MRC5" s="63"/>
      <c r="MRD5" s="63"/>
      <c r="MRE5" s="63"/>
      <c r="MRF5" s="63"/>
      <c r="MRG5" s="63"/>
      <c r="MRH5" s="63"/>
      <c r="MRI5" s="63"/>
      <c r="MRJ5" s="63"/>
      <c r="MRK5" s="63"/>
      <c r="MRL5" s="63"/>
      <c r="MRM5" s="63"/>
      <c r="MRN5" s="63"/>
      <c r="MRO5" s="63"/>
      <c r="MRP5" s="63"/>
      <c r="MRQ5" s="63"/>
      <c r="MRR5" s="63"/>
      <c r="MRS5" s="63"/>
      <c r="MRT5" s="63"/>
      <c r="MRU5" s="63"/>
      <c r="MRV5" s="63"/>
      <c r="MRW5" s="63"/>
      <c r="MRX5" s="63"/>
      <c r="MRY5" s="63"/>
      <c r="MRZ5" s="63"/>
      <c r="MSA5" s="63"/>
      <c r="MSB5" s="63"/>
      <c r="MSC5" s="63"/>
      <c r="MSD5" s="63"/>
      <c r="MSE5" s="63"/>
      <c r="MSF5" s="63"/>
      <c r="MSG5" s="63"/>
      <c r="MSH5" s="63"/>
      <c r="MSI5" s="63"/>
      <c r="MSJ5" s="63"/>
      <c r="MSK5" s="63"/>
      <c r="MSL5" s="63"/>
      <c r="MSM5" s="63"/>
      <c r="MSN5" s="63"/>
      <c r="MSO5" s="63"/>
      <c r="MSP5" s="63"/>
      <c r="MSQ5" s="63"/>
      <c r="MSR5" s="63"/>
      <c r="MSS5" s="63"/>
      <c r="MST5" s="63"/>
      <c r="MSU5" s="63"/>
      <c r="MSV5" s="63"/>
      <c r="MSW5" s="63"/>
      <c r="MSX5" s="63"/>
      <c r="MSY5" s="63"/>
      <c r="MSZ5" s="63"/>
      <c r="MTA5" s="63"/>
      <c r="MTB5" s="63"/>
      <c r="MTC5" s="63"/>
      <c r="MTD5" s="63"/>
      <c r="MTE5" s="63"/>
      <c r="MTF5" s="63"/>
      <c r="MTG5" s="63"/>
      <c r="MTH5" s="63"/>
      <c r="MTI5" s="63"/>
      <c r="MTJ5" s="63"/>
      <c r="MTK5" s="63"/>
      <c r="MTL5" s="63"/>
      <c r="MTM5" s="63"/>
      <c r="MTN5" s="63"/>
      <c r="MTO5" s="63"/>
      <c r="MTP5" s="63"/>
      <c r="MTQ5" s="63"/>
      <c r="MTR5" s="63"/>
      <c r="MTS5" s="63"/>
      <c r="MTT5" s="63"/>
      <c r="MTU5" s="63"/>
      <c r="MTV5" s="63"/>
      <c r="MTW5" s="63"/>
      <c r="MTX5" s="63"/>
      <c r="MTY5" s="63"/>
      <c r="MTZ5" s="63"/>
      <c r="MUA5" s="63"/>
      <c r="MUB5" s="63"/>
      <c r="MUC5" s="63"/>
      <c r="MUD5" s="63"/>
      <c r="MUE5" s="63"/>
      <c r="MUF5" s="63"/>
      <c r="MUG5" s="63"/>
      <c r="MUH5" s="63"/>
      <c r="MUI5" s="63"/>
      <c r="MUJ5" s="63"/>
      <c r="MUK5" s="63"/>
      <c r="MUL5" s="63"/>
      <c r="MUM5" s="63"/>
      <c r="MUN5" s="63"/>
      <c r="MUO5" s="63"/>
      <c r="MUP5" s="63"/>
      <c r="MUQ5" s="63"/>
      <c r="MUR5" s="63"/>
      <c r="MUS5" s="63"/>
      <c r="MUT5" s="63"/>
      <c r="MUU5" s="63"/>
      <c r="MUV5" s="63"/>
      <c r="MUW5" s="63"/>
      <c r="MUX5" s="63"/>
      <c r="MUY5" s="63"/>
      <c r="MUZ5" s="63"/>
      <c r="MVA5" s="63"/>
      <c r="MVB5" s="63"/>
      <c r="MVC5" s="63"/>
      <c r="MVD5" s="63"/>
      <c r="MVE5" s="63"/>
      <c r="MVF5" s="63"/>
      <c r="MVG5" s="63"/>
      <c r="MVH5" s="63"/>
      <c r="MVI5" s="63"/>
      <c r="MVJ5" s="63"/>
      <c r="MVK5" s="63"/>
      <c r="MVL5" s="63"/>
      <c r="MVM5" s="63"/>
      <c r="MVN5" s="63"/>
      <c r="MVO5" s="63"/>
      <c r="MVP5" s="63"/>
      <c r="MVQ5" s="63"/>
      <c r="MVR5" s="63"/>
      <c r="MVS5" s="63"/>
      <c r="MVT5" s="63"/>
      <c r="MVU5" s="63"/>
      <c r="MVV5" s="63"/>
      <c r="MVW5" s="63"/>
      <c r="MVX5" s="63"/>
      <c r="MVY5" s="63"/>
      <c r="MVZ5" s="63"/>
      <c r="MWA5" s="63"/>
      <c r="MWB5" s="63"/>
      <c r="MWC5" s="63"/>
      <c r="MWD5" s="63"/>
      <c r="MWE5" s="63"/>
      <c r="MWF5" s="63"/>
      <c r="MWG5" s="63"/>
      <c r="MWH5" s="63"/>
      <c r="MWI5" s="63"/>
      <c r="MWJ5" s="63"/>
      <c r="MWK5" s="63"/>
      <c r="MWL5" s="63"/>
      <c r="MWM5" s="63"/>
      <c r="MWN5" s="63"/>
      <c r="MWO5" s="63"/>
      <c r="MWP5" s="63"/>
      <c r="MWQ5" s="63"/>
      <c r="MWR5" s="63"/>
      <c r="MWS5" s="63"/>
      <c r="MWT5" s="63"/>
      <c r="MWU5" s="63"/>
      <c r="MWV5" s="63"/>
      <c r="MWW5" s="63"/>
      <c r="MWX5" s="63"/>
      <c r="MWY5" s="63"/>
      <c r="MWZ5" s="63"/>
      <c r="MXA5" s="63"/>
      <c r="MXB5" s="63"/>
      <c r="MXC5" s="63"/>
      <c r="MXD5" s="63"/>
      <c r="MXE5" s="63"/>
      <c r="MXF5" s="63"/>
      <c r="MXG5" s="63"/>
      <c r="MXH5" s="63"/>
      <c r="MXI5" s="63"/>
      <c r="MXJ5" s="63"/>
      <c r="MXK5" s="63"/>
      <c r="MXL5" s="63"/>
      <c r="MXM5" s="63"/>
      <c r="MXN5" s="63"/>
      <c r="MXO5" s="63"/>
      <c r="MXP5" s="63"/>
      <c r="MXQ5" s="63"/>
      <c r="MXR5" s="63"/>
      <c r="MXS5" s="63"/>
      <c r="MXT5" s="63"/>
      <c r="MXU5" s="63"/>
      <c r="MXV5" s="63"/>
      <c r="MXW5" s="63"/>
      <c r="MXX5" s="63"/>
      <c r="MXY5" s="63"/>
      <c r="MXZ5" s="63"/>
      <c r="MYA5" s="63"/>
      <c r="MYB5" s="63"/>
      <c r="MYC5" s="63"/>
      <c r="MYD5" s="63"/>
      <c r="MYE5" s="63"/>
      <c r="MYF5" s="63"/>
      <c r="MYG5" s="63"/>
      <c r="MYH5" s="63"/>
      <c r="MYI5" s="63"/>
      <c r="MYJ5" s="63"/>
      <c r="MYK5" s="63"/>
      <c r="MYL5" s="63"/>
      <c r="MYM5" s="63"/>
      <c r="MYN5" s="63"/>
      <c r="MYO5" s="63"/>
      <c r="MYP5" s="63"/>
      <c r="MYQ5" s="63"/>
      <c r="MYR5" s="63"/>
      <c r="MYS5" s="63"/>
      <c r="MYT5" s="63"/>
      <c r="MYU5" s="63"/>
      <c r="MYV5" s="63"/>
      <c r="MYW5" s="63"/>
      <c r="MYX5" s="63"/>
      <c r="MYY5" s="63"/>
      <c r="MYZ5" s="63"/>
      <c r="MZA5" s="63"/>
      <c r="MZB5" s="63"/>
      <c r="MZC5" s="63"/>
      <c r="MZD5" s="63"/>
      <c r="MZE5" s="63"/>
      <c r="MZF5" s="63"/>
      <c r="MZG5" s="63"/>
      <c r="MZH5" s="63"/>
      <c r="MZI5" s="63"/>
      <c r="MZJ5" s="63"/>
      <c r="MZK5" s="63"/>
      <c r="MZL5" s="63"/>
      <c r="MZM5" s="63"/>
      <c r="MZN5" s="63"/>
      <c r="MZO5" s="63"/>
      <c r="MZP5" s="63"/>
      <c r="MZQ5" s="63"/>
      <c r="MZR5" s="63"/>
      <c r="MZS5" s="63"/>
      <c r="MZT5" s="63"/>
      <c r="MZU5" s="63"/>
      <c r="MZV5" s="63"/>
      <c r="MZW5" s="63"/>
      <c r="MZX5" s="63"/>
      <c r="MZY5" s="63"/>
      <c r="MZZ5" s="63"/>
      <c r="NAA5" s="63"/>
      <c r="NAB5" s="63"/>
      <c r="NAC5" s="63"/>
      <c r="NAD5" s="63"/>
      <c r="NAE5" s="63"/>
      <c r="NAF5" s="63"/>
      <c r="NAG5" s="63"/>
      <c r="NAH5" s="63"/>
      <c r="NAI5" s="63"/>
      <c r="NAJ5" s="63"/>
      <c r="NAK5" s="63"/>
      <c r="NAL5" s="63"/>
      <c r="NAM5" s="63"/>
      <c r="NAN5" s="63"/>
      <c r="NAO5" s="63"/>
      <c r="NAP5" s="63"/>
      <c r="NAQ5" s="63"/>
      <c r="NAR5" s="63"/>
      <c r="NAS5" s="63"/>
      <c r="NAT5" s="63"/>
      <c r="NAU5" s="63"/>
      <c r="NAV5" s="63"/>
      <c r="NAW5" s="63"/>
      <c r="NAX5" s="63"/>
      <c r="NAY5" s="63"/>
      <c r="NAZ5" s="63"/>
      <c r="NBA5" s="63"/>
      <c r="NBB5" s="63"/>
      <c r="NBC5" s="63"/>
      <c r="NBD5" s="63"/>
      <c r="NBE5" s="63"/>
      <c r="NBF5" s="63"/>
      <c r="NBG5" s="63"/>
      <c r="NBH5" s="63"/>
      <c r="NBI5" s="63"/>
      <c r="NBJ5" s="63"/>
      <c r="NBK5" s="63"/>
      <c r="NBL5" s="63"/>
      <c r="NBM5" s="63"/>
      <c r="NBN5" s="63"/>
      <c r="NBO5" s="63"/>
      <c r="NBP5" s="63"/>
      <c r="NBQ5" s="63"/>
      <c r="NBR5" s="63"/>
      <c r="NBS5" s="63"/>
      <c r="NBT5" s="63"/>
      <c r="NBU5" s="63"/>
      <c r="NBV5" s="63"/>
      <c r="NBW5" s="63"/>
      <c r="NBX5" s="63"/>
      <c r="NBY5" s="63"/>
      <c r="NBZ5" s="63"/>
      <c r="NCA5" s="63"/>
      <c r="NCB5" s="63"/>
      <c r="NCC5" s="63"/>
      <c r="NCD5" s="63"/>
      <c r="NCE5" s="63"/>
      <c r="NCF5" s="63"/>
      <c r="NCG5" s="63"/>
      <c r="NCH5" s="63"/>
      <c r="NCI5" s="63"/>
      <c r="NCJ5" s="63"/>
      <c r="NCK5" s="63"/>
      <c r="NCL5" s="63"/>
      <c r="NCM5" s="63"/>
      <c r="NCN5" s="63"/>
      <c r="NCO5" s="63"/>
      <c r="NCP5" s="63"/>
      <c r="NCQ5" s="63"/>
      <c r="NCR5" s="63"/>
      <c r="NCS5" s="63"/>
      <c r="NCT5" s="63"/>
      <c r="NCU5" s="63"/>
      <c r="NCV5" s="63"/>
      <c r="NCW5" s="63"/>
      <c r="NCX5" s="63"/>
      <c r="NCY5" s="63"/>
      <c r="NCZ5" s="63"/>
      <c r="NDA5" s="63"/>
      <c r="NDB5" s="63"/>
      <c r="NDC5" s="63"/>
      <c r="NDD5" s="63"/>
      <c r="NDE5" s="63"/>
      <c r="NDF5" s="63"/>
      <c r="NDG5" s="63"/>
      <c r="NDH5" s="63"/>
      <c r="NDI5" s="63"/>
      <c r="NDJ5" s="63"/>
      <c r="NDK5" s="63"/>
      <c r="NDL5" s="63"/>
      <c r="NDM5" s="63"/>
      <c r="NDN5" s="63"/>
      <c r="NDO5" s="63"/>
      <c r="NDP5" s="63"/>
      <c r="NDQ5" s="63"/>
      <c r="NDR5" s="63"/>
      <c r="NDS5" s="63"/>
      <c r="NDT5" s="63"/>
      <c r="NDU5" s="63"/>
      <c r="NDV5" s="63"/>
      <c r="NDW5" s="63"/>
      <c r="NDX5" s="63"/>
      <c r="NDY5" s="63"/>
      <c r="NDZ5" s="63"/>
      <c r="NEA5" s="63"/>
      <c r="NEB5" s="63"/>
      <c r="NEC5" s="63"/>
      <c r="NED5" s="63"/>
      <c r="NEE5" s="63"/>
      <c r="NEF5" s="63"/>
      <c r="NEG5" s="63"/>
      <c r="NEH5" s="63"/>
      <c r="NEI5" s="63"/>
      <c r="NEJ5" s="63"/>
      <c r="NEK5" s="63"/>
      <c r="NEL5" s="63"/>
      <c r="NEM5" s="63"/>
      <c r="NEN5" s="63"/>
      <c r="NEO5" s="63"/>
      <c r="NEP5" s="63"/>
      <c r="NEQ5" s="63"/>
      <c r="NER5" s="63"/>
      <c r="NES5" s="63"/>
      <c r="NET5" s="63"/>
      <c r="NEU5" s="63"/>
      <c r="NEV5" s="63"/>
      <c r="NEW5" s="63"/>
      <c r="NEX5" s="63"/>
      <c r="NEY5" s="63"/>
      <c r="NEZ5" s="63"/>
      <c r="NFA5" s="63"/>
      <c r="NFB5" s="63"/>
      <c r="NFC5" s="63"/>
      <c r="NFD5" s="63"/>
      <c r="NFE5" s="63"/>
      <c r="NFF5" s="63"/>
      <c r="NFG5" s="63"/>
      <c r="NFH5" s="63"/>
      <c r="NFI5" s="63"/>
      <c r="NFJ5" s="63"/>
      <c r="NFK5" s="63"/>
      <c r="NFL5" s="63"/>
      <c r="NFM5" s="63"/>
      <c r="NFN5" s="63"/>
      <c r="NFO5" s="63"/>
      <c r="NFP5" s="63"/>
      <c r="NFQ5" s="63"/>
      <c r="NFR5" s="63"/>
      <c r="NFS5" s="63"/>
      <c r="NFT5" s="63"/>
      <c r="NFU5" s="63"/>
      <c r="NFV5" s="63"/>
      <c r="NFW5" s="63"/>
      <c r="NFX5" s="63"/>
      <c r="NFY5" s="63"/>
      <c r="NFZ5" s="63"/>
      <c r="NGA5" s="63"/>
      <c r="NGB5" s="63"/>
      <c r="NGC5" s="63"/>
      <c r="NGD5" s="63"/>
      <c r="NGE5" s="63"/>
      <c r="NGF5" s="63"/>
      <c r="NGG5" s="63"/>
      <c r="NGH5" s="63"/>
      <c r="NGI5" s="63"/>
      <c r="NGJ5" s="63"/>
      <c r="NGK5" s="63"/>
      <c r="NGL5" s="63"/>
      <c r="NGM5" s="63"/>
      <c r="NGN5" s="63"/>
      <c r="NGO5" s="63"/>
      <c r="NGP5" s="63"/>
      <c r="NGQ5" s="63"/>
      <c r="NGR5" s="63"/>
      <c r="NGS5" s="63"/>
      <c r="NGT5" s="63"/>
      <c r="NGU5" s="63"/>
      <c r="NGV5" s="63"/>
      <c r="NGW5" s="63"/>
      <c r="NGX5" s="63"/>
      <c r="NGY5" s="63"/>
      <c r="NGZ5" s="63"/>
      <c r="NHA5" s="63"/>
      <c r="NHB5" s="63"/>
      <c r="NHC5" s="63"/>
      <c r="NHD5" s="63"/>
      <c r="NHE5" s="63"/>
      <c r="NHF5" s="63"/>
      <c r="NHG5" s="63"/>
      <c r="NHH5" s="63"/>
      <c r="NHI5" s="63"/>
      <c r="NHJ5" s="63"/>
      <c r="NHK5" s="63"/>
      <c r="NHL5" s="63"/>
      <c r="NHM5" s="63"/>
      <c r="NHN5" s="63"/>
      <c r="NHO5" s="63"/>
      <c r="NHP5" s="63"/>
      <c r="NHQ5" s="63"/>
      <c r="NHR5" s="63"/>
      <c r="NHS5" s="63"/>
      <c r="NHT5" s="63"/>
      <c r="NHU5" s="63"/>
      <c r="NHV5" s="63"/>
      <c r="NHW5" s="63"/>
      <c r="NHX5" s="63"/>
      <c r="NHY5" s="63"/>
      <c r="NHZ5" s="63"/>
      <c r="NIA5" s="63"/>
      <c r="NIB5" s="63"/>
      <c r="NIC5" s="63"/>
      <c r="NID5" s="63"/>
      <c r="NIE5" s="63"/>
      <c r="NIF5" s="63"/>
      <c r="NIG5" s="63"/>
      <c r="NIH5" s="63"/>
      <c r="NII5" s="63"/>
      <c r="NIJ5" s="63"/>
      <c r="NIK5" s="63"/>
      <c r="NIL5" s="63"/>
      <c r="NIM5" s="63"/>
      <c r="NIN5" s="63"/>
      <c r="NIO5" s="63"/>
      <c r="NIP5" s="63"/>
      <c r="NIQ5" s="63"/>
      <c r="NIR5" s="63"/>
      <c r="NIS5" s="63"/>
      <c r="NIT5" s="63"/>
      <c r="NIU5" s="63"/>
      <c r="NIV5" s="63"/>
      <c r="NIW5" s="63"/>
      <c r="NIX5" s="63"/>
      <c r="NIY5" s="63"/>
      <c r="NIZ5" s="63"/>
      <c r="NJA5" s="63"/>
      <c r="NJB5" s="63"/>
      <c r="NJC5" s="63"/>
      <c r="NJD5" s="63"/>
      <c r="NJE5" s="63"/>
      <c r="NJF5" s="63"/>
      <c r="NJG5" s="63"/>
      <c r="NJH5" s="63"/>
      <c r="NJI5" s="63"/>
      <c r="NJJ5" s="63"/>
      <c r="NJK5" s="63"/>
      <c r="NJL5" s="63"/>
      <c r="NJM5" s="63"/>
      <c r="NJN5" s="63"/>
      <c r="NJO5" s="63"/>
      <c r="NJP5" s="63"/>
      <c r="NJQ5" s="63"/>
      <c r="NJR5" s="63"/>
      <c r="NJS5" s="63"/>
      <c r="NJT5" s="63"/>
      <c r="NJU5" s="63"/>
      <c r="NJV5" s="63"/>
      <c r="NJW5" s="63"/>
      <c r="NJX5" s="63"/>
      <c r="NJY5" s="63"/>
      <c r="NJZ5" s="63"/>
      <c r="NKA5" s="63"/>
      <c r="NKB5" s="63"/>
      <c r="NKC5" s="63"/>
      <c r="NKD5" s="63"/>
      <c r="NKE5" s="63"/>
      <c r="NKF5" s="63"/>
      <c r="NKG5" s="63"/>
      <c r="NKH5" s="63"/>
      <c r="NKI5" s="63"/>
      <c r="NKJ5" s="63"/>
      <c r="NKK5" s="63"/>
      <c r="NKL5" s="63"/>
      <c r="NKM5" s="63"/>
      <c r="NKN5" s="63"/>
      <c r="NKO5" s="63"/>
      <c r="NKP5" s="63"/>
      <c r="NKQ5" s="63"/>
      <c r="NKR5" s="63"/>
      <c r="NKS5" s="63"/>
      <c r="NKT5" s="63"/>
      <c r="NKU5" s="63"/>
      <c r="NKV5" s="63"/>
      <c r="NKW5" s="63"/>
      <c r="NKX5" s="63"/>
      <c r="NKY5" s="63"/>
      <c r="NKZ5" s="63"/>
      <c r="NLA5" s="63"/>
      <c r="NLB5" s="63"/>
      <c r="NLC5" s="63"/>
      <c r="NLD5" s="63"/>
      <c r="NLE5" s="63"/>
      <c r="NLF5" s="63"/>
      <c r="NLG5" s="63"/>
      <c r="NLH5" s="63"/>
      <c r="NLI5" s="63"/>
      <c r="NLJ5" s="63"/>
      <c r="NLK5" s="63"/>
      <c r="NLL5" s="63"/>
      <c r="NLM5" s="63"/>
      <c r="NLN5" s="63"/>
      <c r="NLO5" s="63"/>
      <c r="NLP5" s="63"/>
      <c r="NLQ5" s="63"/>
      <c r="NLR5" s="63"/>
      <c r="NLS5" s="63"/>
      <c r="NLT5" s="63"/>
      <c r="NLU5" s="63"/>
      <c r="NLV5" s="63"/>
      <c r="NLW5" s="63"/>
      <c r="NLX5" s="63"/>
      <c r="NLY5" s="63"/>
      <c r="NLZ5" s="63"/>
      <c r="NMA5" s="63"/>
      <c r="NMB5" s="63"/>
      <c r="NMC5" s="63"/>
      <c r="NMD5" s="63"/>
      <c r="NME5" s="63"/>
      <c r="NMF5" s="63"/>
      <c r="NMG5" s="63"/>
      <c r="NMH5" s="63"/>
      <c r="NMI5" s="63"/>
      <c r="NMJ5" s="63"/>
      <c r="NMK5" s="63"/>
      <c r="NML5" s="63"/>
      <c r="NMM5" s="63"/>
      <c r="NMN5" s="63"/>
      <c r="NMO5" s="63"/>
      <c r="NMP5" s="63"/>
      <c r="NMQ5" s="63"/>
      <c r="NMR5" s="63"/>
      <c r="NMS5" s="63"/>
      <c r="NMT5" s="63"/>
      <c r="NMU5" s="63"/>
      <c r="NMV5" s="63"/>
      <c r="NMW5" s="63"/>
      <c r="NMX5" s="63"/>
      <c r="NMY5" s="63"/>
      <c r="NMZ5" s="63"/>
      <c r="NNA5" s="63"/>
      <c r="NNB5" s="63"/>
      <c r="NNC5" s="63"/>
      <c r="NND5" s="63"/>
      <c r="NNE5" s="63"/>
      <c r="NNF5" s="63"/>
      <c r="NNG5" s="63"/>
      <c r="NNH5" s="63"/>
      <c r="NNI5" s="63"/>
      <c r="NNJ5" s="63"/>
      <c r="NNK5" s="63"/>
      <c r="NNL5" s="63"/>
      <c r="NNM5" s="63"/>
      <c r="NNN5" s="63"/>
      <c r="NNO5" s="63"/>
      <c r="NNP5" s="63"/>
      <c r="NNQ5" s="63"/>
      <c r="NNR5" s="63"/>
      <c r="NNS5" s="63"/>
      <c r="NNT5" s="63"/>
      <c r="NNU5" s="63"/>
      <c r="NNV5" s="63"/>
      <c r="NNW5" s="63"/>
      <c r="NNX5" s="63"/>
      <c r="NNY5" s="63"/>
      <c r="NNZ5" s="63"/>
      <c r="NOA5" s="63"/>
      <c r="NOB5" s="63"/>
      <c r="NOC5" s="63"/>
      <c r="NOD5" s="63"/>
      <c r="NOE5" s="63"/>
      <c r="NOF5" s="63"/>
      <c r="NOG5" s="63"/>
      <c r="NOH5" s="63"/>
      <c r="NOI5" s="63"/>
      <c r="NOJ5" s="63"/>
      <c r="NOK5" s="63"/>
      <c r="NOL5" s="63"/>
      <c r="NOM5" s="63"/>
      <c r="NON5" s="63"/>
      <c r="NOO5" s="63"/>
      <c r="NOP5" s="63"/>
      <c r="NOQ5" s="63"/>
      <c r="NOR5" s="63"/>
      <c r="NOS5" s="63"/>
      <c r="NOT5" s="63"/>
      <c r="NOU5" s="63"/>
      <c r="NOV5" s="63"/>
      <c r="NOW5" s="63"/>
      <c r="NOX5" s="63"/>
      <c r="NOY5" s="63"/>
      <c r="NOZ5" s="63"/>
      <c r="NPA5" s="63"/>
      <c r="NPB5" s="63"/>
      <c r="NPC5" s="63"/>
      <c r="NPD5" s="63"/>
      <c r="NPE5" s="63"/>
      <c r="NPF5" s="63"/>
      <c r="NPG5" s="63"/>
      <c r="NPH5" s="63"/>
      <c r="NPI5" s="63"/>
      <c r="NPJ5" s="63"/>
      <c r="NPK5" s="63"/>
      <c r="NPL5" s="63"/>
      <c r="NPM5" s="63"/>
      <c r="NPN5" s="63"/>
      <c r="NPO5" s="63"/>
      <c r="NPP5" s="63"/>
      <c r="NPQ5" s="63"/>
      <c r="NPR5" s="63"/>
      <c r="NPS5" s="63"/>
      <c r="NPT5" s="63"/>
      <c r="NPU5" s="63"/>
      <c r="NPV5" s="63"/>
      <c r="NPW5" s="63"/>
      <c r="NPX5" s="63"/>
      <c r="NPY5" s="63"/>
      <c r="NPZ5" s="63"/>
      <c r="NQA5" s="63"/>
      <c r="NQB5" s="63"/>
      <c r="NQC5" s="63"/>
      <c r="NQD5" s="63"/>
      <c r="NQE5" s="63"/>
      <c r="NQF5" s="63"/>
      <c r="NQG5" s="63"/>
      <c r="NQH5" s="63"/>
      <c r="NQI5" s="63"/>
      <c r="NQJ5" s="63"/>
      <c r="NQK5" s="63"/>
      <c r="NQL5" s="63"/>
      <c r="NQM5" s="63"/>
      <c r="NQN5" s="63"/>
      <c r="NQO5" s="63"/>
      <c r="NQP5" s="63"/>
      <c r="NQQ5" s="63"/>
      <c r="NQR5" s="63"/>
      <c r="NQS5" s="63"/>
      <c r="NQT5" s="63"/>
      <c r="NQU5" s="63"/>
      <c r="NQV5" s="63"/>
      <c r="NQW5" s="63"/>
      <c r="NQX5" s="63"/>
      <c r="NQY5" s="63"/>
      <c r="NQZ5" s="63"/>
      <c r="NRA5" s="63"/>
      <c r="NRB5" s="63"/>
      <c r="NRC5" s="63"/>
      <c r="NRD5" s="63"/>
      <c r="NRE5" s="63"/>
      <c r="NRF5" s="63"/>
      <c r="NRG5" s="63"/>
      <c r="NRH5" s="63"/>
      <c r="NRI5" s="63"/>
      <c r="NRJ5" s="63"/>
      <c r="NRK5" s="63"/>
      <c r="NRL5" s="63"/>
      <c r="NRM5" s="63"/>
      <c r="NRN5" s="63"/>
      <c r="NRO5" s="63"/>
      <c r="NRP5" s="63"/>
      <c r="NRQ5" s="63"/>
      <c r="NRR5" s="63"/>
      <c r="NRS5" s="63"/>
      <c r="NRT5" s="63"/>
      <c r="NRU5" s="63"/>
      <c r="NRV5" s="63"/>
      <c r="NRW5" s="63"/>
      <c r="NRX5" s="63"/>
      <c r="NRY5" s="63"/>
      <c r="NRZ5" s="63"/>
      <c r="NSA5" s="63"/>
      <c r="NSB5" s="63"/>
      <c r="NSC5" s="63"/>
      <c r="NSD5" s="63"/>
      <c r="NSE5" s="63"/>
      <c r="NSF5" s="63"/>
      <c r="NSG5" s="63"/>
      <c r="NSH5" s="63"/>
      <c r="NSI5" s="63"/>
      <c r="NSJ5" s="63"/>
      <c r="NSK5" s="63"/>
      <c r="NSL5" s="63"/>
      <c r="NSM5" s="63"/>
      <c r="NSN5" s="63"/>
      <c r="NSO5" s="63"/>
      <c r="NSP5" s="63"/>
      <c r="NSQ5" s="63"/>
      <c r="NSR5" s="63"/>
      <c r="NSS5" s="63"/>
      <c r="NST5" s="63"/>
      <c r="NSU5" s="63"/>
      <c r="NSV5" s="63"/>
      <c r="NSW5" s="63"/>
      <c r="NSX5" s="63"/>
      <c r="NSY5" s="63"/>
      <c r="NSZ5" s="63"/>
      <c r="NTA5" s="63"/>
      <c r="NTB5" s="63"/>
      <c r="NTC5" s="63"/>
      <c r="NTD5" s="63"/>
      <c r="NTE5" s="63"/>
      <c r="NTF5" s="63"/>
      <c r="NTG5" s="63"/>
      <c r="NTH5" s="63"/>
      <c r="NTI5" s="63"/>
      <c r="NTJ5" s="63"/>
      <c r="NTK5" s="63"/>
      <c r="NTL5" s="63"/>
      <c r="NTM5" s="63"/>
      <c r="NTN5" s="63"/>
      <c r="NTO5" s="63"/>
      <c r="NTP5" s="63"/>
      <c r="NTQ5" s="63"/>
      <c r="NTR5" s="63"/>
      <c r="NTS5" s="63"/>
      <c r="NTT5" s="63"/>
      <c r="NTU5" s="63"/>
      <c r="NTV5" s="63"/>
      <c r="NTW5" s="63"/>
      <c r="NTX5" s="63"/>
      <c r="NTY5" s="63"/>
      <c r="NTZ5" s="63"/>
      <c r="NUA5" s="63"/>
      <c r="NUB5" s="63"/>
      <c r="NUC5" s="63"/>
      <c r="NUD5" s="63"/>
      <c r="NUE5" s="63"/>
      <c r="NUF5" s="63"/>
      <c r="NUG5" s="63"/>
      <c r="NUH5" s="63"/>
      <c r="NUI5" s="63"/>
      <c r="NUJ5" s="63"/>
      <c r="NUK5" s="63"/>
      <c r="NUL5" s="63"/>
      <c r="NUM5" s="63"/>
      <c r="NUN5" s="63"/>
      <c r="NUO5" s="63"/>
      <c r="NUP5" s="63"/>
      <c r="NUQ5" s="63"/>
      <c r="NUR5" s="63"/>
      <c r="NUS5" s="63"/>
      <c r="NUT5" s="63"/>
      <c r="NUU5" s="63"/>
      <c r="NUV5" s="63"/>
      <c r="NUW5" s="63"/>
      <c r="NUX5" s="63"/>
      <c r="NUY5" s="63"/>
      <c r="NUZ5" s="63"/>
      <c r="NVA5" s="63"/>
      <c r="NVB5" s="63"/>
      <c r="NVC5" s="63"/>
      <c r="NVD5" s="63"/>
      <c r="NVE5" s="63"/>
      <c r="NVF5" s="63"/>
      <c r="NVG5" s="63"/>
      <c r="NVH5" s="63"/>
      <c r="NVI5" s="63"/>
      <c r="NVJ5" s="63"/>
      <c r="NVK5" s="63"/>
      <c r="NVL5" s="63"/>
      <c r="NVM5" s="63"/>
      <c r="NVN5" s="63"/>
      <c r="NVO5" s="63"/>
      <c r="NVP5" s="63"/>
      <c r="NVQ5" s="63"/>
      <c r="NVR5" s="63"/>
      <c r="NVS5" s="63"/>
      <c r="NVT5" s="63"/>
      <c r="NVU5" s="63"/>
      <c r="NVV5" s="63"/>
      <c r="NVW5" s="63"/>
      <c r="NVX5" s="63"/>
      <c r="NVY5" s="63"/>
      <c r="NVZ5" s="63"/>
      <c r="NWA5" s="63"/>
      <c r="NWB5" s="63"/>
      <c r="NWC5" s="63"/>
      <c r="NWD5" s="63"/>
      <c r="NWE5" s="63"/>
      <c r="NWF5" s="63"/>
      <c r="NWG5" s="63"/>
      <c r="NWH5" s="63"/>
      <c r="NWI5" s="63"/>
      <c r="NWJ5" s="63"/>
      <c r="NWK5" s="63"/>
      <c r="NWL5" s="63"/>
      <c r="NWM5" s="63"/>
      <c r="NWN5" s="63"/>
      <c r="NWO5" s="63"/>
      <c r="NWP5" s="63"/>
      <c r="NWQ5" s="63"/>
      <c r="NWR5" s="63"/>
      <c r="NWS5" s="63"/>
      <c r="NWT5" s="63"/>
      <c r="NWU5" s="63"/>
      <c r="NWV5" s="63"/>
      <c r="NWW5" s="63"/>
      <c r="NWX5" s="63"/>
      <c r="NWY5" s="63"/>
      <c r="NWZ5" s="63"/>
      <c r="NXA5" s="63"/>
      <c r="NXB5" s="63"/>
      <c r="NXC5" s="63"/>
      <c r="NXD5" s="63"/>
      <c r="NXE5" s="63"/>
      <c r="NXF5" s="63"/>
      <c r="NXG5" s="63"/>
      <c r="NXH5" s="63"/>
      <c r="NXI5" s="63"/>
      <c r="NXJ5" s="63"/>
      <c r="NXK5" s="63"/>
      <c r="NXL5" s="63"/>
      <c r="NXM5" s="63"/>
      <c r="NXN5" s="63"/>
      <c r="NXO5" s="63"/>
      <c r="NXP5" s="63"/>
      <c r="NXQ5" s="63"/>
      <c r="NXR5" s="63"/>
      <c r="NXS5" s="63"/>
      <c r="NXT5" s="63"/>
      <c r="NXU5" s="63"/>
      <c r="NXV5" s="63"/>
      <c r="NXW5" s="63"/>
      <c r="NXX5" s="63"/>
      <c r="NXY5" s="63"/>
      <c r="NXZ5" s="63"/>
      <c r="NYA5" s="63"/>
      <c r="NYB5" s="63"/>
      <c r="NYC5" s="63"/>
      <c r="NYD5" s="63"/>
      <c r="NYE5" s="63"/>
      <c r="NYF5" s="63"/>
      <c r="NYG5" s="63"/>
      <c r="NYH5" s="63"/>
      <c r="NYI5" s="63"/>
      <c r="NYJ5" s="63"/>
      <c r="NYK5" s="63"/>
      <c r="NYL5" s="63"/>
      <c r="NYM5" s="63"/>
      <c r="NYN5" s="63"/>
      <c r="NYO5" s="63"/>
      <c r="NYP5" s="63"/>
      <c r="NYQ5" s="63"/>
      <c r="NYR5" s="63"/>
      <c r="NYS5" s="63"/>
      <c r="NYT5" s="63"/>
      <c r="NYU5" s="63"/>
      <c r="NYV5" s="63"/>
      <c r="NYW5" s="63"/>
      <c r="NYX5" s="63"/>
      <c r="NYY5" s="63"/>
      <c r="NYZ5" s="63"/>
      <c r="NZA5" s="63"/>
      <c r="NZB5" s="63"/>
      <c r="NZC5" s="63"/>
      <c r="NZD5" s="63"/>
      <c r="NZE5" s="63"/>
      <c r="NZF5" s="63"/>
      <c r="NZG5" s="63"/>
      <c r="NZH5" s="63"/>
      <c r="NZI5" s="63"/>
      <c r="NZJ5" s="63"/>
      <c r="NZK5" s="63"/>
      <c r="NZL5" s="63"/>
      <c r="NZM5" s="63"/>
      <c r="NZN5" s="63"/>
      <c r="NZO5" s="63"/>
      <c r="NZP5" s="63"/>
      <c r="NZQ5" s="63"/>
      <c r="NZR5" s="63"/>
      <c r="NZS5" s="63"/>
      <c r="NZT5" s="63"/>
      <c r="NZU5" s="63"/>
      <c r="NZV5" s="63"/>
      <c r="NZW5" s="63"/>
      <c r="NZX5" s="63"/>
      <c r="NZY5" s="63"/>
      <c r="NZZ5" s="63"/>
      <c r="OAA5" s="63"/>
      <c r="OAB5" s="63"/>
      <c r="OAC5" s="63"/>
      <c r="OAD5" s="63"/>
      <c r="OAE5" s="63"/>
      <c r="OAF5" s="63"/>
      <c r="OAG5" s="63"/>
      <c r="OAH5" s="63"/>
      <c r="OAI5" s="63"/>
      <c r="OAJ5" s="63"/>
      <c r="OAK5" s="63"/>
      <c r="OAL5" s="63"/>
      <c r="OAM5" s="63"/>
      <c r="OAN5" s="63"/>
      <c r="OAO5" s="63"/>
      <c r="OAP5" s="63"/>
      <c r="OAQ5" s="63"/>
      <c r="OAR5" s="63"/>
      <c r="OAS5" s="63"/>
      <c r="OAT5" s="63"/>
      <c r="OAU5" s="63"/>
      <c r="OAV5" s="63"/>
      <c r="OAW5" s="63"/>
      <c r="OAX5" s="63"/>
      <c r="OAY5" s="63"/>
      <c r="OAZ5" s="63"/>
      <c r="OBA5" s="63"/>
      <c r="OBB5" s="63"/>
      <c r="OBC5" s="63"/>
      <c r="OBD5" s="63"/>
      <c r="OBE5" s="63"/>
      <c r="OBF5" s="63"/>
      <c r="OBG5" s="63"/>
      <c r="OBH5" s="63"/>
      <c r="OBI5" s="63"/>
      <c r="OBJ5" s="63"/>
      <c r="OBK5" s="63"/>
      <c r="OBL5" s="63"/>
      <c r="OBM5" s="63"/>
      <c r="OBN5" s="63"/>
      <c r="OBO5" s="63"/>
      <c r="OBP5" s="63"/>
      <c r="OBQ5" s="63"/>
      <c r="OBR5" s="63"/>
      <c r="OBS5" s="63"/>
      <c r="OBT5" s="63"/>
      <c r="OBU5" s="63"/>
      <c r="OBV5" s="63"/>
      <c r="OBW5" s="63"/>
      <c r="OBX5" s="63"/>
      <c r="OBY5" s="63"/>
      <c r="OBZ5" s="63"/>
      <c r="OCA5" s="63"/>
      <c r="OCB5" s="63"/>
      <c r="OCC5" s="63"/>
      <c r="OCD5" s="63"/>
      <c r="OCE5" s="63"/>
      <c r="OCF5" s="63"/>
      <c r="OCG5" s="63"/>
      <c r="OCH5" s="63"/>
      <c r="OCI5" s="63"/>
      <c r="OCJ5" s="63"/>
      <c r="OCK5" s="63"/>
      <c r="OCL5" s="63"/>
      <c r="OCM5" s="63"/>
      <c r="OCN5" s="63"/>
      <c r="OCO5" s="63"/>
      <c r="OCP5" s="63"/>
      <c r="OCQ5" s="63"/>
      <c r="OCR5" s="63"/>
      <c r="OCS5" s="63"/>
      <c r="OCT5" s="63"/>
      <c r="OCU5" s="63"/>
      <c r="OCV5" s="63"/>
      <c r="OCW5" s="63"/>
      <c r="OCX5" s="63"/>
      <c r="OCY5" s="63"/>
      <c r="OCZ5" s="63"/>
      <c r="ODA5" s="63"/>
      <c r="ODB5" s="63"/>
      <c r="ODC5" s="63"/>
      <c r="ODD5" s="63"/>
      <c r="ODE5" s="63"/>
      <c r="ODF5" s="63"/>
      <c r="ODG5" s="63"/>
      <c r="ODH5" s="63"/>
      <c r="ODI5" s="63"/>
      <c r="ODJ5" s="63"/>
      <c r="ODK5" s="63"/>
      <c r="ODL5" s="63"/>
      <c r="ODM5" s="63"/>
      <c r="ODN5" s="63"/>
      <c r="ODO5" s="63"/>
      <c r="ODP5" s="63"/>
      <c r="ODQ5" s="63"/>
      <c r="ODR5" s="63"/>
      <c r="ODS5" s="63"/>
      <c r="ODT5" s="63"/>
      <c r="ODU5" s="63"/>
      <c r="ODV5" s="63"/>
      <c r="ODW5" s="63"/>
      <c r="ODX5" s="63"/>
      <c r="ODY5" s="63"/>
      <c r="ODZ5" s="63"/>
      <c r="OEA5" s="63"/>
      <c r="OEB5" s="63"/>
      <c r="OEC5" s="63"/>
      <c r="OED5" s="63"/>
      <c r="OEE5" s="63"/>
      <c r="OEF5" s="63"/>
      <c r="OEG5" s="63"/>
      <c r="OEH5" s="63"/>
      <c r="OEI5" s="63"/>
      <c r="OEJ5" s="63"/>
      <c r="OEK5" s="63"/>
      <c r="OEL5" s="63"/>
      <c r="OEM5" s="63"/>
      <c r="OEN5" s="63"/>
      <c r="OEO5" s="63"/>
      <c r="OEP5" s="63"/>
      <c r="OEQ5" s="63"/>
      <c r="OER5" s="63"/>
      <c r="OES5" s="63"/>
      <c r="OET5" s="63"/>
      <c r="OEU5" s="63"/>
      <c r="OEV5" s="63"/>
      <c r="OEW5" s="63"/>
      <c r="OEX5" s="63"/>
      <c r="OEY5" s="63"/>
      <c r="OEZ5" s="63"/>
      <c r="OFA5" s="63"/>
      <c r="OFB5" s="63"/>
      <c r="OFC5" s="63"/>
      <c r="OFD5" s="63"/>
      <c r="OFE5" s="63"/>
      <c r="OFF5" s="63"/>
      <c r="OFG5" s="63"/>
      <c r="OFH5" s="63"/>
      <c r="OFI5" s="63"/>
      <c r="OFJ5" s="63"/>
      <c r="OFK5" s="63"/>
      <c r="OFL5" s="63"/>
      <c r="OFM5" s="63"/>
      <c r="OFN5" s="63"/>
      <c r="OFO5" s="63"/>
      <c r="OFP5" s="63"/>
      <c r="OFQ5" s="63"/>
      <c r="OFR5" s="63"/>
      <c r="OFS5" s="63"/>
      <c r="OFT5" s="63"/>
      <c r="OFU5" s="63"/>
      <c r="OFV5" s="63"/>
      <c r="OFW5" s="63"/>
      <c r="OFX5" s="63"/>
      <c r="OFY5" s="63"/>
      <c r="OFZ5" s="63"/>
      <c r="OGA5" s="63"/>
      <c r="OGB5" s="63"/>
      <c r="OGC5" s="63"/>
      <c r="OGD5" s="63"/>
      <c r="OGE5" s="63"/>
      <c r="OGF5" s="63"/>
      <c r="OGG5" s="63"/>
      <c r="OGH5" s="63"/>
      <c r="OGI5" s="63"/>
      <c r="OGJ5" s="63"/>
      <c r="OGK5" s="63"/>
      <c r="OGL5" s="63"/>
      <c r="OGM5" s="63"/>
      <c r="OGN5" s="63"/>
      <c r="OGO5" s="63"/>
      <c r="OGP5" s="63"/>
      <c r="OGQ5" s="63"/>
      <c r="OGR5" s="63"/>
      <c r="OGS5" s="63"/>
      <c r="OGT5" s="63"/>
      <c r="OGU5" s="63"/>
      <c r="OGV5" s="63"/>
      <c r="OGW5" s="63"/>
      <c r="OGX5" s="63"/>
      <c r="OGY5" s="63"/>
      <c r="OGZ5" s="63"/>
      <c r="OHA5" s="63"/>
      <c r="OHB5" s="63"/>
      <c r="OHC5" s="63"/>
      <c r="OHD5" s="63"/>
      <c r="OHE5" s="63"/>
      <c r="OHF5" s="63"/>
      <c r="OHG5" s="63"/>
      <c r="OHH5" s="63"/>
      <c r="OHI5" s="63"/>
      <c r="OHJ5" s="63"/>
      <c r="OHK5" s="63"/>
      <c r="OHL5" s="63"/>
      <c r="OHM5" s="63"/>
      <c r="OHN5" s="63"/>
      <c r="OHO5" s="63"/>
      <c r="OHP5" s="63"/>
      <c r="OHQ5" s="63"/>
      <c r="OHR5" s="63"/>
      <c r="OHS5" s="63"/>
      <c r="OHT5" s="63"/>
      <c r="OHU5" s="63"/>
      <c r="OHV5" s="63"/>
      <c r="OHW5" s="63"/>
      <c r="OHX5" s="63"/>
      <c r="OHY5" s="63"/>
      <c r="OHZ5" s="63"/>
      <c r="OIA5" s="63"/>
      <c r="OIB5" s="63"/>
      <c r="OIC5" s="63"/>
      <c r="OID5" s="63"/>
      <c r="OIE5" s="63"/>
      <c r="OIF5" s="63"/>
      <c r="OIG5" s="63"/>
      <c r="OIH5" s="63"/>
      <c r="OII5" s="63"/>
      <c r="OIJ5" s="63"/>
      <c r="OIK5" s="63"/>
      <c r="OIL5" s="63"/>
      <c r="OIM5" s="63"/>
      <c r="OIN5" s="63"/>
      <c r="OIO5" s="63"/>
      <c r="OIP5" s="63"/>
      <c r="OIQ5" s="63"/>
      <c r="OIR5" s="63"/>
      <c r="OIS5" s="63"/>
      <c r="OIT5" s="63"/>
      <c r="OIU5" s="63"/>
      <c r="OIV5" s="63"/>
      <c r="OIW5" s="63"/>
      <c r="OIX5" s="63"/>
      <c r="OIY5" s="63"/>
      <c r="OIZ5" s="63"/>
      <c r="OJA5" s="63"/>
      <c r="OJB5" s="63"/>
      <c r="OJC5" s="63"/>
      <c r="OJD5" s="63"/>
      <c r="OJE5" s="63"/>
      <c r="OJF5" s="63"/>
      <c r="OJG5" s="63"/>
      <c r="OJH5" s="63"/>
      <c r="OJI5" s="63"/>
      <c r="OJJ5" s="63"/>
      <c r="OJK5" s="63"/>
      <c r="OJL5" s="63"/>
      <c r="OJM5" s="63"/>
      <c r="OJN5" s="63"/>
      <c r="OJO5" s="63"/>
      <c r="OJP5" s="63"/>
      <c r="OJQ5" s="63"/>
      <c r="OJR5" s="63"/>
      <c r="OJS5" s="63"/>
      <c r="OJT5" s="63"/>
      <c r="OJU5" s="63"/>
      <c r="OJV5" s="63"/>
      <c r="OJW5" s="63"/>
      <c r="OJX5" s="63"/>
      <c r="OJY5" s="63"/>
      <c r="OJZ5" s="63"/>
      <c r="OKA5" s="63"/>
      <c r="OKB5" s="63"/>
      <c r="OKC5" s="63"/>
      <c r="OKD5" s="63"/>
      <c r="OKE5" s="63"/>
      <c r="OKF5" s="63"/>
      <c r="OKG5" s="63"/>
      <c r="OKH5" s="63"/>
      <c r="OKI5" s="63"/>
      <c r="OKJ5" s="63"/>
      <c r="OKK5" s="63"/>
      <c r="OKL5" s="63"/>
      <c r="OKM5" s="63"/>
      <c r="OKN5" s="63"/>
      <c r="OKO5" s="63"/>
      <c r="OKP5" s="63"/>
      <c r="OKQ5" s="63"/>
      <c r="OKR5" s="63"/>
      <c r="OKS5" s="63"/>
      <c r="OKT5" s="63"/>
      <c r="OKU5" s="63"/>
      <c r="OKV5" s="63"/>
      <c r="OKW5" s="63"/>
      <c r="OKX5" s="63"/>
      <c r="OKY5" s="63"/>
      <c r="OKZ5" s="63"/>
      <c r="OLA5" s="63"/>
      <c r="OLB5" s="63"/>
      <c r="OLC5" s="63"/>
      <c r="OLD5" s="63"/>
      <c r="OLE5" s="63"/>
      <c r="OLF5" s="63"/>
      <c r="OLG5" s="63"/>
      <c r="OLH5" s="63"/>
      <c r="OLI5" s="63"/>
      <c r="OLJ5" s="63"/>
      <c r="OLK5" s="63"/>
      <c r="OLL5" s="63"/>
      <c r="OLM5" s="63"/>
      <c r="OLN5" s="63"/>
      <c r="OLO5" s="63"/>
      <c r="OLP5" s="63"/>
      <c r="OLQ5" s="63"/>
      <c r="OLR5" s="63"/>
      <c r="OLS5" s="63"/>
      <c r="OLT5" s="63"/>
      <c r="OLU5" s="63"/>
      <c r="OLV5" s="63"/>
      <c r="OLW5" s="63"/>
      <c r="OLX5" s="63"/>
      <c r="OLY5" s="63"/>
      <c r="OLZ5" s="63"/>
      <c r="OMA5" s="63"/>
      <c r="OMB5" s="63"/>
      <c r="OMC5" s="63"/>
      <c r="OMD5" s="63"/>
      <c r="OME5" s="63"/>
      <c r="OMF5" s="63"/>
      <c r="OMG5" s="63"/>
      <c r="OMH5" s="63"/>
      <c r="OMI5" s="63"/>
      <c r="OMJ5" s="63"/>
      <c r="OMK5" s="63"/>
      <c r="OML5" s="63"/>
      <c r="OMM5" s="63"/>
      <c r="OMN5" s="63"/>
      <c r="OMO5" s="63"/>
      <c r="OMP5" s="63"/>
      <c r="OMQ5" s="63"/>
      <c r="OMR5" s="63"/>
      <c r="OMS5" s="63"/>
      <c r="OMT5" s="63"/>
      <c r="OMU5" s="63"/>
      <c r="OMV5" s="63"/>
      <c r="OMW5" s="63"/>
      <c r="OMX5" s="63"/>
      <c r="OMY5" s="63"/>
      <c r="OMZ5" s="63"/>
      <c r="ONA5" s="63"/>
      <c r="ONB5" s="63"/>
      <c r="ONC5" s="63"/>
      <c r="OND5" s="63"/>
      <c r="ONE5" s="63"/>
      <c r="ONF5" s="63"/>
      <c r="ONG5" s="63"/>
      <c r="ONH5" s="63"/>
      <c r="ONI5" s="63"/>
      <c r="ONJ5" s="63"/>
      <c r="ONK5" s="63"/>
      <c r="ONL5" s="63"/>
      <c r="ONM5" s="63"/>
      <c r="ONN5" s="63"/>
      <c r="ONO5" s="63"/>
      <c r="ONP5" s="63"/>
      <c r="ONQ5" s="63"/>
      <c r="ONR5" s="63"/>
      <c r="ONS5" s="63"/>
      <c r="ONT5" s="63"/>
      <c r="ONU5" s="63"/>
      <c r="ONV5" s="63"/>
      <c r="ONW5" s="63"/>
      <c r="ONX5" s="63"/>
      <c r="ONY5" s="63"/>
      <c r="ONZ5" s="63"/>
      <c r="OOA5" s="63"/>
      <c r="OOB5" s="63"/>
      <c r="OOC5" s="63"/>
      <c r="OOD5" s="63"/>
      <c r="OOE5" s="63"/>
      <c r="OOF5" s="63"/>
      <c r="OOG5" s="63"/>
      <c r="OOH5" s="63"/>
      <c r="OOI5" s="63"/>
      <c r="OOJ5" s="63"/>
      <c r="OOK5" s="63"/>
      <c r="OOL5" s="63"/>
      <c r="OOM5" s="63"/>
      <c r="OON5" s="63"/>
      <c r="OOO5" s="63"/>
      <c r="OOP5" s="63"/>
      <c r="OOQ5" s="63"/>
      <c r="OOR5" s="63"/>
      <c r="OOS5" s="63"/>
      <c r="OOT5" s="63"/>
      <c r="OOU5" s="63"/>
      <c r="OOV5" s="63"/>
      <c r="OOW5" s="63"/>
      <c r="OOX5" s="63"/>
      <c r="OOY5" s="63"/>
      <c r="OOZ5" s="63"/>
      <c r="OPA5" s="63"/>
      <c r="OPB5" s="63"/>
      <c r="OPC5" s="63"/>
      <c r="OPD5" s="63"/>
      <c r="OPE5" s="63"/>
      <c r="OPF5" s="63"/>
      <c r="OPG5" s="63"/>
      <c r="OPH5" s="63"/>
      <c r="OPI5" s="63"/>
      <c r="OPJ5" s="63"/>
      <c r="OPK5" s="63"/>
      <c r="OPL5" s="63"/>
      <c r="OPM5" s="63"/>
      <c r="OPN5" s="63"/>
      <c r="OPO5" s="63"/>
      <c r="OPP5" s="63"/>
      <c r="OPQ5" s="63"/>
      <c r="OPR5" s="63"/>
      <c r="OPS5" s="63"/>
      <c r="OPT5" s="63"/>
      <c r="OPU5" s="63"/>
      <c r="OPV5" s="63"/>
      <c r="OPW5" s="63"/>
      <c r="OPX5" s="63"/>
      <c r="OPY5" s="63"/>
      <c r="OPZ5" s="63"/>
      <c r="OQA5" s="63"/>
      <c r="OQB5" s="63"/>
      <c r="OQC5" s="63"/>
      <c r="OQD5" s="63"/>
      <c r="OQE5" s="63"/>
      <c r="OQF5" s="63"/>
      <c r="OQG5" s="63"/>
      <c r="OQH5" s="63"/>
      <c r="OQI5" s="63"/>
      <c r="OQJ5" s="63"/>
      <c r="OQK5" s="63"/>
      <c r="OQL5" s="63"/>
      <c r="OQM5" s="63"/>
      <c r="OQN5" s="63"/>
      <c r="OQO5" s="63"/>
      <c r="OQP5" s="63"/>
      <c r="OQQ5" s="63"/>
      <c r="OQR5" s="63"/>
      <c r="OQS5" s="63"/>
      <c r="OQT5" s="63"/>
      <c r="OQU5" s="63"/>
      <c r="OQV5" s="63"/>
      <c r="OQW5" s="63"/>
      <c r="OQX5" s="63"/>
      <c r="OQY5" s="63"/>
      <c r="OQZ5" s="63"/>
      <c r="ORA5" s="63"/>
      <c r="ORB5" s="63"/>
      <c r="ORC5" s="63"/>
      <c r="ORD5" s="63"/>
      <c r="ORE5" s="63"/>
      <c r="ORF5" s="63"/>
      <c r="ORG5" s="63"/>
      <c r="ORH5" s="63"/>
      <c r="ORI5" s="63"/>
      <c r="ORJ5" s="63"/>
      <c r="ORK5" s="63"/>
      <c r="ORL5" s="63"/>
      <c r="ORM5" s="63"/>
      <c r="ORN5" s="63"/>
      <c r="ORO5" s="63"/>
      <c r="ORP5" s="63"/>
      <c r="ORQ5" s="63"/>
      <c r="ORR5" s="63"/>
      <c r="ORS5" s="63"/>
      <c r="ORT5" s="63"/>
      <c r="ORU5" s="63"/>
      <c r="ORV5" s="63"/>
      <c r="ORW5" s="63"/>
      <c r="ORX5" s="63"/>
      <c r="ORY5" s="63"/>
      <c r="ORZ5" s="63"/>
      <c r="OSA5" s="63"/>
      <c r="OSB5" s="63"/>
      <c r="OSC5" s="63"/>
      <c r="OSD5" s="63"/>
      <c r="OSE5" s="63"/>
      <c r="OSF5" s="63"/>
      <c r="OSG5" s="63"/>
      <c r="OSH5" s="63"/>
      <c r="OSI5" s="63"/>
      <c r="OSJ5" s="63"/>
      <c r="OSK5" s="63"/>
      <c r="OSL5" s="63"/>
      <c r="OSM5" s="63"/>
      <c r="OSN5" s="63"/>
      <c r="OSO5" s="63"/>
      <c r="OSP5" s="63"/>
      <c r="OSQ5" s="63"/>
      <c r="OSR5" s="63"/>
      <c r="OSS5" s="63"/>
      <c r="OST5" s="63"/>
      <c r="OSU5" s="63"/>
      <c r="OSV5" s="63"/>
      <c r="OSW5" s="63"/>
      <c r="OSX5" s="63"/>
      <c r="OSY5" s="63"/>
      <c r="OSZ5" s="63"/>
      <c r="OTA5" s="63"/>
      <c r="OTB5" s="63"/>
      <c r="OTC5" s="63"/>
      <c r="OTD5" s="63"/>
      <c r="OTE5" s="63"/>
      <c r="OTF5" s="63"/>
      <c r="OTG5" s="63"/>
      <c r="OTH5" s="63"/>
      <c r="OTI5" s="63"/>
      <c r="OTJ5" s="63"/>
      <c r="OTK5" s="63"/>
      <c r="OTL5" s="63"/>
      <c r="OTM5" s="63"/>
      <c r="OTN5" s="63"/>
      <c r="OTO5" s="63"/>
      <c r="OTP5" s="63"/>
      <c r="OTQ5" s="63"/>
      <c r="OTR5" s="63"/>
      <c r="OTS5" s="63"/>
      <c r="OTT5" s="63"/>
      <c r="OTU5" s="63"/>
      <c r="OTV5" s="63"/>
      <c r="OTW5" s="63"/>
      <c r="OTX5" s="63"/>
      <c r="OTY5" s="63"/>
      <c r="OTZ5" s="63"/>
      <c r="OUA5" s="63"/>
      <c r="OUB5" s="63"/>
      <c r="OUC5" s="63"/>
      <c r="OUD5" s="63"/>
      <c r="OUE5" s="63"/>
      <c r="OUF5" s="63"/>
      <c r="OUG5" s="63"/>
      <c r="OUH5" s="63"/>
      <c r="OUI5" s="63"/>
      <c r="OUJ5" s="63"/>
      <c r="OUK5" s="63"/>
      <c r="OUL5" s="63"/>
      <c r="OUM5" s="63"/>
      <c r="OUN5" s="63"/>
      <c r="OUO5" s="63"/>
      <c r="OUP5" s="63"/>
      <c r="OUQ5" s="63"/>
      <c r="OUR5" s="63"/>
      <c r="OUS5" s="63"/>
      <c r="OUT5" s="63"/>
      <c r="OUU5" s="63"/>
      <c r="OUV5" s="63"/>
      <c r="OUW5" s="63"/>
      <c r="OUX5" s="63"/>
      <c r="OUY5" s="63"/>
      <c r="OUZ5" s="63"/>
      <c r="OVA5" s="63"/>
      <c r="OVB5" s="63"/>
      <c r="OVC5" s="63"/>
      <c r="OVD5" s="63"/>
      <c r="OVE5" s="63"/>
      <c r="OVF5" s="63"/>
      <c r="OVG5" s="63"/>
      <c r="OVH5" s="63"/>
      <c r="OVI5" s="63"/>
      <c r="OVJ5" s="63"/>
      <c r="OVK5" s="63"/>
      <c r="OVL5" s="63"/>
      <c r="OVM5" s="63"/>
      <c r="OVN5" s="63"/>
      <c r="OVO5" s="63"/>
      <c r="OVP5" s="63"/>
      <c r="OVQ5" s="63"/>
      <c r="OVR5" s="63"/>
      <c r="OVS5" s="63"/>
      <c r="OVT5" s="63"/>
      <c r="OVU5" s="63"/>
      <c r="OVV5" s="63"/>
      <c r="OVW5" s="63"/>
      <c r="OVX5" s="63"/>
      <c r="OVY5" s="63"/>
      <c r="OVZ5" s="63"/>
      <c r="OWA5" s="63"/>
      <c r="OWB5" s="63"/>
      <c r="OWC5" s="63"/>
      <c r="OWD5" s="63"/>
      <c r="OWE5" s="63"/>
      <c r="OWF5" s="63"/>
      <c r="OWG5" s="63"/>
      <c r="OWH5" s="63"/>
      <c r="OWI5" s="63"/>
      <c r="OWJ5" s="63"/>
      <c r="OWK5" s="63"/>
      <c r="OWL5" s="63"/>
      <c r="OWM5" s="63"/>
      <c r="OWN5" s="63"/>
      <c r="OWO5" s="63"/>
      <c r="OWP5" s="63"/>
      <c r="OWQ5" s="63"/>
      <c r="OWR5" s="63"/>
      <c r="OWS5" s="63"/>
      <c r="OWT5" s="63"/>
      <c r="OWU5" s="63"/>
      <c r="OWV5" s="63"/>
      <c r="OWW5" s="63"/>
      <c r="OWX5" s="63"/>
      <c r="OWY5" s="63"/>
      <c r="OWZ5" s="63"/>
      <c r="OXA5" s="63"/>
      <c r="OXB5" s="63"/>
      <c r="OXC5" s="63"/>
      <c r="OXD5" s="63"/>
      <c r="OXE5" s="63"/>
      <c r="OXF5" s="63"/>
      <c r="OXG5" s="63"/>
      <c r="OXH5" s="63"/>
      <c r="OXI5" s="63"/>
      <c r="OXJ5" s="63"/>
      <c r="OXK5" s="63"/>
      <c r="OXL5" s="63"/>
      <c r="OXM5" s="63"/>
      <c r="OXN5" s="63"/>
      <c r="OXO5" s="63"/>
      <c r="OXP5" s="63"/>
      <c r="OXQ5" s="63"/>
      <c r="OXR5" s="63"/>
      <c r="OXS5" s="63"/>
      <c r="OXT5" s="63"/>
      <c r="OXU5" s="63"/>
      <c r="OXV5" s="63"/>
      <c r="OXW5" s="63"/>
      <c r="OXX5" s="63"/>
      <c r="OXY5" s="63"/>
      <c r="OXZ5" s="63"/>
      <c r="OYA5" s="63"/>
      <c r="OYB5" s="63"/>
      <c r="OYC5" s="63"/>
      <c r="OYD5" s="63"/>
      <c r="OYE5" s="63"/>
      <c r="OYF5" s="63"/>
      <c r="OYG5" s="63"/>
      <c r="OYH5" s="63"/>
      <c r="OYI5" s="63"/>
      <c r="OYJ5" s="63"/>
      <c r="OYK5" s="63"/>
      <c r="OYL5" s="63"/>
      <c r="OYM5" s="63"/>
      <c r="OYN5" s="63"/>
      <c r="OYO5" s="63"/>
      <c r="OYP5" s="63"/>
      <c r="OYQ5" s="63"/>
      <c r="OYR5" s="63"/>
      <c r="OYS5" s="63"/>
      <c r="OYT5" s="63"/>
      <c r="OYU5" s="63"/>
      <c r="OYV5" s="63"/>
      <c r="OYW5" s="63"/>
      <c r="OYX5" s="63"/>
      <c r="OYY5" s="63"/>
      <c r="OYZ5" s="63"/>
      <c r="OZA5" s="63"/>
      <c r="OZB5" s="63"/>
      <c r="OZC5" s="63"/>
      <c r="OZD5" s="63"/>
      <c r="OZE5" s="63"/>
      <c r="OZF5" s="63"/>
      <c r="OZG5" s="63"/>
      <c r="OZH5" s="63"/>
      <c r="OZI5" s="63"/>
      <c r="OZJ5" s="63"/>
      <c r="OZK5" s="63"/>
      <c r="OZL5" s="63"/>
      <c r="OZM5" s="63"/>
      <c r="OZN5" s="63"/>
      <c r="OZO5" s="63"/>
      <c r="OZP5" s="63"/>
      <c r="OZQ5" s="63"/>
      <c r="OZR5" s="63"/>
      <c r="OZS5" s="63"/>
      <c r="OZT5" s="63"/>
      <c r="OZU5" s="63"/>
      <c r="OZV5" s="63"/>
      <c r="OZW5" s="63"/>
      <c r="OZX5" s="63"/>
      <c r="OZY5" s="63"/>
      <c r="OZZ5" s="63"/>
      <c r="PAA5" s="63"/>
      <c r="PAB5" s="63"/>
      <c r="PAC5" s="63"/>
      <c r="PAD5" s="63"/>
      <c r="PAE5" s="63"/>
      <c r="PAF5" s="63"/>
      <c r="PAG5" s="63"/>
      <c r="PAH5" s="63"/>
      <c r="PAI5" s="63"/>
      <c r="PAJ5" s="63"/>
      <c r="PAK5" s="63"/>
      <c r="PAL5" s="63"/>
      <c r="PAM5" s="63"/>
      <c r="PAN5" s="63"/>
      <c r="PAO5" s="63"/>
      <c r="PAP5" s="63"/>
      <c r="PAQ5" s="63"/>
      <c r="PAR5" s="63"/>
      <c r="PAS5" s="63"/>
      <c r="PAT5" s="63"/>
      <c r="PAU5" s="63"/>
      <c r="PAV5" s="63"/>
      <c r="PAW5" s="63"/>
      <c r="PAX5" s="63"/>
      <c r="PAY5" s="63"/>
      <c r="PAZ5" s="63"/>
      <c r="PBA5" s="63"/>
      <c r="PBB5" s="63"/>
      <c r="PBC5" s="63"/>
      <c r="PBD5" s="63"/>
      <c r="PBE5" s="63"/>
      <c r="PBF5" s="63"/>
      <c r="PBG5" s="63"/>
      <c r="PBH5" s="63"/>
      <c r="PBI5" s="63"/>
      <c r="PBJ5" s="63"/>
      <c r="PBK5" s="63"/>
      <c r="PBL5" s="63"/>
      <c r="PBM5" s="63"/>
      <c r="PBN5" s="63"/>
      <c r="PBO5" s="63"/>
      <c r="PBP5" s="63"/>
      <c r="PBQ5" s="63"/>
      <c r="PBR5" s="63"/>
      <c r="PBS5" s="63"/>
      <c r="PBT5" s="63"/>
      <c r="PBU5" s="63"/>
      <c r="PBV5" s="63"/>
      <c r="PBW5" s="63"/>
      <c r="PBX5" s="63"/>
      <c r="PBY5" s="63"/>
      <c r="PBZ5" s="63"/>
      <c r="PCA5" s="63"/>
      <c r="PCB5" s="63"/>
      <c r="PCC5" s="63"/>
      <c r="PCD5" s="63"/>
      <c r="PCE5" s="63"/>
      <c r="PCF5" s="63"/>
      <c r="PCG5" s="63"/>
      <c r="PCH5" s="63"/>
      <c r="PCI5" s="63"/>
      <c r="PCJ5" s="63"/>
      <c r="PCK5" s="63"/>
      <c r="PCL5" s="63"/>
      <c r="PCM5" s="63"/>
      <c r="PCN5" s="63"/>
      <c r="PCO5" s="63"/>
      <c r="PCP5" s="63"/>
      <c r="PCQ5" s="63"/>
      <c r="PCR5" s="63"/>
      <c r="PCS5" s="63"/>
      <c r="PCT5" s="63"/>
      <c r="PCU5" s="63"/>
      <c r="PCV5" s="63"/>
      <c r="PCW5" s="63"/>
      <c r="PCX5" s="63"/>
      <c r="PCY5" s="63"/>
      <c r="PCZ5" s="63"/>
      <c r="PDA5" s="63"/>
      <c r="PDB5" s="63"/>
      <c r="PDC5" s="63"/>
      <c r="PDD5" s="63"/>
      <c r="PDE5" s="63"/>
      <c r="PDF5" s="63"/>
      <c r="PDG5" s="63"/>
      <c r="PDH5" s="63"/>
      <c r="PDI5" s="63"/>
      <c r="PDJ5" s="63"/>
      <c r="PDK5" s="63"/>
      <c r="PDL5" s="63"/>
      <c r="PDM5" s="63"/>
      <c r="PDN5" s="63"/>
      <c r="PDO5" s="63"/>
      <c r="PDP5" s="63"/>
      <c r="PDQ5" s="63"/>
      <c r="PDR5" s="63"/>
      <c r="PDS5" s="63"/>
      <c r="PDT5" s="63"/>
      <c r="PDU5" s="63"/>
      <c r="PDV5" s="63"/>
      <c r="PDW5" s="63"/>
      <c r="PDX5" s="63"/>
      <c r="PDY5" s="63"/>
      <c r="PDZ5" s="63"/>
      <c r="PEA5" s="63"/>
      <c r="PEB5" s="63"/>
      <c r="PEC5" s="63"/>
      <c r="PED5" s="63"/>
      <c r="PEE5" s="63"/>
      <c r="PEF5" s="63"/>
      <c r="PEG5" s="63"/>
      <c r="PEH5" s="63"/>
      <c r="PEI5" s="63"/>
      <c r="PEJ5" s="63"/>
      <c r="PEK5" s="63"/>
      <c r="PEL5" s="63"/>
      <c r="PEM5" s="63"/>
      <c r="PEN5" s="63"/>
      <c r="PEO5" s="63"/>
      <c r="PEP5" s="63"/>
      <c r="PEQ5" s="63"/>
      <c r="PER5" s="63"/>
      <c r="PES5" s="63"/>
      <c r="PET5" s="63"/>
      <c r="PEU5" s="63"/>
      <c r="PEV5" s="63"/>
      <c r="PEW5" s="63"/>
      <c r="PEX5" s="63"/>
      <c r="PEY5" s="63"/>
      <c r="PEZ5" s="63"/>
      <c r="PFA5" s="63"/>
      <c r="PFB5" s="63"/>
      <c r="PFC5" s="63"/>
      <c r="PFD5" s="63"/>
      <c r="PFE5" s="63"/>
      <c r="PFF5" s="63"/>
      <c r="PFG5" s="63"/>
      <c r="PFH5" s="63"/>
      <c r="PFI5" s="63"/>
      <c r="PFJ5" s="63"/>
      <c r="PFK5" s="63"/>
      <c r="PFL5" s="63"/>
      <c r="PFM5" s="63"/>
      <c r="PFN5" s="63"/>
      <c r="PFO5" s="63"/>
      <c r="PFP5" s="63"/>
      <c r="PFQ5" s="63"/>
      <c r="PFR5" s="63"/>
      <c r="PFS5" s="63"/>
      <c r="PFT5" s="63"/>
      <c r="PFU5" s="63"/>
      <c r="PFV5" s="63"/>
      <c r="PFW5" s="63"/>
      <c r="PFX5" s="63"/>
      <c r="PFY5" s="63"/>
      <c r="PFZ5" s="63"/>
      <c r="PGA5" s="63"/>
      <c r="PGB5" s="63"/>
      <c r="PGC5" s="63"/>
      <c r="PGD5" s="63"/>
      <c r="PGE5" s="63"/>
      <c r="PGF5" s="63"/>
      <c r="PGG5" s="63"/>
      <c r="PGH5" s="63"/>
      <c r="PGI5" s="63"/>
      <c r="PGJ5" s="63"/>
      <c r="PGK5" s="63"/>
      <c r="PGL5" s="63"/>
      <c r="PGM5" s="63"/>
      <c r="PGN5" s="63"/>
      <c r="PGO5" s="63"/>
      <c r="PGP5" s="63"/>
      <c r="PGQ5" s="63"/>
      <c r="PGR5" s="63"/>
      <c r="PGS5" s="63"/>
      <c r="PGT5" s="63"/>
      <c r="PGU5" s="63"/>
      <c r="PGV5" s="63"/>
      <c r="PGW5" s="63"/>
      <c r="PGX5" s="63"/>
      <c r="PGY5" s="63"/>
      <c r="PGZ5" s="63"/>
      <c r="PHA5" s="63"/>
      <c r="PHB5" s="63"/>
      <c r="PHC5" s="63"/>
      <c r="PHD5" s="63"/>
      <c r="PHE5" s="63"/>
      <c r="PHF5" s="63"/>
      <c r="PHG5" s="63"/>
      <c r="PHH5" s="63"/>
      <c r="PHI5" s="63"/>
      <c r="PHJ5" s="63"/>
      <c r="PHK5" s="63"/>
      <c r="PHL5" s="63"/>
      <c r="PHM5" s="63"/>
      <c r="PHN5" s="63"/>
      <c r="PHO5" s="63"/>
      <c r="PHP5" s="63"/>
      <c r="PHQ5" s="63"/>
      <c r="PHR5" s="63"/>
      <c r="PHS5" s="63"/>
      <c r="PHT5" s="63"/>
      <c r="PHU5" s="63"/>
      <c r="PHV5" s="63"/>
      <c r="PHW5" s="63"/>
      <c r="PHX5" s="63"/>
      <c r="PHY5" s="63"/>
      <c r="PHZ5" s="63"/>
      <c r="PIA5" s="63"/>
      <c r="PIB5" s="63"/>
      <c r="PIC5" s="63"/>
      <c r="PID5" s="63"/>
      <c r="PIE5" s="63"/>
      <c r="PIF5" s="63"/>
      <c r="PIG5" s="63"/>
      <c r="PIH5" s="63"/>
      <c r="PII5" s="63"/>
      <c r="PIJ5" s="63"/>
      <c r="PIK5" s="63"/>
      <c r="PIL5" s="63"/>
      <c r="PIM5" s="63"/>
      <c r="PIN5" s="63"/>
      <c r="PIO5" s="63"/>
      <c r="PIP5" s="63"/>
      <c r="PIQ5" s="63"/>
      <c r="PIR5" s="63"/>
      <c r="PIS5" s="63"/>
      <c r="PIT5" s="63"/>
      <c r="PIU5" s="63"/>
      <c r="PIV5" s="63"/>
      <c r="PIW5" s="63"/>
      <c r="PIX5" s="63"/>
      <c r="PIY5" s="63"/>
      <c r="PIZ5" s="63"/>
      <c r="PJA5" s="63"/>
      <c r="PJB5" s="63"/>
      <c r="PJC5" s="63"/>
      <c r="PJD5" s="63"/>
      <c r="PJE5" s="63"/>
      <c r="PJF5" s="63"/>
      <c r="PJG5" s="63"/>
      <c r="PJH5" s="63"/>
      <c r="PJI5" s="63"/>
      <c r="PJJ5" s="63"/>
      <c r="PJK5" s="63"/>
      <c r="PJL5" s="63"/>
      <c r="PJM5" s="63"/>
      <c r="PJN5" s="63"/>
      <c r="PJO5" s="63"/>
      <c r="PJP5" s="63"/>
      <c r="PJQ5" s="63"/>
      <c r="PJR5" s="63"/>
      <c r="PJS5" s="63"/>
      <c r="PJT5" s="63"/>
      <c r="PJU5" s="63"/>
      <c r="PJV5" s="63"/>
      <c r="PJW5" s="63"/>
      <c r="PJX5" s="63"/>
      <c r="PJY5" s="63"/>
      <c r="PJZ5" s="63"/>
      <c r="PKA5" s="63"/>
      <c r="PKB5" s="63"/>
      <c r="PKC5" s="63"/>
      <c r="PKD5" s="63"/>
      <c r="PKE5" s="63"/>
      <c r="PKF5" s="63"/>
      <c r="PKG5" s="63"/>
      <c r="PKH5" s="63"/>
      <c r="PKI5" s="63"/>
      <c r="PKJ5" s="63"/>
      <c r="PKK5" s="63"/>
      <c r="PKL5" s="63"/>
      <c r="PKM5" s="63"/>
      <c r="PKN5" s="63"/>
      <c r="PKO5" s="63"/>
      <c r="PKP5" s="63"/>
      <c r="PKQ5" s="63"/>
      <c r="PKR5" s="63"/>
      <c r="PKS5" s="63"/>
      <c r="PKT5" s="63"/>
      <c r="PKU5" s="63"/>
      <c r="PKV5" s="63"/>
      <c r="PKW5" s="63"/>
      <c r="PKX5" s="63"/>
      <c r="PKY5" s="63"/>
      <c r="PKZ5" s="63"/>
      <c r="PLA5" s="63"/>
      <c r="PLB5" s="63"/>
      <c r="PLC5" s="63"/>
      <c r="PLD5" s="63"/>
      <c r="PLE5" s="63"/>
      <c r="PLF5" s="63"/>
      <c r="PLG5" s="63"/>
      <c r="PLH5" s="63"/>
      <c r="PLI5" s="63"/>
      <c r="PLJ5" s="63"/>
      <c r="PLK5" s="63"/>
      <c r="PLL5" s="63"/>
      <c r="PLM5" s="63"/>
      <c r="PLN5" s="63"/>
      <c r="PLO5" s="63"/>
      <c r="PLP5" s="63"/>
      <c r="PLQ5" s="63"/>
      <c r="PLR5" s="63"/>
      <c r="PLS5" s="63"/>
      <c r="PLT5" s="63"/>
      <c r="PLU5" s="63"/>
      <c r="PLV5" s="63"/>
      <c r="PLW5" s="63"/>
      <c r="PLX5" s="63"/>
      <c r="PLY5" s="63"/>
      <c r="PLZ5" s="63"/>
      <c r="PMA5" s="63"/>
      <c r="PMB5" s="63"/>
      <c r="PMC5" s="63"/>
      <c r="PMD5" s="63"/>
      <c r="PME5" s="63"/>
      <c r="PMF5" s="63"/>
      <c r="PMG5" s="63"/>
      <c r="PMH5" s="63"/>
      <c r="PMI5" s="63"/>
      <c r="PMJ5" s="63"/>
      <c r="PMK5" s="63"/>
      <c r="PML5" s="63"/>
      <c r="PMM5" s="63"/>
      <c r="PMN5" s="63"/>
      <c r="PMO5" s="63"/>
      <c r="PMP5" s="63"/>
      <c r="PMQ5" s="63"/>
      <c r="PMR5" s="63"/>
      <c r="PMS5" s="63"/>
      <c r="PMT5" s="63"/>
      <c r="PMU5" s="63"/>
      <c r="PMV5" s="63"/>
      <c r="PMW5" s="63"/>
      <c r="PMX5" s="63"/>
      <c r="PMY5" s="63"/>
      <c r="PMZ5" s="63"/>
      <c r="PNA5" s="63"/>
      <c r="PNB5" s="63"/>
      <c r="PNC5" s="63"/>
      <c r="PND5" s="63"/>
      <c r="PNE5" s="63"/>
      <c r="PNF5" s="63"/>
      <c r="PNG5" s="63"/>
      <c r="PNH5" s="63"/>
      <c r="PNI5" s="63"/>
      <c r="PNJ5" s="63"/>
      <c r="PNK5" s="63"/>
      <c r="PNL5" s="63"/>
      <c r="PNM5" s="63"/>
      <c r="PNN5" s="63"/>
      <c r="PNO5" s="63"/>
      <c r="PNP5" s="63"/>
      <c r="PNQ5" s="63"/>
      <c r="PNR5" s="63"/>
      <c r="PNS5" s="63"/>
      <c r="PNT5" s="63"/>
      <c r="PNU5" s="63"/>
      <c r="PNV5" s="63"/>
      <c r="PNW5" s="63"/>
      <c r="PNX5" s="63"/>
      <c r="PNY5" s="63"/>
      <c r="PNZ5" s="63"/>
      <c r="POA5" s="63"/>
      <c r="POB5" s="63"/>
      <c r="POC5" s="63"/>
      <c r="POD5" s="63"/>
      <c r="POE5" s="63"/>
      <c r="POF5" s="63"/>
      <c r="POG5" s="63"/>
      <c r="POH5" s="63"/>
      <c r="POI5" s="63"/>
      <c r="POJ5" s="63"/>
      <c r="POK5" s="63"/>
      <c r="POL5" s="63"/>
      <c r="POM5" s="63"/>
      <c r="PON5" s="63"/>
      <c r="POO5" s="63"/>
      <c r="POP5" s="63"/>
      <c r="POQ5" s="63"/>
      <c r="POR5" s="63"/>
      <c r="POS5" s="63"/>
      <c r="POT5" s="63"/>
      <c r="POU5" s="63"/>
      <c r="POV5" s="63"/>
      <c r="POW5" s="63"/>
      <c r="POX5" s="63"/>
      <c r="POY5" s="63"/>
      <c r="POZ5" s="63"/>
      <c r="PPA5" s="63"/>
      <c r="PPB5" s="63"/>
      <c r="PPC5" s="63"/>
      <c r="PPD5" s="63"/>
      <c r="PPE5" s="63"/>
      <c r="PPF5" s="63"/>
      <c r="PPG5" s="63"/>
      <c r="PPH5" s="63"/>
      <c r="PPI5" s="63"/>
      <c r="PPJ5" s="63"/>
      <c r="PPK5" s="63"/>
      <c r="PPL5" s="63"/>
      <c r="PPM5" s="63"/>
      <c r="PPN5" s="63"/>
      <c r="PPO5" s="63"/>
      <c r="PPP5" s="63"/>
      <c r="PPQ5" s="63"/>
      <c r="PPR5" s="63"/>
      <c r="PPS5" s="63"/>
      <c r="PPT5" s="63"/>
      <c r="PPU5" s="63"/>
      <c r="PPV5" s="63"/>
      <c r="PPW5" s="63"/>
      <c r="PPX5" s="63"/>
      <c r="PPY5" s="63"/>
      <c r="PPZ5" s="63"/>
      <c r="PQA5" s="63"/>
      <c r="PQB5" s="63"/>
      <c r="PQC5" s="63"/>
      <c r="PQD5" s="63"/>
      <c r="PQE5" s="63"/>
      <c r="PQF5" s="63"/>
      <c r="PQG5" s="63"/>
      <c r="PQH5" s="63"/>
      <c r="PQI5" s="63"/>
      <c r="PQJ5" s="63"/>
      <c r="PQK5" s="63"/>
      <c r="PQL5" s="63"/>
      <c r="PQM5" s="63"/>
      <c r="PQN5" s="63"/>
      <c r="PQO5" s="63"/>
      <c r="PQP5" s="63"/>
      <c r="PQQ5" s="63"/>
      <c r="PQR5" s="63"/>
      <c r="PQS5" s="63"/>
      <c r="PQT5" s="63"/>
      <c r="PQU5" s="63"/>
      <c r="PQV5" s="63"/>
      <c r="PQW5" s="63"/>
      <c r="PQX5" s="63"/>
      <c r="PQY5" s="63"/>
      <c r="PQZ5" s="63"/>
      <c r="PRA5" s="63"/>
      <c r="PRB5" s="63"/>
      <c r="PRC5" s="63"/>
      <c r="PRD5" s="63"/>
      <c r="PRE5" s="63"/>
      <c r="PRF5" s="63"/>
      <c r="PRG5" s="63"/>
      <c r="PRH5" s="63"/>
      <c r="PRI5" s="63"/>
      <c r="PRJ5" s="63"/>
      <c r="PRK5" s="63"/>
      <c r="PRL5" s="63"/>
      <c r="PRM5" s="63"/>
      <c r="PRN5" s="63"/>
      <c r="PRO5" s="63"/>
      <c r="PRP5" s="63"/>
      <c r="PRQ5" s="63"/>
      <c r="PRR5" s="63"/>
      <c r="PRS5" s="63"/>
      <c r="PRT5" s="63"/>
      <c r="PRU5" s="63"/>
      <c r="PRV5" s="63"/>
      <c r="PRW5" s="63"/>
      <c r="PRX5" s="63"/>
      <c r="PRY5" s="63"/>
      <c r="PRZ5" s="63"/>
      <c r="PSA5" s="63"/>
      <c r="PSB5" s="63"/>
      <c r="PSC5" s="63"/>
      <c r="PSD5" s="63"/>
      <c r="PSE5" s="63"/>
      <c r="PSF5" s="63"/>
      <c r="PSG5" s="63"/>
      <c r="PSH5" s="63"/>
      <c r="PSI5" s="63"/>
      <c r="PSJ5" s="63"/>
      <c r="PSK5" s="63"/>
      <c r="PSL5" s="63"/>
      <c r="PSM5" s="63"/>
      <c r="PSN5" s="63"/>
      <c r="PSO5" s="63"/>
      <c r="PSP5" s="63"/>
      <c r="PSQ5" s="63"/>
      <c r="PSR5" s="63"/>
      <c r="PSS5" s="63"/>
      <c r="PST5" s="63"/>
      <c r="PSU5" s="63"/>
      <c r="PSV5" s="63"/>
      <c r="PSW5" s="63"/>
      <c r="PSX5" s="63"/>
      <c r="PSY5" s="63"/>
      <c r="PSZ5" s="63"/>
      <c r="PTA5" s="63"/>
      <c r="PTB5" s="63"/>
      <c r="PTC5" s="63"/>
      <c r="PTD5" s="63"/>
      <c r="PTE5" s="63"/>
      <c r="PTF5" s="63"/>
      <c r="PTG5" s="63"/>
      <c r="PTH5" s="63"/>
      <c r="PTI5" s="63"/>
      <c r="PTJ5" s="63"/>
      <c r="PTK5" s="63"/>
      <c r="PTL5" s="63"/>
      <c r="PTM5" s="63"/>
      <c r="PTN5" s="63"/>
      <c r="PTO5" s="63"/>
      <c r="PTP5" s="63"/>
      <c r="PTQ5" s="63"/>
      <c r="PTR5" s="63"/>
      <c r="PTS5" s="63"/>
      <c r="PTT5" s="63"/>
      <c r="PTU5" s="63"/>
      <c r="PTV5" s="63"/>
      <c r="PTW5" s="63"/>
      <c r="PTX5" s="63"/>
      <c r="PTY5" s="63"/>
      <c r="PTZ5" s="63"/>
      <c r="PUA5" s="63"/>
      <c r="PUB5" s="63"/>
      <c r="PUC5" s="63"/>
      <c r="PUD5" s="63"/>
      <c r="PUE5" s="63"/>
      <c r="PUF5" s="63"/>
      <c r="PUG5" s="63"/>
      <c r="PUH5" s="63"/>
      <c r="PUI5" s="63"/>
      <c r="PUJ5" s="63"/>
      <c r="PUK5" s="63"/>
      <c r="PUL5" s="63"/>
      <c r="PUM5" s="63"/>
      <c r="PUN5" s="63"/>
      <c r="PUO5" s="63"/>
      <c r="PUP5" s="63"/>
      <c r="PUQ5" s="63"/>
      <c r="PUR5" s="63"/>
      <c r="PUS5" s="63"/>
      <c r="PUT5" s="63"/>
      <c r="PUU5" s="63"/>
      <c r="PUV5" s="63"/>
      <c r="PUW5" s="63"/>
      <c r="PUX5" s="63"/>
      <c r="PUY5" s="63"/>
      <c r="PUZ5" s="63"/>
      <c r="PVA5" s="63"/>
      <c r="PVB5" s="63"/>
      <c r="PVC5" s="63"/>
      <c r="PVD5" s="63"/>
      <c r="PVE5" s="63"/>
      <c r="PVF5" s="63"/>
      <c r="PVG5" s="63"/>
      <c r="PVH5" s="63"/>
      <c r="PVI5" s="63"/>
      <c r="PVJ5" s="63"/>
      <c r="PVK5" s="63"/>
      <c r="PVL5" s="63"/>
      <c r="PVM5" s="63"/>
      <c r="PVN5" s="63"/>
      <c r="PVO5" s="63"/>
      <c r="PVP5" s="63"/>
      <c r="PVQ5" s="63"/>
      <c r="PVR5" s="63"/>
      <c r="PVS5" s="63"/>
      <c r="PVT5" s="63"/>
      <c r="PVU5" s="63"/>
      <c r="PVV5" s="63"/>
      <c r="PVW5" s="63"/>
      <c r="PVX5" s="63"/>
      <c r="PVY5" s="63"/>
      <c r="PVZ5" s="63"/>
      <c r="PWA5" s="63"/>
      <c r="PWB5" s="63"/>
      <c r="PWC5" s="63"/>
      <c r="PWD5" s="63"/>
      <c r="PWE5" s="63"/>
      <c r="PWF5" s="63"/>
      <c r="PWG5" s="63"/>
      <c r="PWH5" s="63"/>
      <c r="PWI5" s="63"/>
      <c r="PWJ5" s="63"/>
      <c r="PWK5" s="63"/>
      <c r="PWL5" s="63"/>
      <c r="PWM5" s="63"/>
      <c r="PWN5" s="63"/>
      <c r="PWO5" s="63"/>
      <c r="PWP5" s="63"/>
      <c r="PWQ5" s="63"/>
      <c r="PWR5" s="63"/>
      <c r="PWS5" s="63"/>
      <c r="PWT5" s="63"/>
      <c r="PWU5" s="63"/>
      <c r="PWV5" s="63"/>
      <c r="PWW5" s="63"/>
      <c r="PWX5" s="63"/>
      <c r="PWY5" s="63"/>
      <c r="PWZ5" s="63"/>
      <c r="PXA5" s="63"/>
      <c r="PXB5" s="63"/>
      <c r="PXC5" s="63"/>
      <c r="PXD5" s="63"/>
      <c r="PXE5" s="63"/>
      <c r="PXF5" s="63"/>
      <c r="PXG5" s="63"/>
      <c r="PXH5" s="63"/>
      <c r="PXI5" s="63"/>
      <c r="PXJ5" s="63"/>
      <c r="PXK5" s="63"/>
      <c r="PXL5" s="63"/>
      <c r="PXM5" s="63"/>
      <c r="PXN5" s="63"/>
      <c r="PXO5" s="63"/>
      <c r="PXP5" s="63"/>
      <c r="PXQ5" s="63"/>
      <c r="PXR5" s="63"/>
      <c r="PXS5" s="63"/>
      <c r="PXT5" s="63"/>
      <c r="PXU5" s="63"/>
      <c r="PXV5" s="63"/>
      <c r="PXW5" s="63"/>
      <c r="PXX5" s="63"/>
      <c r="PXY5" s="63"/>
      <c r="PXZ5" s="63"/>
      <c r="PYA5" s="63"/>
      <c r="PYB5" s="63"/>
      <c r="PYC5" s="63"/>
      <c r="PYD5" s="63"/>
      <c r="PYE5" s="63"/>
      <c r="PYF5" s="63"/>
      <c r="PYG5" s="63"/>
      <c r="PYH5" s="63"/>
      <c r="PYI5" s="63"/>
      <c r="PYJ5" s="63"/>
      <c r="PYK5" s="63"/>
      <c r="PYL5" s="63"/>
      <c r="PYM5" s="63"/>
      <c r="PYN5" s="63"/>
      <c r="PYO5" s="63"/>
      <c r="PYP5" s="63"/>
      <c r="PYQ5" s="63"/>
      <c r="PYR5" s="63"/>
      <c r="PYS5" s="63"/>
      <c r="PYT5" s="63"/>
      <c r="PYU5" s="63"/>
      <c r="PYV5" s="63"/>
      <c r="PYW5" s="63"/>
      <c r="PYX5" s="63"/>
      <c r="PYY5" s="63"/>
      <c r="PYZ5" s="63"/>
      <c r="PZA5" s="63"/>
      <c r="PZB5" s="63"/>
      <c r="PZC5" s="63"/>
      <c r="PZD5" s="63"/>
      <c r="PZE5" s="63"/>
      <c r="PZF5" s="63"/>
      <c r="PZG5" s="63"/>
      <c r="PZH5" s="63"/>
      <c r="PZI5" s="63"/>
      <c r="PZJ5" s="63"/>
      <c r="PZK5" s="63"/>
      <c r="PZL5" s="63"/>
      <c r="PZM5" s="63"/>
      <c r="PZN5" s="63"/>
      <c r="PZO5" s="63"/>
      <c r="PZP5" s="63"/>
      <c r="PZQ5" s="63"/>
      <c r="PZR5" s="63"/>
      <c r="PZS5" s="63"/>
      <c r="PZT5" s="63"/>
      <c r="PZU5" s="63"/>
      <c r="PZV5" s="63"/>
      <c r="PZW5" s="63"/>
      <c r="PZX5" s="63"/>
      <c r="PZY5" s="63"/>
      <c r="PZZ5" s="63"/>
      <c r="QAA5" s="63"/>
      <c r="QAB5" s="63"/>
      <c r="QAC5" s="63"/>
      <c r="QAD5" s="63"/>
      <c r="QAE5" s="63"/>
      <c r="QAF5" s="63"/>
      <c r="QAG5" s="63"/>
      <c r="QAH5" s="63"/>
      <c r="QAI5" s="63"/>
      <c r="QAJ5" s="63"/>
      <c r="QAK5" s="63"/>
      <c r="QAL5" s="63"/>
      <c r="QAM5" s="63"/>
      <c r="QAN5" s="63"/>
      <c r="QAO5" s="63"/>
      <c r="QAP5" s="63"/>
      <c r="QAQ5" s="63"/>
      <c r="QAR5" s="63"/>
      <c r="QAS5" s="63"/>
      <c r="QAT5" s="63"/>
      <c r="QAU5" s="63"/>
      <c r="QAV5" s="63"/>
      <c r="QAW5" s="63"/>
      <c r="QAX5" s="63"/>
      <c r="QAY5" s="63"/>
      <c r="QAZ5" s="63"/>
      <c r="QBA5" s="63"/>
      <c r="QBB5" s="63"/>
      <c r="QBC5" s="63"/>
      <c r="QBD5" s="63"/>
      <c r="QBE5" s="63"/>
      <c r="QBF5" s="63"/>
      <c r="QBG5" s="63"/>
      <c r="QBH5" s="63"/>
      <c r="QBI5" s="63"/>
      <c r="QBJ5" s="63"/>
      <c r="QBK5" s="63"/>
      <c r="QBL5" s="63"/>
      <c r="QBM5" s="63"/>
      <c r="QBN5" s="63"/>
      <c r="QBO5" s="63"/>
      <c r="QBP5" s="63"/>
      <c r="QBQ5" s="63"/>
      <c r="QBR5" s="63"/>
      <c r="QBS5" s="63"/>
      <c r="QBT5" s="63"/>
      <c r="QBU5" s="63"/>
      <c r="QBV5" s="63"/>
      <c r="QBW5" s="63"/>
      <c r="QBX5" s="63"/>
      <c r="QBY5" s="63"/>
      <c r="QBZ5" s="63"/>
      <c r="QCA5" s="63"/>
      <c r="QCB5" s="63"/>
      <c r="QCC5" s="63"/>
      <c r="QCD5" s="63"/>
      <c r="QCE5" s="63"/>
      <c r="QCF5" s="63"/>
      <c r="QCG5" s="63"/>
      <c r="QCH5" s="63"/>
      <c r="QCI5" s="63"/>
      <c r="QCJ5" s="63"/>
      <c r="QCK5" s="63"/>
      <c r="QCL5" s="63"/>
      <c r="QCM5" s="63"/>
      <c r="QCN5" s="63"/>
      <c r="QCO5" s="63"/>
      <c r="QCP5" s="63"/>
      <c r="QCQ5" s="63"/>
      <c r="QCR5" s="63"/>
      <c r="QCS5" s="63"/>
      <c r="QCT5" s="63"/>
      <c r="QCU5" s="63"/>
      <c r="QCV5" s="63"/>
      <c r="QCW5" s="63"/>
      <c r="QCX5" s="63"/>
      <c r="QCY5" s="63"/>
      <c r="QCZ5" s="63"/>
      <c r="QDA5" s="63"/>
      <c r="QDB5" s="63"/>
      <c r="QDC5" s="63"/>
      <c r="QDD5" s="63"/>
      <c r="QDE5" s="63"/>
      <c r="QDF5" s="63"/>
      <c r="QDG5" s="63"/>
      <c r="QDH5" s="63"/>
      <c r="QDI5" s="63"/>
      <c r="QDJ5" s="63"/>
      <c r="QDK5" s="63"/>
      <c r="QDL5" s="63"/>
      <c r="QDM5" s="63"/>
      <c r="QDN5" s="63"/>
      <c r="QDO5" s="63"/>
      <c r="QDP5" s="63"/>
      <c r="QDQ5" s="63"/>
      <c r="QDR5" s="63"/>
      <c r="QDS5" s="63"/>
      <c r="QDT5" s="63"/>
      <c r="QDU5" s="63"/>
      <c r="QDV5" s="63"/>
      <c r="QDW5" s="63"/>
      <c r="QDX5" s="63"/>
      <c r="QDY5" s="63"/>
      <c r="QDZ5" s="63"/>
      <c r="QEA5" s="63"/>
      <c r="QEB5" s="63"/>
      <c r="QEC5" s="63"/>
      <c r="QED5" s="63"/>
      <c r="QEE5" s="63"/>
      <c r="QEF5" s="63"/>
      <c r="QEG5" s="63"/>
      <c r="QEH5" s="63"/>
      <c r="QEI5" s="63"/>
      <c r="QEJ5" s="63"/>
      <c r="QEK5" s="63"/>
      <c r="QEL5" s="63"/>
      <c r="QEM5" s="63"/>
      <c r="QEN5" s="63"/>
      <c r="QEO5" s="63"/>
      <c r="QEP5" s="63"/>
      <c r="QEQ5" s="63"/>
      <c r="QER5" s="63"/>
      <c r="QES5" s="63"/>
      <c r="QET5" s="63"/>
      <c r="QEU5" s="63"/>
      <c r="QEV5" s="63"/>
      <c r="QEW5" s="63"/>
      <c r="QEX5" s="63"/>
      <c r="QEY5" s="63"/>
      <c r="QEZ5" s="63"/>
      <c r="QFA5" s="63"/>
      <c r="QFB5" s="63"/>
      <c r="QFC5" s="63"/>
      <c r="QFD5" s="63"/>
      <c r="QFE5" s="63"/>
      <c r="QFF5" s="63"/>
      <c r="QFG5" s="63"/>
      <c r="QFH5" s="63"/>
      <c r="QFI5" s="63"/>
      <c r="QFJ5" s="63"/>
      <c r="QFK5" s="63"/>
      <c r="QFL5" s="63"/>
      <c r="QFM5" s="63"/>
      <c r="QFN5" s="63"/>
      <c r="QFO5" s="63"/>
      <c r="QFP5" s="63"/>
      <c r="QFQ5" s="63"/>
      <c r="QFR5" s="63"/>
      <c r="QFS5" s="63"/>
      <c r="QFT5" s="63"/>
      <c r="QFU5" s="63"/>
      <c r="QFV5" s="63"/>
      <c r="QFW5" s="63"/>
      <c r="QFX5" s="63"/>
      <c r="QFY5" s="63"/>
      <c r="QFZ5" s="63"/>
      <c r="QGA5" s="63"/>
      <c r="QGB5" s="63"/>
      <c r="QGC5" s="63"/>
      <c r="QGD5" s="63"/>
      <c r="QGE5" s="63"/>
      <c r="QGF5" s="63"/>
      <c r="QGG5" s="63"/>
      <c r="QGH5" s="63"/>
      <c r="QGI5" s="63"/>
      <c r="QGJ5" s="63"/>
      <c r="QGK5" s="63"/>
      <c r="QGL5" s="63"/>
      <c r="QGM5" s="63"/>
      <c r="QGN5" s="63"/>
      <c r="QGO5" s="63"/>
      <c r="QGP5" s="63"/>
      <c r="QGQ5" s="63"/>
      <c r="QGR5" s="63"/>
      <c r="QGS5" s="63"/>
      <c r="QGT5" s="63"/>
      <c r="QGU5" s="63"/>
      <c r="QGV5" s="63"/>
      <c r="QGW5" s="63"/>
      <c r="QGX5" s="63"/>
      <c r="QGY5" s="63"/>
      <c r="QGZ5" s="63"/>
      <c r="QHA5" s="63"/>
      <c r="QHB5" s="63"/>
      <c r="QHC5" s="63"/>
      <c r="QHD5" s="63"/>
      <c r="QHE5" s="63"/>
      <c r="QHF5" s="63"/>
      <c r="QHG5" s="63"/>
      <c r="QHH5" s="63"/>
      <c r="QHI5" s="63"/>
      <c r="QHJ5" s="63"/>
      <c r="QHK5" s="63"/>
      <c r="QHL5" s="63"/>
      <c r="QHM5" s="63"/>
      <c r="QHN5" s="63"/>
      <c r="QHO5" s="63"/>
      <c r="QHP5" s="63"/>
      <c r="QHQ5" s="63"/>
      <c r="QHR5" s="63"/>
      <c r="QHS5" s="63"/>
      <c r="QHT5" s="63"/>
      <c r="QHU5" s="63"/>
      <c r="QHV5" s="63"/>
      <c r="QHW5" s="63"/>
      <c r="QHX5" s="63"/>
      <c r="QHY5" s="63"/>
      <c r="QHZ5" s="63"/>
      <c r="QIA5" s="63"/>
      <c r="QIB5" s="63"/>
      <c r="QIC5" s="63"/>
      <c r="QID5" s="63"/>
      <c r="QIE5" s="63"/>
      <c r="QIF5" s="63"/>
      <c r="QIG5" s="63"/>
      <c r="QIH5" s="63"/>
      <c r="QII5" s="63"/>
      <c r="QIJ5" s="63"/>
      <c r="QIK5" s="63"/>
      <c r="QIL5" s="63"/>
      <c r="QIM5" s="63"/>
      <c r="QIN5" s="63"/>
      <c r="QIO5" s="63"/>
      <c r="QIP5" s="63"/>
      <c r="QIQ5" s="63"/>
      <c r="QIR5" s="63"/>
      <c r="QIS5" s="63"/>
      <c r="QIT5" s="63"/>
      <c r="QIU5" s="63"/>
      <c r="QIV5" s="63"/>
      <c r="QIW5" s="63"/>
      <c r="QIX5" s="63"/>
      <c r="QIY5" s="63"/>
      <c r="QIZ5" s="63"/>
      <c r="QJA5" s="63"/>
      <c r="QJB5" s="63"/>
      <c r="QJC5" s="63"/>
      <c r="QJD5" s="63"/>
      <c r="QJE5" s="63"/>
      <c r="QJF5" s="63"/>
      <c r="QJG5" s="63"/>
      <c r="QJH5" s="63"/>
      <c r="QJI5" s="63"/>
      <c r="QJJ5" s="63"/>
      <c r="QJK5" s="63"/>
      <c r="QJL5" s="63"/>
      <c r="QJM5" s="63"/>
      <c r="QJN5" s="63"/>
      <c r="QJO5" s="63"/>
      <c r="QJP5" s="63"/>
      <c r="QJQ5" s="63"/>
      <c r="QJR5" s="63"/>
      <c r="QJS5" s="63"/>
      <c r="QJT5" s="63"/>
      <c r="QJU5" s="63"/>
      <c r="QJV5" s="63"/>
      <c r="QJW5" s="63"/>
      <c r="QJX5" s="63"/>
      <c r="QJY5" s="63"/>
      <c r="QJZ5" s="63"/>
      <c r="QKA5" s="63"/>
      <c r="QKB5" s="63"/>
      <c r="QKC5" s="63"/>
      <c r="QKD5" s="63"/>
      <c r="QKE5" s="63"/>
      <c r="QKF5" s="63"/>
      <c r="QKG5" s="63"/>
      <c r="QKH5" s="63"/>
      <c r="QKI5" s="63"/>
      <c r="QKJ5" s="63"/>
      <c r="QKK5" s="63"/>
      <c r="QKL5" s="63"/>
      <c r="QKM5" s="63"/>
      <c r="QKN5" s="63"/>
      <c r="QKO5" s="63"/>
      <c r="QKP5" s="63"/>
      <c r="QKQ5" s="63"/>
      <c r="QKR5" s="63"/>
      <c r="QKS5" s="63"/>
      <c r="QKT5" s="63"/>
      <c r="QKU5" s="63"/>
      <c r="QKV5" s="63"/>
      <c r="QKW5" s="63"/>
      <c r="QKX5" s="63"/>
      <c r="QKY5" s="63"/>
      <c r="QKZ5" s="63"/>
      <c r="QLA5" s="63"/>
      <c r="QLB5" s="63"/>
      <c r="QLC5" s="63"/>
      <c r="QLD5" s="63"/>
      <c r="QLE5" s="63"/>
      <c r="QLF5" s="63"/>
      <c r="QLG5" s="63"/>
      <c r="QLH5" s="63"/>
      <c r="QLI5" s="63"/>
      <c r="QLJ5" s="63"/>
      <c r="QLK5" s="63"/>
      <c r="QLL5" s="63"/>
      <c r="QLM5" s="63"/>
      <c r="QLN5" s="63"/>
      <c r="QLO5" s="63"/>
      <c r="QLP5" s="63"/>
      <c r="QLQ5" s="63"/>
      <c r="QLR5" s="63"/>
      <c r="QLS5" s="63"/>
      <c r="QLT5" s="63"/>
      <c r="QLU5" s="63"/>
      <c r="QLV5" s="63"/>
      <c r="QLW5" s="63"/>
      <c r="QLX5" s="63"/>
      <c r="QLY5" s="63"/>
      <c r="QLZ5" s="63"/>
      <c r="QMA5" s="63"/>
      <c r="QMB5" s="63"/>
      <c r="QMC5" s="63"/>
      <c r="QMD5" s="63"/>
      <c r="QME5" s="63"/>
      <c r="QMF5" s="63"/>
      <c r="QMG5" s="63"/>
      <c r="QMH5" s="63"/>
      <c r="QMI5" s="63"/>
      <c r="QMJ5" s="63"/>
      <c r="QMK5" s="63"/>
      <c r="QML5" s="63"/>
      <c r="QMM5" s="63"/>
      <c r="QMN5" s="63"/>
      <c r="QMO5" s="63"/>
      <c r="QMP5" s="63"/>
      <c r="QMQ5" s="63"/>
      <c r="QMR5" s="63"/>
      <c r="QMS5" s="63"/>
      <c r="QMT5" s="63"/>
      <c r="QMU5" s="63"/>
      <c r="QMV5" s="63"/>
      <c r="QMW5" s="63"/>
      <c r="QMX5" s="63"/>
      <c r="QMY5" s="63"/>
      <c r="QMZ5" s="63"/>
      <c r="QNA5" s="63"/>
      <c r="QNB5" s="63"/>
      <c r="QNC5" s="63"/>
      <c r="QND5" s="63"/>
      <c r="QNE5" s="63"/>
      <c r="QNF5" s="63"/>
      <c r="QNG5" s="63"/>
      <c r="QNH5" s="63"/>
      <c r="QNI5" s="63"/>
      <c r="QNJ5" s="63"/>
      <c r="QNK5" s="63"/>
      <c r="QNL5" s="63"/>
      <c r="QNM5" s="63"/>
      <c r="QNN5" s="63"/>
      <c r="QNO5" s="63"/>
      <c r="QNP5" s="63"/>
      <c r="QNQ5" s="63"/>
      <c r="QNR5" s="63"/>
      <c r="QNS5" s="63"/>
      <c r="QNT5" s="63"/>
      <c r="QNU5" s="63"/>
      <c r="QNV5" s="63"/>
      <c r="QNW5" s="63"/>
      <c r="QNX5" s="63"/>
      <c r="QNY5" s="63"/>
      <c r="QNZ5" s="63"/>
      <c r="QOA5" s="63"/>
      <c r="QOB5" s="63"/>
      <c r="QOC5" s="63"/>
      <c r="QOD5" s="63"/>
      <c r="QOE5" s="63"/>
      <c r="QOF5" s="63"/>
      <c r="QOG5" s="63"/>
      <c r="QOH5" s="63"/>
      <c r="QOI5" s="63"/>
      <c r="QOJ5" s="63"/>
      <c r="QOK5" s="63"/>
      <c r="QOL5" s="63"/>
      <c r="QOM5" s="63"/>
      <c r="QON5" s="63"/>
      <c r="QOO5" s="63"/>
      <c r="QOP5" s="63"/>
      <c r="QOQ5" s="63"/>
      <c r="QOR5" s="63"/>
      <c r="QOS5" s="63"/>
      <c r="QOT5" s="63"/>
      <c r="QOU5" s="63"/>
      <c r="QOV5" s="63"/>
      <c r="QOW5" s="63"/>
      <c r="QOX5" s="63"/>
      <c r="QOY5" s="63"/>
      <c r="QOZ5" s="63"/>
      <c r="QPA5" s="63"/>
      <c r="QPB5" s="63"/>
      <c r="QPC5" s="63"/>
      <c r="QPD5" s="63"/>
      <c r="QPE5" s="63"/>
      <c r="QPF5" s="63"/>
      <c r="QPG5" s="63"/>
      <c r="QPH5" s="63"/>
      <c r="QPI5" s="63"/>
      <c r="QPJ5" s="63"/>
      <c r="QPK5" s="63"/>
      <c r="QPL5" s="63"/>
      <c r="QPM5" s="63"/>
      <c r="QPN5" s="63"/>
      <c r="QPO5" s="63"/>
      <c r="QPP5" s="63"/>
      <c r="QPQ5" s="63"/>
      <c r="QPR5" s="63"/>
      <c r="QPS5" s="63"/>
      <c r="QPT5" s="63"/>
      <c r="QPU5" s="63"/>
      <c r="QPV5" s="63"/>
      <c r="QPW5" s="63"/>
      <c r="QPX5" s="63"/>
      <c r="QPY5" s="63"/>
      <c r="QPZ5" s="63"/>
      <c r="QQA5" s="63"/>
      <c r="QQB5" s="63"/>
      <c r="QQC5" s="63"/>
      <c r="QQD5" s="63"/>
      <c r="QQE5" s="63"/>
      <c r="QQF5" s="63"/>
      <c r="QQG5" s="63"/>
      <c r="QQH5" s="63"/>
      <c r="QQI5" s="63"/>
      <c r="QQJ5" s="63"/>
      <c r="QQK5" s="63"/>
      <c r="QQL5" s="63"/>
      <c r="QQM5" s="63"/>
      <c r="QQN5" s="63"/>
      <c r="QQO5" s="63"/>
      <c r="QQP5" s="63"/>
      <c r="QQQ5" s="63"/>
      <c r="QQR5" s="63"/>
      <c r="QQS5" s="63"/>
      <c r="QQT5" s="63"/>
      <c r="QQU5" s="63"/>
      <c r="QQV5" s="63"/>
      <c r="QQW5" s="63"/>
      <c r="QQX5" s="63"/>
      <c r="QQY5" s="63"/>
      <c r="QQZ5" s="63"/>
      <c r="QRA5" s="63"/>
      <c r="QRB5" s="63"/>
      <c r="QRC5" s="63"/>
      <c r="QRD5" s="63"/>
      <c r="QRE5" s="63"/>
      <c r="QRF5" s="63"/>
      <c r="QRG5" s="63"/>
      <c r="QRH5" s="63"/>
      <c r="QRI5" s="63"/>
      <c r="QRJ5" s="63"/>
      <c r="QRK5" s="63"/>
      <c r="QRL5" s="63"/>
      <c r="QRM5" s="63"/>
      <c r="QRN5" s="63"/>
      <c r="QRO5" s="63"/>
      <c r="QRP5" s="63"/>
      <c r="QRQ5" s="63"/>
      <c r="QRR5" s="63"/>
      <c r="QRS5" s="63"/>
      <c r="QRT5" s="63"/>
      <c r="QRU5" s="63"/>
      <c r="QRV5" s="63"/>
      <c r="QRW5" s="63"/>
      <c r="QRX5" s="63"/>
      <c r="QRY5" s="63"/>
      <c r="QRZ5" s="63"/>
      <c r="QSA5" s="63"/>
      <c r="QSB5" s="63"/>
      <c r="QSC5" s="63"/>
      <c r="QSD5" s="63"/>
      <c r="QSE5" s="63"/>
      <c r="QSF5" s="63"/>
      <c r="QSG5" s="63"/>
      <c r="QSH5" s="63"/>
      <c r="QSI5" s="63"/>
      <c r="QSJ5" s="63"/>
      <c r="QSK5" s="63"/>
      <c r="QSL5" s="63"/>
      <c r="QSM5" s="63"/>
      <c r="QSN5" s="63"/>
      <c r="QSO5" s="63"/>
      <c r="QSP5" s="63"/>
      <c r="QSQ5" s="63"/>
      <c r="QSR5" s="63"/>
      <c r="QSS5" s="63"/>
      <c r="QST5" s="63"/>
      <c r="QSU5" s="63"/>
      <c r="QSV5" s="63"/>
      <c r="QSW5" s="63"/>
      <c r="QSX5" s="63"/>
      <c r="QSY5" s="63"/>
      <c r="QSZ5" s="63"/>
      <c r="QTA5" s="63"/>
      <c r="QTB5" s="63"/>
      <c r="QTC5" s="63"/>
      <c r="QTD5" s="63"/>
      <c r="QTE5" s="63"/>
      <c r="QTF5" s="63"/>
      <c r="QTG5" s="63"/>
      <c r="QTH5" s="63"/>
      <c r="QTI5" s="63"/>
      <c r="QTJ5" s="63"/>
      <c r="QTK5" s="63"/>
      <c r="QTL5" s="63"/>
      <c r="QTM5" s="63"/>
      <c r="QTN5" s="63"/>
      <c r="QTO5" s="63"/>
      <c r="QTP5" s="63"/>
      <c r="QTQ5" s="63"/>
      <c r="QTR5" s="63"/>
      <c r="QTS5" s="63"/>
      <c r="QTT5" s="63"/>
      <c r="QTU5" s="63"/>
      <c r="QTV5" s="63"/>
      <c r="QTW5" s="63"/>
      <c r="QTX5" s="63"/>
      <c r="QTY5" s="63"/>
      <c r="QTZ5" s="63"/>
      <c r="QUA5" s="63"/>
      <c r="QUB5" s="63"/>
      <c r="QUC5" s="63"/>
      <c r="QUD5" s="63"/>
      <c r="QUE5" s="63"/>
      <c r="QUF5" s="63"/>
      <c r="QUG5" s="63"/>
      <c r="QUH5" s="63"/>
      <c r="QUI5" s="63"/>
      <c r="QUJ5" s="63"/>
      <c r="QUK5" s="63"/>
      <c r="QUL5" s="63"/>
      <c r="QUM5" s="63"/>
      <c r="QUN5" s="63"/>
      <c r="QUO5" s="63"/>
      <c r="QUP5" s="63"/>
      <c r="QUQ5" s="63"/>
      <c r="QUR5" s="63"/>
      <c r="QUS5" s="63"/>
      <c r="QUT5" s="63"/>
      <c r="QUU5" s="63"/>
      <c r="QUV5" s="63"/>
      <c r="QUW5" s="63"/>
      <c r="QUX5" s="63"/>
      <c r="QUY5" s="63"/>
      <c r="QUZ5" s="63"/>
      <c r="QVA5" s="63"/>
      <c r="QVB5" s="63"/>
      <c r="QVC5" s="63"/>
      <c r="QVD5" s="63"/>
      <c r="QVE5" s="63"/>
      <c r="QVF5" s="63"/>
      <c r="QVG5" s="63"/>
      <c r="QVH5" s="63"/>
      <c r="QVI5" s="63"/>
      <c r="QVJ5" s="63"/>
      <c r="QVK5" s="63"/>
      <c r="QVL5" s="63"/>
      <c r="QVM5" s="63"/>
      <c r="QVN5" s="63"/>
      <c r="QVO5" s="63"/>
      <c r="QVP5" s="63"/>
      <c r="QVQ5" s="63"/>
      <c r="QVR5" s="63"/>
      <c r="QVS5" s="63"/>
      <c r="QVT5" s="63"/>
      <c r="QVU5" s="63"/>
      <c r="QVV5" s="63"/>
      <c r="QVW5" s="63"/>
      <c r="QVX5" s="63"/>
      <c r="QVY5" s="63"/>
      <c r="QVZ5" s="63"/>
      <c r="QWA5" s="63"/>
      <c r="QWB5" s="63"/>
      <c r="QWC5" s="63"/>
      <c r="QWD5" s="63"/>
      <c r="QWE5" s="63"/>
      <c r="QWF5" s="63"/>
      <c r="QWG5" s="63"/>
      <c r="QWH5" s="63"/>
      <c r="QWI5" s="63"/>
      <c r="QWJ5" s="63"/>
      <c r="QWK5" s="63"/>
      <c r="QWL5" s="63"/>
      <c r="QWM5" s="63"/>
      <c r="QWN5" s="63"/>
      <c r="QWO5" s="63"/>
      <c r="QWP5" s="63"/>
      <c r="QWQ5" s="63"/>
      <c r="QWR5" s="63"/>
      <c r="QWS5" s="63"/>
      <c r="QWT5" s="63"/>
      <c r="QWU5" s="63"/>
      <c r="QWV5" s="63"/>
      <c r="QWW5" s="63"/>
      <c r="QWX5" s="63"/>
      <c r="QWY5" s="63"/>
      <c r="QWZ5" s="63"/>
      <c r="QXA5" s="63"/>
      <c r="QXB5" s="63"/>
      <c r="QXC5" s="63"/>
      <c r="QXD5" s="63"/>
      <c r="QXE5" s="63"/>
      <c r="QXF5" s="63"/>
      <c r="QXG5" s="63"/>
      <c r="QXH5" s="63"/>
      <c r="QXI5" s="63"/>
      <c r="QXJ5" s="63"/>
      <c r="QXK5" s="63"/>
      <c r="QXL5" s="63"/>
      <c r="QXM5" s="63"/>
      <c r="QXN5" s="63"/>
      <c r="QXO5" s="63"/>
      <c r="QXP5" s="63"/>
      <c r="QXQ5" s="63"/>
      <c r="QXR5" s="63"/>
      <c r="QXS5" s="63"/>
      <c r="QXT5" s="63"/>
      <c r="QXU5" s="63"/>
      <c r="QXV5" s="63"/>
      <c r="QXW5" s="63"/>
      <c r="QXX5" s="63"/>
      <c r="QXY5" s="63"/>
      <c r="QXZ5" s="63"/>
      <c r="QYA5" s="63"/>
      <c r="QYB5" s="63"/>
      <c r="QYC5" s="63"/>
      <c r="QYD5" s="63"/>
      <c r="QYE5" s="63"/>
      <c r="QYF5" s="63"/>
      <c r="QYG5" s="63"/>
      <c r="QYH5" s="63"/>
      <c r="QYI5" s="63"/>
      <c r="QYJ5" s="63"/>
      <c r="QYK5" s="63"/>
      <c r="QYL5" s="63"/>
      <c r="QYM5" s="63"/>
      <c r="QYN5" s="63"/>
      <c r="QYO5" s="63"/>
      <c r="QYP5" s="63"/>
      <c r="QYQ5" s="63"/>
      <c r="QYR5" s="63"/>
      <c r="QYS5" s="63"/>
      <c r="QYT5" s="63"/>
      <c r="QYU5" s="63"/>
      <c r="QYV5" s="63"/>
      <c r="QYW5" s="63"/>
      <c r="QYX5" s="63"/>
      <c r="QYY5" s="63"/>
      <c r="QYZ5" s="63"/>
      <c r="QZA5" s="63"/>
      <c r="QZB5" s="63"/>
      <c r="QZC5" s="63"/>
      <c r="QZD5" s="63"/>
      <c r="QZE5" s="63"/>
      <c r="QZF5" s="63"/>
      <c r="QZG5" s="63"/>
      <c r="QZH5" s="63"/>
      <c r="QZI5" s="63"/>
      <c r="QZJ5" s="63"/>
      <c r="QZK5" s="63"/>
      <c r="QZL5" s="63"/>
      <c r="QZM5" s="63"/>
      <c r="QZN5" s="63"/>
      <c r="QZO5" s="63"/>
      <c r="QZP5" s="63"/>
      <c r="QZQ5" s="63"/>
      <c r="QZR5" s="63"/>
      <c r="QZS5" s="63"/>
      <c r="QZT5" s="63"/>
      <c r="QZU5" s="63"/>
      <c r="QZV5" s="63"/>
      <c r="QZW5" s="63"/>
      <c r="QZX5" s="63"/>
      <c r="QZY5" s="63"/>
      <c r="QZZ5" s="63"/>
      <c r="RAA5" s="63"/>
      <c r="RAB5" s="63"/>
      <c r="RAC5" s="63"/>
      <c r="RAD5" s="63"/>
      <c r="RAE5" s="63"/>
      <c r="RAF5" s="63"/>
      <c r="RAG5" s="63"/>
      <c r="RAH5" s="63"/>
      <c r="RAI5" s="63"/>
      <c r="RAJ5" s="63"/>
      <c r="RAK5" s="63"/>
      <c r="RAL5" s="63"/>
      <c r="RAM5" s="63"/>
      <c r="RAN5" s="63"/>
      <c r="RAO5" s="63"/>
      <c r="RAP5" s="63"/>
      <c r="RAQ5" s="63"/>
      <c r="RAR5" s="63"/>
      <c r="RAS5" s="63"/>
      <c r="RAT5" s="63"/>
      <c r="RAU5" s="63"/>
      <c r="RAV5" s="63"/>
      <c r="RAW5" s="63"/>
      <c r="RAX5" s="63"/>
      <c r="RAY5" s="63"/>
      <c r="RAZ5" s="63"/>
      <c r="RBA5" s="63"/>
      <c r="RBB5" s="63"/>
      <c r="RBC5" s="63"/>
      <c r="RBD5" s="63"/>
      <c r="RBE5" s="63"/>
      <c r="RBF5" s="63"/>
      <c r="RBG5" s="63"/>
      <c r="RBH5" s="63"/>
      <c r="RBI5" s="63"/>
      <c r="RBJ5" s="63"/>
      <c r="RBK5" s="63"/>
      <c r="RBL5" s="63"/>
      <c r="RBM5" s="63"/>
      <c r="RBN5" s="63"/>
      <c r="RBO5" s="63"/>
      <c r="RBP5" s="63"/>
      <c r="RBQ5" s="63"/>
      <c r="RBR5" s="63"/>
      <c r="RBS5" s="63"/>
      <c r="RBT5" s="63"/>
      <c r="RBU5" s="63"/>
      <c r="RBV5" s="63"/>
      <c r="RBW5" s="63"/>
      <c r="RBX5" s="63"/>
      <c r="RBY5" s="63"/>
      <c r="RBZ5" s="63"/>
      <c r="RCA5" s="63"/>
      <c r="RCB5" s="63"/>
      <c r="RCC5" s="63"/>
      <c r="RCD5" s="63"/>
      <c r="RCE5" s="63"/>
      <c r="RCF5" s="63"/>
      <c r="RCG5" s="63"/>
      <c r="RCH5" s="63"/>
      <c r="RCI5" s="63"/>
      <c r="RCJ5" s="63"/>
      <c r="RCK5" s="63"/>
      <c r="RCL5" s="63"/>
      <c r="RCM5" s="63"/>
      <c r="RCN5" s="63"/>
      <c r="RCO5" s="63"/>
      <c r="RCP5" s="63"/>
      <c r="RCQ5" s="63"/>
      <c r="RCR5" s="63"/>
      <c r="RCS5" s="63"/>
      <c r="RCT5" s="63"/>
      <c r="RCU5" s="63"/>
      <c r="RCV5" s="63"/>
      <c r="RCW5" s="63"/>
      <c r="RCX5" s="63"/>
      <c r="RCY5" s="63"/>
      <c r="RCZ5" s="63"/>
      <c r="RDA5" s="63"/>
      <c r="RDB5" s="63"/>
      <c r="RDC5" s="63"/>
      <c r="RDD5" s="63"/>
      <c r="RDE5" s="63"/>
      <c r="RDF5" s="63"/>
      <c r="RDG5" s="63"/>
      <c r="RDH5" s="63"/>
      <c r="RDI5" s="63"/>
      <c r="RDJ5" s="63"/>
      <c r="RDK5" s="63"/>
      <c r="RDL5" s="63"/>
      <c r="RDM5" s="63"/>
      <c r="RDN5" s="63"/>
      <c r="RDO5" s="63"/>
      <c r="RDP5" s="63"/>
      <c r="RDQ5" s="63"/>
      <c r="RDR5" s="63"/>
      <c r="RDS5" s="63"/>
      <c r="RDT5" s="63"/>
      <c r="RDU5" s="63"/>
      <c r="RDV5" s="63"/>
      <c r="RDW5" s="63"/>
      <c r="RDX5" s="63"/>
      <c r="RDY5" s="63"/>
      <c r="RDZ5" s="63"/>
      <c r="REA5" s="63"/>
      <c r="REB5" s="63"/>
      <c r="REC5" s="63"/>
      <c r="RED5" s="63"/>
      <c r="REE5" s="63"/>
      <c r="REF5" s="63"/>
      <c r="REG5" s="63"/>
      <c r="REH5" s="63"/>
      <c r="REI5" s="63"/>
      <c r="REJ5" s="63"/>
      <c r="REK5" s="63"/>
      <c r="REL5" s="63"/>
      <c r="REM5" s="63"/>
      <c r="REN5" s="63"/>
      <c r="REO5" s="63"/>
      <c r="REP5" s="63"/>
      <c r="REQ5" s="63"/>
      <c r="RER5" s="63"/>
      <c r="RES5" s="63"/>
      <c r="RET5" s="63"/>
      <c r="REU5" s="63"/>
      <c r="REV5" s="63"/>
      <c r="REW5" s="63"/>
      <c r="REX5" s="63"/>
      <c r="REY5" s="63"/>
      <c r="REZ5" s="63"/>
      <c r="RFA5" s="63"/>
      <c r="RFB5" s="63"/>
      <c r="RFC5" s="63"/>
      <c r="RFD5" s="63"/>
      <c r="RFE5" s="63"/>
      <c r="RFF5" s="63"/>
      <c r="RFG5" s="63"/>
      <c r="RFH5" s="63"/>
      <c r="RFI5" s="63"/>
      <c r="RFJ5" s="63"/>
      <c r="RFK5" s="63"/>
      <c r="RFL5" s="63"/>
      <c r="RFM5" s="63"/>
      <c r="RFN5" s="63"/>
      <c r="RFO5" s="63"/>
      <c r="RFP5" s="63"/>
      <c r="RFQ5" s="63"/>
      <c r="RFR5" s="63"/>
      <c r="RFS5" s="63"/>
      <c r="RFT5" s="63"/>
      <c r="RFU5" s="63"/>
      <c r="RFV5" s="63"/>
      <c r="RFW5" s="63"/>
      <c r="RFX5" s="63"/>
      <c r="RFY5" s="63"/>
      <c r="RFZ5" s="63"/>
      <c r="RGA5" s="63"/>
      <c r="RGB5" s="63"/>
      <c r="RGC5" s="63"/>
      <c r="RGD5" s="63"/>
      <c r="RGE5" s="63"/>
      <c r="RGF5" s="63"/>
      <c r="RGG5" s="63"/>
      <c r="RGH5" s="63"/>
      <c r="RGI5" s="63"/>
      <c r="RGJ5" s="63"/>
      <c r="RGK5" s="63"/>
      <c r="RGL5" s="63"/>
      <c r="RGM5" s="63"/>
      <c r="RGN5" s="63"/>
      <c r="RGO5" s="63"/>
      <c r="RGP5" s="63"/>
      <c r="RGQ5" s="63"/>
      <c r="RGR5" s="63"/>
      <c r="RGS5" s="63"/>
      <c r="RGT5" s="63"/>
      <c r="RGU5" s="63"/>
      <c r="RGV5" s="63"/>
      <c r="RGW5" s="63"/>
      <c r="RGX5" s="63"/>
      <c r="RGY5" s="63"/>
      <c r="RGZ5" s="63"/>
      <c r="RHA5" s="63"/>
      <c r="RHB5" s="63"/>
      <c r="RHC5" s="63"/>
      <c r="RHD5" s="63"/>
      <c r="RHE5" s="63"/>
      <c r="RHF5" s="63"/>
      <c r="RHG5" s="63"/>
      <c r="RHH5" s="63"/>
      <c r="RHI5" s="63"/>
      <c r="RHJ5" s="63"/>
      <c r="RHK5" s="63"/>
      <c r="RHL5" s="63"/>
      <c r="RHM5" s="63"/>
      <c r="RHN5" s="63"/>
      <c r="RHO5" s="63"/>
      <c r="RHP5" s="63"/>
      <c r="RHQ5" s="63"/>
      <c r="RHR5" s="63"/>
      <c r="RHS5" s="63"/>
      <c r="RHT5" s="63"/>
      <c r="RHU5" s="63"/>
      <c r="RHV5" s="63"/>
      <c r="RHW5" s="63"/>
      <c r="RHX5" s="63"/>
      <c r="RHY5" s="63"/>
      <c r="RHZ5" s="63"/>
      <c r="RIA5" s="63"/>
      <c r="RIB5" s="63"/>
      <c r="RIC5" s="63"/>
      <c r="RID5" s="63"/>
      <c r="RIE5" s="63"/>
      <c r="RIF5" s="63"/>
      <c r="RIG5" s="63"/>
      <c r="RIH5" s="63"/>
      <c r="RII5" s="63"/>
      <c r="RIJ5" s="63"/>
      <c r="RIK5" s="63"/>
      <c r="RIL5" s="63"/>
      <c r="RIM5" s="63"/>
      <c r="RIN5" s="63"/>
      <c r="RIO5" s="63"/>
      <c r="RIP5" s="63"/>
      <c r="RIQ5" s="63"/>
      <c r="RIR5" s="63"/>
      <c r="RIS5" s="63"/>
      <c r="RIT5" s="63"/>
      <c r="RIU5" s="63"/>
      <c r="RIV5" s="63"/>
      <c r="RIW5" s="63"/>
      <c r="RIX5" s="63"/>
      <c r="RIY5" s="63"/>
      <c r="RIZ5" s="63"/>
      <c r="RJA5" s="63"/>
      <c r="RJB5" s="63"/>
      <c r="RJC5" s="63"/>
      <c r="RJD5" s="63"/>
      <c r="RJE5" s="63"/>
      <c r="RJF5" s="63"/>
      <c r="RJG5" s="63"/>
      <c r="RJH5" s="63"/>
      <c r="RJI5" s="63"/>
      <c r="RJJ5" s="63"/>
      <c r="RJK5" s="63"/>
      <c r="RJL5" s="63"/>
      <c r="RJM5" s="63"/>
      <c r="RJN5" s="63"/>
      <c r="RJO5" s="63"/>
      <c r="RJP5" s="63"/>
      <c r="RJQ5" s="63"/>
      <c r="RJR5" s="63"/>
      <c r="RJS5" s="63"/>
      <c r="RJT5" s="63"/>
      <c r="RJU5" s="63"/>
      <c r="RJV5" s="63"/>
      <c r="RJW5" s="63"/>
      <c r="RJX5" s="63"/>
      <c r="RJY5" s="63"/>
      <c r="RJZ5" s="63"/>
      <c r="RKA5" s="63"/>
      <c r="RKB5" s="63"/>
      <c r="RKC5" s="63"/>
      <c r="RKD5" s="63"/>
      <c r="RKE5" s="63"/>
      <c r="RKF5" s="63"/>
      <c r="RKG5" s="63"/>
      <c r="RKH5" s="63"/>
      <c r="RKI5" s="63"/>
      <c r="RKJ5" s="63"/>
      <c r="RKK5" s="63"/>
      <c r="RKL5" s="63"/>
      <c r="RKM5" s="63"/>
      <c r="RKN5" s="63"/>
      <c r="RKO5" s="63"/>
      <c r="RKP5" s="63"/>
      <c r="RKQ5" s="63"/>
      <c r="RKR5" s="63"/>
      <c r="RKS5" s="63"/>
      <c r="RKT5" s="63"/>
      <c r="RKU5" s="63"/>
      <c r="RKV5" s="63"/>
      <c r="RKW5" s="63"/>
      <c r="RKX5" s="63"/>
      <c r="RKY5" s="63"/>
      <c r="RKZ5" s="63"/>
      <c r="RLA5" s="63"/>
      <c r="RLB5" s="63"/>
      <c r="RLC5" s="63"/>
      <c r="RLD5" s="63"/>
      <c r="RLE5" s="63"/>
      <c r="RLF5" s="63"/>
      <c r="RLG5" s="63"/>
      <c r="RLH5" s="63"/>
      <c r="RLI5" s="63"/>
      <c r="RLJ5" s="63"/>
      <c r="RLK5" s="63"/>
      <c r="RLL5" s="63"/>
      <c r="RLM5" s="63"/>
      <c r="RLN5" s="63"/>
      <c r="RLO5" s="63"/>
      <c r="RLP5" s="63"/>
      <c r="RLQ5" s="63"/>
      <c r="RLR5" s="63"/>
      <c r="RLS5" s="63"/>
      <c r="RLT5" s="63"/>
      <c r="RLU5" s="63"/>
      <c r="RLV5" s="63"/>
      <c r="RLW5" s="63"/>
      <c r="RLX5" s="63"/>
      <c r="RLY5" s="63"/>
      <c r="RLZ5" s="63"/>
      <c r="RMA5" s="63"/>
      <c r="RMB5" s="63"/>
      <c r="RMC5" s="63"/>
      <c r="RMD5" s="63"/>
      <c r="RME5" s="63"/>
      <c r="RMF5" s="63"/>
      <c r="RMG5" s="63"/>
      <c r="RMH5" s="63"/>
      <c r="RMI5" s="63"/>
      <c r="RMJ5" s="63"/>
      <c r="RMK5" s="63"/>
      <c r="RML5" s="63"/>
      <c r="RMM5" s="63"/>
      <c r="RMN5" s="63"/>
      <c r="RMO5" s="63"/>
      <c r="RMP5" s="63"/>
      <c r="RMQ5" s="63"/>
      <c r="RMR5" s="63"/>
      <c r="RMS5" s="63"/>
      <c r="RMT5" s="63"/>
      <c r="RMU5" s="63"/>
      <c r="RMV5" s="63"/>
      <c r="RMW5" s="63"/>
      <c r="RMX5" s="63"/>
      <c r="RMY5" s="63"/>
      <c r="RMZ5" s="63"/>
      <c r="RNA5" s="63"/>
      <c r="RNB5" s="63"/>
      <c r="RNC5" s="63"/>
      <c r="RND5" s="63"/>
      <c r="RNE5" s="63"/>
      <c r="RNF5" s="63"/>
      <c r="RNG5" s="63"/>
      <c r="RNH5" s="63"/>
      <c r="RNI5" s="63"/>
      <c r="RNJ5" s="63"/>
      <c r="RNK5" s="63"/>
      <c r="RNL5" s="63"/>
      <c r="RNM5" s="63"/>
      <c r="RNN5" s="63"/>
      <c r="RNO5" s="63"/>
      <c r="RNP5" s="63"/>
      <c r="RNQ5" s="63"/>
      <c r="RNR5" s="63"/>
      <c r="RNS5" s="63"/>
      <c r="RNT5" s="63"/>
      <c r="RNU5" s="63"/>
      <c r="RNV5" s="63"/>
      <c r="RNW5" s="63"/>
      <c r="RNX5" s="63"/>
      <c r="RNY5" s="63"/>
      <c r="RNZ5" s="63"/>
      <c r="ROA5" s="63"/>
      <c r="ROB5" s="63"/>
      <c r="ROC5" s="63"/>
      <c r="ROD5" s="63"/>
      <c r="ROE5" s="63"/>
      <c r="ROF5" s="63"/>
      <c r="ROG5" s="63"/>
      <c r="ROH5" s="63"/>
      <c r="ROI5" s="63"/>
      <c r="ROJ5" s="63"/>
      <c r="ROK5" s="63"/>
      <c r="ROL5" s="63"/>
      <c r="ROM5" s="63"/>
      <c r="RON5" s="63"/>
      <c r="ROO5" s="63"/>
      <c r="ROP5" s="63"/>
      <c r="ROQ5" s="63"/>
      <c r="ROR5" s="63"/>
      <c r="ROS5" s="63"/>
      <c r="ROT5" s="63"/>
      <c r="ROU5" s="63"/>
      <c r="ROV5" s="63"/>
      <c r="ROW5" s="63"/>
      <c r="ROX5" s="63"/>
      <c r="ROY5" s="63"/>
      <c r="ROZ5" s="63"/>
      <c r="RPA5" s="63"/>
      <c r="RPB5" s="63"/>
      <c r="RPC5" s="63"/>
      <c r="RPD5" s="63"/>
      <c r="RPE5" s="63"/>
      <c r="RPF5" s="63"/>
      <c r="RPG5" s="63"/>
      <c r="RPH5" s="63"/>
      <c r="RPI5" s="63"/>
      <c r="RPJ5" s="63"/>
      <c r="RPK5" s="63"/>
      <c r="RPL5" s="63"/>
      <c r="RPM5" s="63"/>
      <c r="RPN5" s="63"/>
      <c r="RPO5" s="63"/>
      <c r="RPP5" s="63"/>
      <c r="RPQ5" s="63"/>
      <c r="RPR5" s="63"/>
      <c r="RPS5" s="63"/>
      <c r="RPT5" s="63"/>
      <c r="RPU5" s="63"/>
      <c r="RPV5" s="63"/>
      <c r="RPW5" s="63"/>
      <c r="RPX5" s="63"/>
      <c r="RPY5" s="63"/>
      <c r="RPZ5" s="63"/>
      <c r="RQA5" s="63"/>
      <c r="RQB5" s="63"/>
      <c r="RQC5" s="63"/>
      <c r="RQD5" s="63"/>
      <c r="RQE5" s="63"/>
      <c r="RQF5" s="63"/>
      <c r="RQG5" s="63"/>
      <c r="RQH5" s="63"/>
      <c r="RQI5" s="63"/>
      <c r="RQJ5" s="63"/>
      <c r="RQK5" s="63"/>
      <c r="RQL5" s="63"/>
      <c r="RQM5" s="63"/>
      <c r="RQN5" s="63"/>
      <c r="RQO5" s="63"/>
      <c r="RQP5" s="63"/>
      <c r="RQQ5" s="63"/>
      <c r="RQR5" s="63"/>
      <c r="RQS5" s="63"/>
      <c r="RQT5" s="63"/>
      <c r="RQU5" s="63"/>
      <c r="RQV5" s="63"/>
      <c r="RQW5" s="63"/>
      <c r="RQX5" s="63"/>
      <c r="RQY5" s="63"/>
      <c r="RQZ5" s="63"/>
      <c r="RRA5" s="63"/>
      <c r="RRB5" s="63"/>
      <c r="RRC5" s="63"/>
      <c r="RRD5" s="63"/>
      <c r="RRE5" s="63"/>
      <c r="RRF5" s="63"/>
      <c r="RRG5" s="63"/>
      <c r="RRH5" s="63"/>
      <c r="RRI5" s="63"/>
      <c r="RRJ5" s="63"/>
      <c r="RRK5" s="63"/>
      <c r="RRL5" s="63"/>
      <c r="RRM5" s="63"/>
      <c r="RRN5" s="63"/>
      <c r="RRO5" s="63"/>
      <c r="RRP5" s="63"/>
      <c r="RRQ5" s="63"/>
      <c r="RRR5" s="63"/>
      <c r="RRS5" s="63"/>
      <c r="RRT5" s="63"/>
      <c r="RRU5" s="63"/>
      <c r="RRV5" s="63"/>
      <c r="RRW5" s="63"/>
      <c r="RRX5" s="63"/>
      <c r="RRY5" s="63"/>
      <c r="RRZ5" s="63"/>
      <c r="RSA5" s="63"/>
      <c r="RSB5" s="63"/>
      <c r="RSC5" s="63"/>
      <c r="RSD5" s="63"/>
      <c r="RSE5" s="63"/>
      <c r="RSF5" s="63"/>
      <c r="RSG5" s="63"/>
      <c r="RSH5" s="63"/>
      <c r="RSI5" s="63"/>
      <c r="RSJ5" s="63"/>
      <c r="RSK5" s="63"/>
      <c r="RSL5" s="63"/>
      <c r="RSM5" s="63"/>
      <c r="RSN5" s="63"/>
      <c r="RSO5" s="63"/>
      <c r="RSP5" s="63"/>
      <c r="RSQ5" s="63"/>
      <c r="RSR5" s="63"/>
      <c r="RSS5" s="63"/>
      <c r="RST5" s="63"/>
      <c r="RSU5" s="63"/>
      <c r="RSV5" s="63"/>
      <c r="RSW5" s="63"/>
      <c r="RSX5" s="63"/>
      <c r="RSY5" s="63"/>
      <c r="RSZ5" s="63"/>
      <c r="RTA5" s="63"/>
      <c r="RTB5" s="63"/>
      <c r="RTC5" s="63"/>
      <c r="RTD5" s="63"/>
      <c r="RTE5" s="63"/>
      <c r="RTF5" s="63"/>
      <c r="RTG5" s="63"/>
      <c r="RTH5" s="63"/>
      <c r="RTI5" s="63"/>
      <c r="RTJ5" s="63"/>
      <c r="RTK5" s="63"/>
      <c r="RTL5" s="63"/>
      <c r="RTM5" s="63"/>
      <c r="RTN5" s="63"/>
      <c r="RTO5" s="63"/>
      <c r="RTP5" s="63"/>
      <c r="RTQ5" s="63"/>
      <c r="RTR5" s="63"/>
      <c r="RTS5" s="63"/>
      <c r="RTT5" s="63"/>
      <c r="RTU5" s="63"/>
      <c r="RTV5" s="63"/>
      <c r="RTW5" s="63"/>
      <c r="RTX5" s="63"/>
      <c r="RTY5" s="63"/>
      <c r="RTZ5" s="63"/>
      <c r="RUA5" s="63"/>
      <c r="RUB5" s="63"/>
      <c r="RUC5" s="63"/>
      <c r="RUD5" s="63"/>
      <c r="RUE5" s="63"/>
      <c r="RUF5" s="63"/>
      <c r="RUG5" s="63"/>
      <c r="RUH5" s="63"/>
      <c r="RUI5" s="63"/>
      <c r="RUJ5" s="63"/>
      <c r="RUK5" s="63"/>
      <c r="RUL5" s="63"/>
      <c r="RUM5" s="63"/>
      <c r="RUN5" s="63"/>
      <c r="RUO5" s="63"/>
      <c r="RUP5" s="63"/>
      <c r="RUQ5" s="63"/>
      <c r="RUR5" s="63"/>
      <c r="RUS5" s="63"/>
      <c r="RUT5" s="63"/>
      <c r="RUU5" s="63"/>
      <c r="RUV5" s="63"/>
      <c r="RUW5" s="63"/>
      <c r="RUX5" s="63"/>
      <c r="RUY5" s="63"/>
      <c r="RUZ5" s="63"/>
      <c r="RVA5" s="63"/>
      <c r="RVB5" s="63"/>
      <c r="RVC5" s="63"/>
      <c r="RVD5" s="63"/>
      <c r="RVE5" s="63"/>
      <c r="RVF5" s="63"/>
      <c r="RVG5" s="63"/>
      <c r="RVH5" s="63"/>
      <c r="RVI5" s="63"/>
      <c r="RVJ5" s="63"/>
      <c r="RVK5" s="63"/>
      <c r="RVL5" s="63"/>
      <c r="RVM5" s="63"/>
      <c r="RVN5" s="63"/>
      <c r="RVO5" s="63"/>
      <c r="RVP5" s="63"/>
      <c r="RVQ5" s="63"/>
      <c r="RVR5" s="63"/>
      <c r="RVS5" s="63"/>
      <c r="RVT5" s="63"/>
      <c r="RVU5" s="63"/>
      <c r="RVV5" s="63"/>
      <c r="RVW5" s="63"/>
      <c r="RVX5" s="63"/>
      <c r="RVY5" s="63"/>
      <c r="RVZ5" s="63"/>
      <c r="RWA5" s="63"/>
      <c r="RWB5" s="63"/>
      <c r="RWC5" s="63"/>
      <c r="RWD5" s="63"/>
      <c r="RWE5" s="63"/>
      <c r="RWF5" s="63"/>
      <c r="RWG5" s="63"/>
      <c r="RWH5" s="63"/>
      <c r="RWI5" s="63"/>
      <c r="RWJ5" s="63"/>
      <c r="RWK5" s="63"/>
      <c r="RWL5" s="63"/>
      <c r="RWM5" s="63"/>
      <c r="RWN5" s="63"/>
      <c r="RWO5" s="63"/>
      <c r="RWP5" s="63"/>
      <c r="RWQ5" s="63"/>
      <c r="RWR5" s="63"/>
      <c r="RWS5" s="63"/>
      <c r="RWT5" s="63"/>
      <c r="RWU5" s="63"/>
      <c r="RWV5" s="63"/>
      <c r="RWW5" s="63"/>
      <c r="RWX5" s="63"/>
      <c r="RWY5" s="63"/>
      <c r="RWZ5" s="63"/>
      <c r="RXA5" s="63"/>
      <c r="RXB5" s="63"/>
      <c r="RXC5" s="63"/>
      <c r="RXD5" s="63"/>
      <c r="RXE5" s="63"/>
      <c r="RXF5" s="63"/>
      <c r="RXG5" s="63"/>
      <c r="RXH5" s="63"/>
      <c r="RXI5" s="63"/>
      <c r="RXJ5" s="63"/>
      <c r="RXK5" s="63"/>
      <c r="RXL5" s="63"/>
      <c r="RXM5" s="63"/>
      <c r="RXN5" s="63"/>
      <c r="RXO5" s="63"/>
      <c r="RXP5" s="63"/>
      <c r="RXQ5" s="63"/>
      <c r="RXR5" s="63"/>
      <c r="RXS5" s="63"/>
      <c r="RXT5" s="63"/>
      <c r="RXU5" s="63"/>
      <c r="RXV5" s="63"/>
      <c r="RXW5" s="63"/>
      <c r="RXX5" s="63"/>
      <c r="RXY5" s="63"/>
      <c r="RXZ5" s="63"/>
      <c r="RYA5" s="63"/>
      <c r="RYB5" s="63"/>
      <c r="RYC5" s="63"/>
      <c r="RYD5" s="63"/>
      <c r="RYE5" s="63"/>
      <c r="RYF5" s="63"/>
      <c r="RYG5" s="63"/>
      <c r="RYH5" s="63"/>
      <c r="RYI5" s="63"/>
      <c r="RYJ5" s="63"/>
      <c r="RYK5" s="63"/>
      <c r="RYL5" s="63"/>
      <c r="RYM5" s="63"/>
      <c r="RYN5" s="63"/>
      <c r="RYO5" s="63"/>
      <c r="RYP5" s="63"/>
      <c r="RYQ5" s="63"/>
      <c r="RYR5" s="63"/>
      <c r="RYS5" s="63"/>
      <c r="RYT5" s="63"/>
      <c r="RYU5" s="63"/>
      <c r="RYV5" s="63"/>
      <c r="RYW5" s="63"/>
      <c r="RYX5" s="63"/>
      <c r="RYY5" s="63"/>
      <c r="RYZ5" s="63"/>
      <c r="RZA5" s="63"/>
      <c r="RZB5" s="63"/>
      <c r="RZC5" s="63"/>
      <c r="RZD5" s="63"/>
      <c r="RZE5" s="63"/>
      <c r="RZF5" s="63"/>
      <c r="RZG5" s="63"/>
      <c r="RZH5" s="63"/>
      <c r="RZI5" s="63"/>
      <c r="RZJ5" s="63"/>
      <c r="RZK5" s="63"/>
      <c r="RZL5" s="63"/>
      <c r="RZM5" s="63"/>
      <c r="RZN5" s="63"/>
      <c r="RZO5" s="63"/>
      <c r="RZP5" s="63"/>
      <c r="RZQ5" s="63"/>
      <c r="RZR5" s="63"/>
      <c r="RZS5" s="63"/>
      <c r="RZT5" s="63"/>
      <c r="RZU5" s="63"/>
      <c r="RZV5" s="63"/>
      <c r="RZW5" s="63"/>
      <c r="RZX5" s="63"/>
      <c r="RZY5" s="63"/>
      <c r="RZZ5" s="63"/>
      <c r="SAA5" s="63"/>
      <c r="SAB5" s="63"/>
      <c r="SAC5" s="63"/>
      <c r="SAD5" s="63"/>
      <c r="SAE5" s="63"/>
      <c r="SAF5" s="63"/>
      <c r="SAG5" s="63"/>
      <c r="SAH5" s="63"/>
      <c r="SAI5" s="63"/>
      <c r="SAJ5" s="63"/>
      <c r="SAK5" s="63"/>
      <c r="SAL5" s="63"/>
      <c r="SAM5" s="63"/>
      <c r="SAN5" s="63"/>
      <c r="SAO5" s="63"/>
      <c r="SAP5" s="63"/>
      <c r="SAQ5" s="63"/>
      <c r="SAR5" s="63"/>
      <c r="SAS5" s="63"/>
      <c r="SAT5" s="63"/>
      <c r="SAU5" s="63"/>
      <c r="SAV5" s="63"/>
      <c r="SAW5" s="63"/>
      <c r="SAX5" s="63"/>
      <c r="SAY5" s="63"/>
      <c r="SAZ5" s="63"/>
      <c r="SBA5" s="63"/>
      <c r="SBB5" s="63"/>
      <c r="SBC5" s="63"/>
      <c r="SBD5" s="63"/>
      <c r="SBE5" s="63"/>
      <c r="SBF5" s="63"/>
      <c r="SBG5" s="63"/>
      <c r="SBH5" s="63"/>
      <c r="SBI5" s="63"/>
      <c r="SBJ5" s="63"/>
      <c r="SBK5" s="63"/>
      <c r="SBL5" s="63"/>
      <c r="SBM5" s="63"/>
      <c r="SBN5" s="63"/>
      <c r="SBO5" s="63"/>
      <c r="SBP5" s="63"/>
      <c r="SBQ5" s="63"/>
      <c r="SBR5" s="63"/>
      <c r="SBS5" s="63"/>
      <c r="SBT5" s="63"/>
      <c r="SBU5" s="63"/>
      <c r="SBV5" s="63"/>
      <c r="SBW5" s="63"/>
      <c r="SBX5" s="63"/>
      <c r="SBY5" s="63"/>
      <c r="SBZ5" s="63"/>
      <c r="SCA5" s="63"/>
      <c r="SCB5" s="63"/>
      <c r="SCC5" s="63"/>
      <c r="SCD5" s="63"/>
      <c r="SCE5" s="63"/>
      <c r="SCF5" s="63"/>
      <c r="SCG5" s="63"/>
      <c r="SCH5" s="63"/>
      <c r="SCI5" s="63"/>
      <c r="SCJ5" s="63"/>
      <c r="SCK5" s="63"/>
      <c r="SCL5" s="63"/>
      <c r="SCM5" s="63"/>
      <c r="SCN5" s="63"/>
      <c r="SCO5" s="63"/>
      <c r="SCP5" s="63"/>
      <c r="SCQ5" s="63"/>
      <c r="SCR5" s="63"/>
      <c r="SCS5" s="63"/>
      <c r="SCT5" s="63"/>
      <c r="SCU5" s="63"/>
      <c r="SCV5" s="63"/>
      <c r="SCW5" s="63"/>
      <c r="SCX5" s="63"/>
      <c r="SCY5" s="63"/>
      <c r="SCZ5" s="63"/>
      <c r="SDA5" s="63"/>
      <c r="SDB5" s="63"/>
      <c r="SDC5" s="63"/>
      <c r="SDD5" s="63"/>
      <c r="SDE5" s="63"/>
      <c r="SDF5" s="63"/>
      <c r="SDG5" s="63"/>
      <c r="SDH5" s="63"/>
      <c r="SDI5" s="63"/>
      <c r="SDJ5" s="63"/>
      <c r="SDK5" s="63"/>
      <c r="SDL5" s="63"/>
      <c r="SDM5" s="63"/>
      <c r="SDN5" s="63"/>
      <c r="SDO5" s="63"/>
      <c r="SDP5" s="63"/>
      <c r="SDQ5" s="63"/>
      <c r="SDR5" s="63"/>
      <c r="SDS5" s="63"/>
      <c r="SDT5" s="63"/>
      <c r="SDU5" s="63"/>
      <c r="SDV5" s="63"/>
      <c r="SDW5" s="63"/>
      <c r="SDX5" s="63"/>
      <c r="SDY5" s="63"/>
      <c r="SDZ5" s="63"/>
      <c r="SEA5" s="63"/>
      <c r="SEB5" s="63"/>
      <c r="SEC5" s="63"/>
      <c r="SED5" s="63"/>
      <c r="SEE5" s="63"/>
      <c r="SEF5" s="63"/>
      <c r="SEG5" s="63"/>
      <c r="SEH5" s="63"/>
      <c r="SEI5" s="63"/>
      <c r="SEJ5" s="63"/>
      <c r="SEK5" s="63"/>
      <c r="SEL5" s="63"/>
      <c r="SEM5" s="63"/>
      <c r="SEN5" s="63"/>
      <c r="SEO5" s="63"/>
      <c r="SEP5" s="63"/>
      <c r="SEQ5" s="63"/>
      <c r="SER5" s="63"/>
      <c r="SES5" s="63"/>
      <c r="SET5" s="63"/>
      <c r="SEU5" s="63"/>
      <c r="SEV5" s="63"/>
      <c r="SEW5" s="63"/>
      <c r="SEX5" s="63"/>
      <c r="SEY5" s="63"/>
      <c r="SEZ5" s="63"/>
      <c r="SFA5" s="63"/>
      <c r="SFB5" s="63"/>
      <c r="SFC5" s="63"/>
      <c r="SFD5" s="63"/>
      <c r="SFE5" s="63"/>
      <c r="SFF5" s="63"/>
      <c r="SFG5" s="63"/>
      <c r="SFH5" s="63"/>
      <c r="SFI5" s="63"/>
      <c r="SFJ5" s="63"/>
      <c r="SFK5" s="63"/>
      <c r="SFL5" s="63"/>
      <c r="SFM5" s="63"/>
      <c r="SFN5" s="63"/>
      <c r="SFO5" s="63"/>
      <c r="SFP5" s="63"/>
      <c r="SFQ5" s="63"/>
      <c r="SFR5" s="63"/>
      <c r="SFS5" s="63"/>
      <c r="SFT5" s="63"/>
      <c r="SFU5" s="63"/>
      <c r="SFV5" s="63"/>
      <c r="SFW5" s="63"/>
      <c r="SFX5" s="63"/>
      <c r="SFY5" s="63"/>
      <c r="SFZ5" s="63"/>
      <c r="SGA5" s="63"/>
      <c r="SGB5" s="63"/>
      <c r="SGC5" s="63"/>
      <c r="SGD5" s="63"/>
      <c r="SGE5" s="63"/>
      <c r="SGF5" s="63"/>
      <c r="SGG5" s="63"/>
      <c r="SGH5" s="63"/>
      <c r="SGI5" s="63"/>
      <c r="SGJ5" s="63"/>
      <c r="SGK5" s="63"/>
      <c r="SGL5" s="63"/>
      <c r="SGM5" s="63"/>
      <c r="SGN5" s="63"/>
      <c r="SGO5" s="63"/>
      <c r="SGP5" s="63"/>
      <c r="SGQ5" s="63"/>
      <c r="SGR5" s="63"/>
      <c r="SGS5" s="63"/>
      <c r="SGT5" s="63"/>
      <c r="SGU5" s="63"/>
      <c r="SGV5" s="63"/>
      <c r="SGW5" s="63"/>
      <c r="SGX5" s="63"/>
      <c r="SGY5" s="63"/>
      <c r="SGZ5" s="63"/>
      <c r="SHA5" s="63"/>
      <c r="SHB5" s="63"/>
      <c r="SHC5" s="63"/>
      <c r="SHD5" s="63"/>
      <c r="SHE5" s="63"/>
      <c r="SHF5" s="63"/>
      <c r="SHG5" s="63"/>
      <c r="SHH5" s="63"/>
      <c r="SHI5" s="63"/>
      <c r="SHJ5" s="63"/>
      <c r="SHK5" s="63"/>
      <c r="SHL5" s="63"/>
      <c r="SHM5" s="63"/>
      <c r="SHN5" s="63"/>
      <c r="SHO5" s="63"/>
      <c r="SHP5" s="63"/>
      <c r="SHQ5" s="63"/>
      <c r="SHR5" s="63"/>
      <c r="SHS5" s="63"/>
      <c r="SHT5" s="63"/>
      <c r="SHU5" s="63"/>
      <c r="SHV5" s="63"/>
      <c r="SHW5" s="63"/>
      <c r="SHX5" s="63"/>
      <c r="SHY5" s="63"/>
      <c r="SHZ5" s="63"/>
      <c r="SIA5" s="63"/>
      <c r="SIB5" s="63"/>
      <c r="SIC5" s="63"/>
      <c r="SID5" s="63"/>
      <c r="SIE5" s="63"/>
      <c r="SIF5" s="63"/>
      <c r="SIG5" s="63"/>
      <c r="SIH5" s="63"/>
      <c r="SII5" s="63"/>
      <c r="SIJ5" s="63"/>
      <c r="SIK5" s="63"/>
      <c r="SIL5" s="63"/>
      <c r="SIM5" s="63"/>
      <c r="SIN5" s="63"/>
      <c r="SIO5" s="63"/>
      <c r="SIP5" s="63"/>
      <c r="SIQ5" s="63"/>
      <c r="SIR5" s="63"/>
      <c r="SIS5" s="63"/>
      <c r="SIT5" s="63"/>
      <c r="SIU5" s="63"/>
      <c r="SIV5" s="63"/>
      <c r="SIW5" s="63"/>
      <c r="SIX5" s="63"/>
      <c r="SIY5" s="63"/>
      <c r="SIZ5" s="63"/>
      <c r="SJA5" s="63"/>
      <c r="SJB5" s="63"/>
      <c r="SJC5" s="63"/>
      <c r="SJD5" s="63"/>
      <c r="SJE5" s="63"/>
      <c r="SJF5" s="63"/>
      <c r="SJG5" s="63"/>
      <c r="SJH5" s="63"/>
      <c r="SJI5" s="63"/>
      <c r="SJJ5" s="63"/>
      <c r="SJK5" s="63"/>
      <c r="SJL5" s="63"/>
      <c r="SJM5" s="63"/>
      <c r="SJN5" s="63"/>
      <c r="SJO5" s="63"/>
      <c r="SJP5" s="63"/>
      <c r="SJQ5" s="63"/>
      <c r="SJR5" s="63"/>
      <c r="SJS5" s="63"/>
      <c r="SJT5" s="63"/>
      <c r="SJU5" s="63"/>
      <c r="SJV5" s="63"/>
      <c r="SJW5" s="63"/>
      <c r="SJX5" s="63"/>
      <c r="SJY5" s="63"/>
      <c r="SJZ5" s="63"/>
      <c r="SKA5" s="63"/>
      <c r="SKB5" s="63"/>
      <c r="SKC5" s="63"/>
      <c r="SKD5" s="63"/>
      <c r="SKE5" s="63"/>
      <c r="SKF5" s="63"/>
      <c r="SKG5" s="63"/>
      <c r="SKH5" s="63"/>
      <c r="SKI5" s="63"/>
      <c r="SKJ5" s="63"/>
      <c r="SKK5" s="63"/>
      <c r="SKL5" s="63"/>
      <c r="SKM5" s="63"/>
      <c r="SKN5" s="63"/>
      <c r="SKO5" s="63"/>
      <c r="SKP5" s="63"/>
      <c r="SKQ5" s="63"/>
      <c r="SKR5" s="63"/>
      <c r="SKS5" s="63"/>
      <c r="SKT5" s="63"/>
      <c r="SKU5" s="63"/>
      <c r="SKV5" s="63"/>
      <c r="SKW5" s="63"/>
      <c r="SKX5" s="63"/>
      <c r="SKY5" s="63"/>
      <c r="SKZ5" s="63"/>
      <c r="SLA5" s="63"/>
      <c r="SLB5" s="63"/>
      <c r="SLC5" s="63"/>
      <c r="SLD5" s="63"/>
      <c r="SLE5" s="63"/>
      <c r="SLF5" s="63"/>
      <c r="SLG5" s="63"/>
      <c r="SLH5" s="63"/>
      <c r="SLI5" s="63"/>
      <c r="SLJ5" s="63"/>
      <c r="SLK5" s="63"/>
      <c r="SLL5" s="63"/>
      <c r="SLM5" s="63"/>
      <c r="SLN5" s="63"/>
      <c r="SLO5" s="63"/>
      <c r="SLP5" s="63"/>
      <c r="SLQ5" s="63"/>
      <c r="SLR5" s="63"/>
      <c r="SLS5" s="63"/>
      <c r="SLT5" s="63"/>
      <c r="SLU5" s="63"/>
      <c r="SLV5" s="63"/>
      <c r="SLW5" s="63"/>
      <c r="SLX5" s="63"/>
      <c r="SLY5" s="63"/>
      <c r="SLZ5" s="63"/>
      <c r="SMA5" s="63"/>
      <c r="SMB5" s="63"/>
      <c r="SMC5" s="63"/>
      <c r="SMD5" s="63"/>
      <c r="SME5" s="63"/>
      <c r="SMF5" s="63"/>
      <c r="SMG5" s="63"/>
      <c r="SMH5" s="63"/>
      <c r="SMI5" s="63"/>
      <c r="SMJ5" s="63"/>
      <c r="SMK5" s="63"/>
      <c r="SML5" s="63"/>
      <c r="SMM5" s="63"/>
      <c r="SMN5" s="63"/>
      <c r="SMO5" s="63"/>
      <c r="SMP5" s="63"/>
      <c r="SMQ5" s="63"/>
      <c r="SMR5" s="63"/>
      <c r="SMS5" s="63"/>
      <c r="SMT5" s="63"/>
      <c r="SMU5" s="63"/>
      <c r="SMV5" s="63"/>
      <c r="SMW5" s="63"/>
      <c r="SMX5" s="63"/>
      <c r="SMY5" s="63"/>
      <c r="SMZ5" s="63"/>
      <c r="SNA5" s="63"/>
      <c r="SNB5" s="63"/>
      <c r="SNC5" s="63"/>
      <c r="SND5" s="63"/>
      <c r="SNE5" s="63"/>
      <c r="SNF5" s="63"/>
      <c r="SNG5" s="63"/>
      <c r="SNH5" s="63"/>
      <c r="SNI5" s="63"/>
      <c r="SNJ5" s="63"/>
      <c r="SNK5" s="63"/>
      <c r="SNL5" s="63"/>
      <c r="SNM5" s="63"/>
      <c r="SNN5" s="63"/>
      <c r="SNO5" s="63"/>
      <c r="SNP5" s="63"/>
      <c r="SNQ5" s="63"/>
      <c r="SNR5" s="63"/>
      <c r="SNS5" s="63"/>
      <c r="SNT5" s="63"/>
      <c r="SNU5" s="63"/>
      <c r="SNV5" s="63"/>
      <c r="SNW5" s="63"/>
      <c r="SNX5" s="63"/>
      <c r="SNY5" s="63"/>
      <c r="SNZ5" s="63"/>
      <c r="SOA5" s="63"/>
      <c r="SOB5" s="63"/>
      <c r="SOC5" s="63"/>
      <c r="SOD5" s="63"/>
      <c r="SOE5" s="63"/>
      <c r="SOF5" s="63"/>
      <c r="SOG5" s="63"/>
      <c r="SOH5" s="63"/>
      <c r="SOI5" s="63"/>
      <c r="SOJ5" s="63"/>
      <c r="SOK5" s="63"/>
      <c r="SOL5" s="63"/>
      <c r="SOM5" s="63"/>
      <c r="SON5" s="63"/>
      <c r="SOO5" s="63"/>
      <c r="SOP5" s="63"/>
      <c r="SOQ5" s="63"/>
      <c r="SOR5" s="63"/>
      <c r="SOS5" s="63"/>
      <c r="SOT5" s="63"/>
      <c r="SOU5" s="63"/>
      <c r="SOV5" s="63"/>
      <c r="SOW5" s="63"/>
      <c r="SOX5" s="63"/>
      <c r="SOY5" s="63"/>
      <c r="SOZ5" s="63"/>
      <c r="SPA5" s="63"/>
      <c r="SPB5" s="63"/>
      <c r="SPC5" s="63"/>
      <c r="SPD5" s="63"/>
      <c r="SPE5" s="63"/>
      <c r="SPF5" s="63"/>
      <c r="SPG5" s="63"/>
      <c r="SPH5" s="63"/>
      <c r="SPI5" s="63"/>
      <c r="SPJ5" s="63"/>
      <c r="SPK5" s="63"/>
      <c r="SPL5" s="63"/>
      <c r="SPM5" s="63"/>
      <c r="SPN5" s="63"/>
      <c r="SPO5" s="63"/>
      <c r="SPP5" s="63"/>
      <c r="SPQ5" s="63"/>
      <c r="SPR5" s="63"/>
      <c r="SPS5" s="63"/>
      <c r="SPT5" s="63"/>
      <c r="SPU5" s="63"/>
      <c r="SPV5" s="63"/>
      <c r="SPW5" s="63"/>
      <c r="SPX5" s="63"/>
      <c r="SPY5" s="63"/>
      <c r="SPZ5" s="63"/>
      <c r="SQA5" s="63"/>
      <c r="SQB5" s="63"/>
      <c r="SQC5" s="63"/>
      <c r="SQD5" s="63"/>
      <c r="SQE5" s="63"/>
      <c r="SQF5" s="63"/>
      <c r="SQG5" s="63"/>
      <c r="SQH5" s="63"/>
      <c r="SQI5" s="63"/>
      <c r="SQJ5" s="63"/>
      <c r="SQK5" s="63"/>
      <c r="SQL5" s="63"/>
      <c r="SQM5" s="63"/>
      <c r="SQN5" s="63"/>
      <c r="SQO5" s="63"/>
      <c r="SQP5" s="63"/>
      <c r="SQQ5" s="63"/>
      <c r="SQR5" s="63"/>
      <c r="SQS5" s="63"/>
      <c r="SQT5" s="63"/>
      <c r="SQU5" s="63"/>
      <c r="SQV5" s="63"/>
      <c r="SQW5" s="63"/>
      <c r="SQX5" s="63"/>
      <c r="SQY5" s="63"/>
      <c r="SQZ5" s="63"/>
      <c r="SRA5" s="63"/>
      <c r="SRB5" s="63"/>
      <c r="SRC5" s="63"/>
      <c r="SRD5" s="63"/>
      <c r="SRE5" s="63"/>
      <c r="SRF5" s="63"/>
      <c r="SRG5" s="63"/>
      <c r="SRH5" s="63"/>
      <c r="SRI5" s="63"/>
      <c r="SRJ5" s="63"/>
      <c r="SRK5" s="63"/>
      <c r="SRL5" s="63"/>
      <c r="SRM5" s="63"/>
      <c r="SRN5" s="63"/>
      <c r="SRO5" s="63"/>
      <c r="SRP5" s="63"/>
      <c r="SRQ5" s="63"/>
      <c r="SRR5" s="63"/>
      <c r="SRS5" s="63"/>
      <c r="SRT5" s="63"/>
      <c r="SRU5" s="63"/>
      <c r="SRV5" s="63"/>
      <c r="SRW5" s="63"/>
      <c r="SRX5" s="63"/>
      <c r="SRY5" s="63"/>
      <c r="SRZ5" s="63"/>
      <c r="SSA5" s="63"/>
      <c r="SSB5" s="63"/>
      <c r="SSC5" s="63"/>
      <c r="SSD5" s="63"/>
      <c r="SSE5" s="63"/>
      <c r="SSF5" s="63"/>
      <c r="SSG5" s="63"/>
      <c r="SSH5" s="63"/>
      <c r="SSI5" s="63"/>
      <c r="SSJ5" s="63"/>
      <c r="SSK5" s="63"/>
      <c r="SSL5" s="63"/>
      <c r="SSM5" s="63"/>
      <c r="SSN5" s="63"/>
      <c r="SSO5" s="63"/>
      <c r="SSP5" s="63"/>
      <c r="SSQ5" s="63"/>
      <c r="SSR5" s="63"/>
      <c r="SSS5" s="63"/>
      <c r="SST5" s="63"/>
      <c r="SSU5" s="63"/>
      <c r="SSV5" s="63"/>
      <c r="SSW5" s="63"/>
      <c r="SSX5" s="63"/>
      <c r="SSY5" s="63"/>
      <c r="SSZ5" s="63"/>
      <c r="STA5" s="63"/>
      <c r="STB5" s="63"/>
      <c r="STC5" s="63"/>
      <c r="STD5" s="63"/>
      <c r="STE5" s="63"/>
      <c r="STF5" s="63"/>
      <c r="STG5" s="63"/>
      <c r="STH5" s="63"/>
      <c r="STI5" s="63"/>
      <c r="STJ5" s="63"/>
      <c r="STK5" s="63"/>
      <c r="STL5" s="63"/>
      <c r="STM5" s="63"/>
      <c r="STN5" s="63"/>
      <c r="STO5" s="63"/>
      <c r="STP5" s="63"/>
      <c r="STQ5" s="63"/>
      <c r="STR5" s="63"/>
      <c r="STS5" s="63"/>
      <c r="STT5" s="63"/>
      <c r="STU5" s="63"/>
      <c r="STV5" s="63"/>
      <c r="STW5" s="63"/>
      <c r="STX5" s="63"/>
      <c r="STY5" s="63"/>
      <c r="STZ5" s="63"/>
      <c r="SUA5" s="63"/>
      <c r="SUB5" s="63"/>
      <c r="SUC5" s="63"/>
      <c r="SUD5" s="63"/>
      <c r="SUE5" s="63"/>
      <c r="SUF5" s="63"/>
      <c r="SUG5" s="63"/>
      <c r="SUH5" s="63"/>
      <c r="SUI5" s="63"/>
      <c r="SUJ5" s="63"/>
      <c r="SUK5" s="63"/>
      <c r="SUL5" s="63"/>
      <c r="SUM5" s="63"/>
      <c r="SUN5" s="63"/>
      <c r="SUO5" s="63"/>
      <c r="SUP5" s="63"/>
      <c r="SUQ5" s="63"/>
      <c r="SUR5" s="63"/>
      <c r="SUS5" s="63"/>
      <c r="SUT5" s="63"/>
      <c r="SUU5" s="63"/>
      <c r="SUV5" s="63"/>
      <c r="SUW5" s="63"/>
      <c r="SUX5" s="63"/>
      <c r="SUY5" s="63"/>
      <c r="SUZ5" s="63"/>
      <c r="SVA5" s="63"/>
      <c r="SVB5" s="63"/>
      <c r="SVC5" s="63"/>
      <c r="SVD5" s="63"/>
      <c r="SVE5" s="63"/>
      <c r="SVF5" s="63"/>
      <c r="SVG5" s="63"/>
      <c r="SVH5" s="63"/>
      <c r="SVI5" s="63"/>
      <c r="SVJ5" s="63"/>
      <c r="SVK5" s="63"/>
      <c r="SVL5" s="63"/>
      <c r="SVM5" s="63"/>
      <c r="SVN5" s="63"/>
      <c r="SVO5" s="63"/>
      <c r="SVP5" s="63"/>
      <c r="SVQ5" s="63"/>
      <c r="SVR5" s="63"/>
      <c r="SVS5" s="63"/>
      <c r="SVT5" s="63"/>
      <c r="SVU5" s="63"/>
      <c r="SVV5" s="63"/>
      <c r="SVW5" s="63"/>
      <c r="SVX5" s="63"/>
      <c r="SVY5" s="63"/>
      <c r="SVZ5" s="63"/>
      <c r="SWA5" s="63"/>
      <c r="SWB5" s="63"/>
      <c r="SWC5" s="63"/>
      <c r="SWD5" s="63"/>
      <c r="SWE5" s="63"/>
      <c r="SWF5" s="63"/>
      <c r="SWG5" s="63"/>
      <c r="SWH5" s="63"/>
      <c r="SWI5" s="63"/>
      <c r="SWJ5" s="63"/>
      <c r="SWK5" s="63"/>
      <c r="SWL5" s="63"/>
      <c r="SWM5" s="63"/>
      <c r="SWN5" s="63"/>
      <c r="SWO5" s="63"/>
      <c r="SWP5" s="63"/>
      <c r="SWQ5" s="63"/>
      <c r="SWR5" s="63"/>
      <c r="SWS5" s="63"/>
      <c r="SWT5" s="63"/>
      <c r="SWU5" s="63"/>
      <c r="SWV5" s="63"/>
      <c r="SWW5" s="63"/>
      <c r="SWX5" s="63"/>
      <c r="SWY5" s="63"/>
      <c r="SWZ5" s="63"/>
      <c r="SXA5" s="63"/>
      <c r="SXB5" s="63"/>
      <c r="SXC5" s="63"/>
      <c r="SXD5" s="63"/>
      <c r="SXE5" s="63"/>
      <c r="SXF5" s="63"/>
      <c r="SXG5" s="63"/>
      <c r="SXH5" s="63"/>
      <c r="SXI5" s="63"/>
      <c r="SXJ5" s="63"/>
      <c r="SXK5" s="63"/>
      <c r="SXL5" s="63"/>
      <c r="SXM5" s="63"/>
      <c r="SXN5" s="63"/>
      <c r="SXO5" s="63"/>
      <c r="SXP5" s="63"/>
      <c r="SXQ5" s="63"/>
      <c r="SXR5" s="63"/>
      <c r="SXS5" s="63"/>
      <c r="SXT5" s="63"/>
      <c r="SXU5" s="63"/>
      <c r="SXV5" s="63"/>
      <c r="SXW5" s="63"/>
      <c r="SXX5" s="63"/>
      <c r="SXY5" s="63"/>
      <c r="SXZ5" s="63"/>
      <c r="SYA5" s="63"/>
      <c r="SYB5" s="63"/>
      <c r="SYC5" s="63"/>
      <c r="SYD5" s="63"/>
      <c r="SYE5" s="63"/>
      <c r="SYF5" s="63"/>
      <c r="SYG5" s="63"/>
      <c r="SYH5" s="63"/>
      <c r="SYI5" s="63"/>
      <c r="SYJ5" s="63"/>
      <c r="SYK5" s="63"/>
      <c r="SYL5" s="63"/>
      <c r="SYM5" s="63"/>
      <c r="SYN5" s="63"/>
      <c r="SYO5" s="63"/>
      <c r="SYP5" s="63"/>
      <c r="SYQ5" s="63"/>
      <c r="SYR5" s="63"/>
      <c r="SYS5" s="63"/>
      <c r="SYT5" s="63"/>
      <c r="SYU5" s="63"/>
      <c r="SYV5" s="63"/>
      <c r="SYW5" s="63"/>
      <c r="SYX5" s="63"/>
      <c r="SYY5" s="63"/>
      <c r="SYZ5" s="63"/>
      <c r="SZA5" s="63"/>
      <c r="SZB5" s="63"/>
      <c r="SZC5" s="63"/>
      <c r="SZD5" s="63"/>
      <c r="SZE5" s="63"/>
      <c r="SZF5" s="63"/>
      <c r="SZG5" s="63"/>
      <c r="SZH5" s="63"/>
      <c r="SZI5" s="63"/>
      <c r="SZJ5" s="63"/>
      <c r="SZK5" s="63"/>
      <c r="SZL5" s="63"/>
      <c r="SZM5" s="63"/>
      <c r="SZN5" s="63"/>
      <c r="SZO5" s="63"/>
      <c r="SZP5" s="63"/>
      <c r="SZQ5" s="63"/>
      <c r="SZR5" s="63"/>
      <c r="SZS5" s="63"/>
      <c r="SZT5" s="63"/>
      <c r="SZU5" s="63"/>
      <c r="SZV5" s="63"/>
      <c r="SZW5" s="63"/>
      <c r="SZX5" s="63"/>
      <c r="SZY5" s="63"/>
      <c r="SZZ5" s="63"/>
      <c r="TAA5" s="63"/>
      <c r="TAB5" s="63"/>
      <c r="TAC5" s="63"/>
      <c r="TAD5" s="63"/>
      <c r="TAE5" s="63"/>
      <c r="TAF5" s="63"/>
      <c r="TAG5" s="63"/>
      <c r="TAH5" s="63"/>
      <c r="TAI5" s="63"/>
      <c r="TAJ5" s="63"/>
      <c r="TAK5" s="63"/>
      <c r="TAL5" s="63"/>
      <c r="TAM5" s="63"/>
      <c r="TAN5" s="63"/>
      <c r="TAO5" s="63"/>
      <c r="TAP5" s="63"/>
      <c r="TAQ5" s="63"/>
      <c r="TAR5" s="63"/>
      <c r="TAS5" s="63"/>
      <c r="TAT5" s="63"/>
      <c r="TAU5" s="63"/>
      <c r="TAV5" s="63"/>
      <c r="TAW5" s="63"/>
      <c r="TAX5" s="63"/>
      <c r="TAY5" s="63"/>
      <c r="TAZ5" s="63"/>
      <c r="TBA5" s="63"/>
      <c r="TBB5" s="63"/>
      <c r="TBC5" s="63"/>
      <c r="TBD5" s="63"/>
      <c r="TBE5" s="63"/>
      <c r="TBF5" s="63"/>
      <c r="TBG5" s="63"/>
      <c r="TBH5" s="63"/>
      <c r="TBI5" s="63"/>
      <c r="TBJ5" s="63"/>
      <c r="TBK5" s="63"/>
      <c r="TBL5" s="63"/>
      <c r="TBM5" s="63"/>
      <c r="TBN5" s="63"/>
      <c r="TBO5" s="63"/>
      <c r="TBP5" s="63"/>
      <c r="TBQ5" s="63"/>
      <c r="TBR5" s="63"/>
      <c r="TBS5" s="63"/>
      <c r="TBT5" s="63"/>
      <c r="TBU5" s="63"/>
      <c r="TBV5" s="63"/>
      <c r="TBW5" s="63"/>
      <c r="TBX5" s="63"/>
      <c r="TBY5" s="63"/>
      <c r="TBZ5" s="63"/>
      <c r="TCA5" s="63"/>
      <c r="TCB5" s="63"/>
      <c r="TCC5" s="63"/>
      <c r="TCD5" s="63"/>
      <c r="TCE5" s="63"/>
      <c r="TCF5" s="63"/>
      <c r="TCG5" s="63"/>
      <c r="TCH5" s="63"/>
      <c r="TCI5" s="63"/>
      <c r="TCJ5" s="63"/>
      <c r="TCK5" s="63"/>
      <c r="TCL5" s="63"/>
      <c r="TCM5" s="63"/>
      <c r="TCN5" s="63"/>
      <c r="TCO5" s="63"/>
      <c r="TCP5" s="63"/>
      <c r="TCQ5" s="63"/>
      <c r="TCR5" s="63"/>
      <c r="TCS5" s="63"/>
      <c r="TCT5" s="63"/>
      <c r="TCU5" s="63"/>
      <c r="TCV5" s="63"/>
      <c r="TCW5" s="63"/>
      <c r="TCX5" s="63"/>
      <c r="TCY5" s="63"/>
      <c r="TCZ5" s="63"/>
      <c r="TDA5" s="63"/>
      <c r="TDB5" s="63"/>
      <c r="TDC5" s="63"/>
      <c r="TDD5" s="63"/>
      <c r="TDE5" s="63"/>
      <c r="TDF5" s="63"/>
      <c r="TDG5" s="63"/>
      <c r="TDH5" s="63"/>
      <c r="TDI5" s="63"/>
      <c r="TDJ5" s="63"/>
      <c r="TDK5" s="63"/>
      <c r="TDL5" s="63"/>
      <c r="TDM5" s="63"/>
      <c r="TDN5" s="63"/>
      <c r="TDO5" s="63"/>
      <c r="TDP5" s="63"/>
      <c r="TDQ5" s="63"/>
      <c r="TDR5" s="63"/>
      <c r="TDS5" s="63"/>
      <c r="TDT5" s="63"/>
      <c r="TDU5" s="63"/>
      <c r="TDV5" s="63"/>
      <c r="TDW5" s="63"/>
      <c r="TDX5" s="63"/>
      <c r="TDY5" s="63"/>
      <c r="TDZ5" s="63"/>
      <c r="TEA5" s="63"/>
      <c r="TEB5" s="63"/>
      <c r="TEC5" s="63"/>
      <c r="TED5" s="63"/>
      <c r="TEE5" s="63"/>
      <c r="TEF5" s="63"/>
      <c r="TEG5" s="63"/>
      <c r="TEH5" s="63"/>
      <c r="TEI5" s="63"/>
      <c r="TEJ5" s="63"/>
      <c r="TEK5" s="63"/>
      <c r="TEL5" s="63"/>
      <c r="TEM5" s="63"/>
      <c r="TEN5" s="63"/>
      <c r="TEO5" s="63"/>
      <c r="TEP5" s="63"/>
      <c r="TEQ5" s="63"/>
      <c r="TER5" s="63"/>
      <c r="TES5" s="63"/>
      <c r="TET5" s="63"/>
      <c r="TEU5" s="63"/>
      <c r="TEV5" s="63"/>
      <c r="TEW5" s="63"/>
      <c r="TEX5" s="63"/>
      <c r="TEY5" s="63"/>
      <c r="TEZ5" s="63"/>
      <c r="TFA5" s="63"/>
      <c r="TFB5" s="63"/>
      <c r="TFC5" s="63"/>
      <c r="TFD5" s="63"/>
      <c r="TFE5" s="63"/>
      <c r="TFF5" s="63"/>
      <c r="TFG5" s="63"/>
      <c r="TFH5" s="63"/>
      <c r="TFI5" s="63"/>
      <c r="TFJ5" s="63"/>
      <c r="TFK5" s="63"/>
      <c r="TFL5" s="63"/>
      <c r="TFM5" s="63"/>
      <c r="TFN5" s="63"/>
      <c r="TFO5" s="63"/>
      <c r="TFP5" s="63"/>
      <c r="TFQ5" s="63"/>
      <c r="TFR5" s="63"/>
      <c r="TFS5" s="63"/>
      <c r="TFT5" s="63"/>
      <c r="TFU5" s="63"/>
      <c r="TFV5" s="63"/>
      <c r="TFW5" s="63"/>
      <c r="TFX5" s="63"/>
      <c r="TFY5" s="63"/>
      <c r="TFZ5" s="63"/>
      <c r="TGA5" s="63"/>
      <c r="TGB5" s="63"/>
      <c r="TGC5" s="63"/>
      <c r="TGD5" s="63"/>
      <c r="TGE5" s="63"/>
      <c r="TGF5" s="63"/>
      <c r="TGG5" s="63"/>
      <c r="TGH5" s="63"/>
      <c r="TGI5" s="63"/>
      <c r="TGJ5" s="63"/>
      <c r="TGK5" s="63"/>
      <c r="TGL5" s="63"/>
      <c r="TGM5" s="63"/>
      <c r="TGN5" s="63"/>
      <c r="TGO5" s="63"/>
      <c r="TGP5" s="63"/>
      <c r="TGQ5" s="63"/>
      <c r="TGR5" s="63"/>
      <c r="TGS5" s="63"/>
      <c r="TGT5" s="63"/>
      <c r="TGU5" s="63"/>
      <c r="TGV5" s="63"/>
      <c r="TGW5" s="63"/>
      <c r="TGX5" s="63"/>
      <c r="TGY5" s="63"/>
      <c r="TGZ5" s="63"/>
      <c r="THA5" s="63"/>
      <c r="THB5" s="63"/>
      <c r="THC5" s="63"/>
      <c r="THD5" s="63"/>
      <c r="THE5" s="63"/>
      <c r="THF5" s="63"/>
      <c r="THG5" s="63"/>
      <c r="THH5" s="63"/>
      <c r="THI5" s="63"/>
      <c r="THJ5" s="63"/>
      <c r="THK5" s="63"/>
      <c r="THL5" s="63"/>
      <c r="THM5" s="63"/>
      <c r="THN5" s="63"/>
      <c r="THO5" s="63"/>
      <c r="THP5" s="63"/>
      <c r="THQ5" s="63"/>
      <c r="THR5" s="63"/>
      <c r="THS5" s="63"/>
      <c r="THT5" s="63"/>
      <c r="THU5" s="63"/>
      <c r="THV5" s="63"/>
      <c r="THW5" s="63"/>
      <c r="THX5" s="63"/>
      <c r="THY5" s="63"/>
      <c r="THZ5" s="63"/>
      <c r="TIA5" s="63"/>
      <c r="TIB5" s="63"/>
      <c r="TIC5" s="63"/>
      <c r="TID5" s="63"/>
      <c r="TIE5" s="63"/>
      <c r="TIF5" s="63"/>
      <c r="TIG5" s="63"/>
      <c r="TIH5" s="63"/>
      <c r="TII5" s="63"/>
      <c r="TIJ5" s="63"/>
      <c r="TIK5" s="63"/>
      <c r="TIL5" s="63"/>
      <c r="TIM5" s="63"/>
      <c r="TIN5" s="63"/>
      <c r="TIO5" s="63"/>
      <c r="TIP5" s="63"/>
      <c r="TIQ5" s="63"/>
      <c r="TIR5" s="63"/>
      <c r="TIS5" s="63"/>
      <c r="TIT5" s="63"/>
      <c r="TIU5" s="63"/>
      <c r="TIV5" s="63"/>
      <c r="TIW5" s="63"/>
      <c r="TIX5" s="63"/>
      <c r="TIY5" s="63"/>
      <c r="TIZ5" s="63"/>
      <c r="TJA5" s="63"/>
      <c r="TJB5" s="63"/>
      <c r="TJC5" s="63"/>
      <c r="TJD5" s="63"/>
      <c r="TJE5" s="63"/>
      <c r="TJF5" s="63"/>
      <c r="TJG5" s="63"/>
      <c r="TJH5" s="63"/>
      <c r="TJI5" s="63"/>
      <c r="TJJ5" s="63"/>
      <c r="TJK5" s="63"/>
      <c r="TJL5" s="63"/>
      <c r="TJM5" s="63"/>
      <c r="TJN5" s="63"/>
      <c r="TJO5" s="63"/>
      <c r="TJP5" s="63"/>
      <c r="TJQ5" s="63"/>
      <c r="TJR5" s="63"/>
      <c r="TJS5" s="63"/>
      <c r="TJT5" s="63"/>
      <c r="TJU5" s="63"/>
      <c r="TJV5" s="63"/>
      <c r="TJW5" s="63"/>
      <c r="TJX5" s="63"/>
      <c r="TJY5" s="63"/>
      <c r="TJZ5" s="63"/>
      <c r="TKA5" s="63"/>
      <c r="TKB5" s="63"/>
      <c r="TKC5" s="63"/>
      <c r="TKD5" s="63"/>
      <c r="TKE5" s="63"/>
      <c r="TKF5" s="63"/>
      <c r="TKG5" s="63"/>
      <c r="TKH5" s="63"/>
      <c r="TKI5" s="63"/>
      <c r="TKJ5" s="63"/>
      <c r="TKK5" s="63"/>
      <c r="TKL5" s="63"/>
      <c r="TKM5" s="63"/>
      <c r="TKN5" s="63"/>
      <c r="TKO5" s="63"/>
      <c r="TKP5" s="63"/>
      <c r="TKQ5" s="63"/>
      <c r="TKR5" s="63"/>
      <c r="TKS5" s="63"/>
      <c r="TKT5" s="63"/>
      <c r="TKU5" s="63"/>
      <c r="TKV5" s="63"/>
      <c r="TKW5" s="63"/>
      <c r="TKX5" s="63"/>
      <c r="TKY5" s="63"/>
      <c r="TKZ5" s="63"/>
      <c r="TLA5" s="63"/>
      <c r="TLB5" s="63"/>
      <c r="TLC5" s="63"/>
      <c r="TLD5" s="63"/>
      <c r="TLE5" s="63"/>
      <c r="TLF5" s="63"/>
      <c r="TLG5" s="63"/>
      <c r="TLH5" s="63"/>
      <c r="TLI5" s="63"/>
      <c r="TLJ5" s="63"/>
      <c r="TLK5" s="63"/>
      <c r="TLL5" s="63"/>
      <c r="TLM5" s="63"/>
      <c r="TLN5" s="63"/>
      <c r="TLO5" s="63"/>
      <c r="TLP5" s="63"/>
      <c r="TLQ5" s="63"/>
      <c r="TLR5" s="63"/>
      <c r="TLS5" s="63"/>
      <c r="TLT5" s="63"/>
      <c r="TLU5" s="63"/>
      <c r="TLV5" s="63"/>
      <c r="TLW5" s="63"/>
      <c r="TLX5" s="63"/>
      <c r="TLY5" s="63"/>
      <c r="TLZ5" s="63"/>
      <c r="TMA5" s="63"/>
      <c r="TMB5" s="63"/>
      <c r="TMC5" s="63"/>
      <c r="TMD5" s="63"/>
      <c r="TME5" s="63"/>
      <c r="TMF5" s="63"/>
      <c r="TMG5" s="63"/>
      <c r="TMH5" s="63"/>
      <c r="TMI5" s="63"/>
      <c r="TMJ5" s="63"/>
      <c r="TMK5" s="63"/>
      <c r="TML5" s="63"/>
      <c r="TMM5" s="63"/>
      <c r="TMN5" s="63"/>
      <c r="TMO5" s="63"/>
      <c r="TMP5" s="63"/>
      <c r="TMQ5" s="63"/>
      <c r="TMR5" s="63"/>
      <c r="TMS5" s="63"/>
      <c r="TMT5" s="63"/>
      <c r="TMU5" s="63"/>
      <c r="TMV5" s="63"/>
      <c r="TMW5" s="63"/>
      <c r="TMX5" s="63"/>
      <c r="TMY5" s="63"/>
      <c r="TMZ5" s="63"/>
      <c r="TNA5" s="63"/>
      <c r="TNB5" s="63"/>
      <c r="TNC5" s="63"/>
      <c r="TND5" s="63"/>
      <c r="TNE5" s="63"/>
      <c r="TNF5" s="63"/>
      <c r="TNG5" s="63"/>
      <c r="TNH5" s="63"/>
      <c r="TNI5" s="63"/>
      <c r="TNJ5" s="63"/>
      <c r="TNK5" s="63"/>
      <c r="TNL5" s="63"/>
      <c r="TNM5" s="63"/>
      <c r="TNN5" s="63"/>
      <c r="TNO5" s="63"/>
      <c r="TNP5" s="63"/>
      <c r="TNQ5" s="63"/>
      <c r="TNR5" s="63"/>
      <c r="TNS5" s="63"/>
      <c r="TNT5" s="63"/>
      <c r="TNU5" s="63"/>
      <c r="TNV5" s="63"/>
      <c r="TNW5" s="63"/>
      <c r="TNX5" s="63"/>
      <c r="TNY5" s="63"/>
      <c r="TNZ5" s="63"/>
      <c r="TOA5" s="63"/>
      <c r="TOB5" s="63"/>
      <c r="TOC5" s="63"/>
      <c r="TOD5" s="63"/>
      <c r="TOE5" s="63"/>
      <c r="TOF5" s="63"/>
      <c r="TOG5" s="63"/>
      <c r="TOH5" s="63"/>
      <c r="TOI5" s="63"/>
      <c r="TOJ5" s="63"/>
      <c r="TOK5" s="63"/>
      <c r="TOL5" s="63"/>
      <c r="TOM5" s="63"/>
      <c r="TON5" s="63"/>
      <c r="TOO5" s="63"/>
      <c r="TOP5" s="63"/>
      <c r="TOQ5" s="63"/>
      <c r="TOR5" s="63"/>
      <c r="TOS5" s="63"/>
      <c r="TOT5" s="63"/>
      <c r="TOU5" s="63"/>
      <c r="TOV5" s="63"/>
      <c r="TOW5" s="63"/>
      <c r="TOX5" s="63"/>
      <c r="TOY5" s="63"/>
      <c r="TOZ5" s="63"/>
      <c r="TPA5" s="63"/>
      <c r="TPB5" s="63"/>
      <c r="TPC5" s="63"/>
      <c r="TPD5" s="63"/>
      <c r="TPE5" s="63"/>
      <c r="TPF5" s="63"/>
      <c r="TPG5" s="63"/>
      <c r="TPH5" s="63"/>
      <c r="TPI5" s="63"/>
      <c r="TPJ5" s="63"/>
      <c r="TPK5" s="63"/>
      <c r="TPL5" s="63"/>
      <c r="TPM5" s="63"/>
      <c r="TPN5" s="63"/>
      <c r="TPO5" s="63"/>
      <c r="TPP5" s="63"/>
      <c r="TPQ5" s="63"/>
      <c r="TPR5" s="63"/>
      <c r="TPS5" s="63"/>
      <c r="TPT5" s="63"/>
      <c r="TPU5" s="63"/>
      <c r="TPV5" s="63"/>
      <c r="TPW5" s="63"/>
      <c r="TPX5" s="63"/>
      <c r="TPY5" s="63"/>
      <c r="TPZ5" s="63"/>
      <c r="TQA5" s="63"/>
      <c r="TQB5" s="63"/>
      <c r="TQC5" s="63"/>
      <c r="TQD5" s="63"/>
      <c r="TQE5" s="63"/>
      <c r="TQF5" s="63"/>
      <c r="TQG5" s="63"/>
      <c r="TQH5" s="63"/>
      <c r="TQI5" s="63"/>
      <c r="TQJ5" s="63"/>
      <c r="TQK5" s="63"/>
      <c r="TQL5" s="63"/>
      <c r="TQM5" s="63"/>
      <c r="TQN5" s="63"/>
      <c r="TQO5" s="63"/>
      <c r="TQP5" s="63"/>
      <c r="TQQ5" s="63"/>
      <c r="TQR5" s="63"/>
      <c r="TQS5" s="63"/>
      <c r="TQT5" s="63"/>
      <c r="TQU5" s="63"/>
      <c r="TQV5" s="63"/>
      <c r="TQW5" s="63"/>
      <c r="TQX5" s="63"/>
      <c r="TQY5" s="63"/>
      <c r="TQZ5" s="63"/>
      <c r="TRA5" s="63"/>
      <c r="TRB5" s="63"/>
      <c r="TRC5" s="63"/>
      <c r="TRD5" s="63"/>
      <c r="TRE5" s="63"/>
      <c r="TRF5" s="63"/>
      <c r="TRG5" s="63"/>
      <c r="TRH5" s="63"/>
      <c r="TRI5" s="63"/>
      <c r="TRJ5" s="63"/>
      <c r="TRK5" s="63"/>
      <c r="TRL5" s="63"/>
      <c r="TRM5" s="63"/>
      <c r="TRN5" s="63"/>
      <c r="TRO5" s="63"/>
      <c r="TRP5" s="63"/>
      <c r="TRQ5" s="63"/>
      <c r="TRR5" s="63"/>
      <c r="TRS5" s="63"/>
      <c r="TRT5" s="63"/>
      <c r="TRU5" s="63"/>
      <c r="TRV5" s="63"/>
      <c r="TRW5" s="63"/>
      <c r="TRX5" s="63"/>
      <c r="TRY5" s="63"/>
      <c r="TRZ5" s="63"/>
      <c r="TSA5" s="63"/>
      <c r="TSB5" s="63"/>
      <c r="TSC5" s="63"/>
      <c r="TSD5" s="63"/>
      <c r="TSE5" s="63"/>
      <c r="TSF5" s="63"/>
      <c r="TSG5" s="63"/>
      <c r="TSH5" s="63"/>
      <c r="TSI5" s="63"/>
      <c r="TSJ5" s="63"/>
      <c r="TSK5" s="63"/>
      <c r="TSL5" s="63"/>
      <c r="TSM5" s="63"/>
      <c r="TSN5" s="63"/>
      <c r="TSO5" s="63"/>
      <c r="TSP5" s="63"/>
      <c r="TSQ5" s="63"/>
      <c r="TSR5" s="63"/>
      <c r="TSS5" s="63"/>
      <c r="TST5" s="63"/>
      <c r="TSU5" s="63"/>
      <c r="TSV5" s="63"/>
      <c r="TSW5" s="63"/>
      <c r="TSX5" s="63"/>
      <c r="TSY5" s="63"/>
      <c r="TSZ5" s="63"/>
      <c r="TTA5" s="63"/>
      <c r="TTB5" s="63"/>
      <c r="TTC5" s="63"/>
      <c r="TTD5" s="63"/>
      <c r="TTE5" s="63"/>
      <c r="TTF5" s="63"/>
      <c r="TTG5" s="63"/>
      <c r="TTH5" s="63"/>
      <c r="TTI5" s="63"/>
      <c r="TTJ5" s="63"/>
      <c r="TTK5" s="63"/>
      <c r="TTL5" s="63"/>
      <c r="TTM5" s="63"/>
      <c r="TTN5" s="63"/>
      <c r="TTO5" s="63"/>
      <c r="TTP5" s="63"/>
      <c r="TTQ5" s="63"/>
      <c r="TTR5" s="63"/>
      <c r="TTS5" s="63"/>
      <c r="TTT5" s="63"/>
      <c r="TTU5" s="63"/>
      <c r="TTV5" s="63"/>
      <c r="TTW5" s="63"/>
      <c r="TTX5" s="63"/>
      <c r="TTY5" s="63"/>
      <c r="TTZ5" s="63"/>
      <c r="TUA5" s="63"/>
      <c r="TUB5" s="63"/>
      <c r="TUC5" s="63"/>
      <c r="TUD5" s="63"/>
      <c r="TUE5" s="63"/>
      <c r="TUF5" s="63"/>
      <c r="TUG5" s="63"/>
      <c r="TUH5" s="63"/>
      <c r="TUI5" s="63"/>
      <c r="TUJ5" s="63"/>
      <c r="TUK5" s="63"/>
      <c r="TUL5" s="63"/>
      <c r="TUM5" s="63"/>
      <c r="TUN5" s="63"/>
      <c r="TUO5" s="63"/>
      <c r="TUP5" s="63"/>
      <c r="TUQ5" s="63"/>
      <c r="TUR5" s="63"/>
      <c r="TUS5" s="63"/>
      <c r="TUT5" s="63"/>
      <c r="TUU5" s="63"/>
      <c r="TUV5" s="63"/>
      <c r="TUW5" s="63"/>
      <c r="TUX5" s="63"/>
      <c r="TUY5" s="63"/>
      <c r="TUZ5" s="63"/>
      <c r="TVA5" s="63"/>
      <c r="TVB5" s="63"/>
      <c r="TVC5" s="63"/>
      <c r="TVD5" s="63"/>
      <c r="TVE5" s="63"/>
      <c r="TVF5" s="63"/>
      <c r="TVG5" s="63"/>
      <c r="TVH5" s="63"/>
      <c r="TVI5" s="63"/>
      <c r="TVJ5" s="63"/>
      <c r="TVK5" s="63"/>
      <c r="TVL5" s="63"/>
      <c r="TVM5" s="63"/>
      <c r="TVN5" s="63"/>
      <c r="TVO5" s="63"/>
      <c r="TVP5" s="63"/>
      <c r="TVQ5" s="63"/>
      <c r="TVR5" s="63"/>
      <c r="TVS5" s="63"/>
      <c r="TVT5" s="63"/>
      <c r="TVU5" s="63"/>
      <c r="TVV5" s="63"/>
      <c r="TVW5" s="63"/>
      <c r="TVX5" s="63"/>
      <c r="TVY5" s="63"/>
      <c r="TVZ5" s="63"/>
      <c r="TWA5" s="63"/>
      <c r="TWB5" s="63"/>
      <c r="TWC5" s="63"/>
      <c r="TWD5" s="63"/>
      <c r="TWE5" s="63"/>
      <c r="TWF5" s="63"/>
      <c r="TWG5" s="63"/>
      <c r="TWH5" s="63"/>
      <c r="TWI5" s="63"/>
      <c r="TWJ5" s="63"/>
      <c r="TWK5" s="63"/>
      <c r="TWL5" s="63"/>
      <c r="TWM5" s="63"/>
      <c r="TWN5" s="63"/>
      <c r="TWO5" s="63"/>
      <c r="TWP5" s="63"/>
      <c r="TWQ5" s="63"/>
      <c r="TWR5" s="63"/>
      <c r="TWS5" s="63"/>
      <c r="TWT5" s="63"/>
      <c r="TWU5" s="63"/>
      <c r="TWV5" s="63"/>
      <c r="TWW5" s="63"/>
      <c r="TWX5" s="63"/>
      <c r="TWY5" s="63"/>
      <c r="TWZ5" s="63"/>
      <c r="TXA5" s="63"/>
      <c r="TXB5" s="63"/>
      <c r="TXC5" s="63"/>
      <c r="TXD5" s="63"/>
      <c r="TXE5" s="63"/>
      <c r="TXF5" s="63"/>
      <c r="TXG5" s="63"/>
      <c r="TXH5" s="63"/>
      <c r="TXI5" s="63"/>
      <c r="TXJ5" s="63"/>
      <c r="TXK5" s="63"/>
      <c r="TXL5" s="63"/>
      <c r="TXM5" s="63"/>
      <c r="TXN5" s="63"/>
      <c r="TXO5" s="63"/>
      <c r="TXP5" s="63"/>
      <c r="TXQ5" s="63"/>
      <c r="TXR5" s="63"/>
      <c r="TXS5" s="63"/>
      <c r="TXT5" s="63"/>
      <c r="TXU5" s="63"/>
      <c r="TXV5" s="63"/>
      <c r="TXW5" s="63"/>
      <c r="TXX5" s="63"/>
      <c r="TXY5" s="63"/>
      <c r="TXZ5" s="63"/>
      <c r="TYA5" s="63"/>
      <c r="TYB5" s="63"/>
      <c r="TYC5" s="63"/>
      <c r="TYD5" s="63"/>
      <c r="TYE5" s="63"/>
      <c r="TYF5" s="63"/>
      <c r="TYG5" s="63"/>
      <c r="TYH5" s="63"/>
      <c r="TYI5" s="63"/>
      <c r="TYJ5" s="63"/>
      <c r="TYK5" s="63"/>
      <c r="TYL5" s="63"/>
      <c r="TYM5" s="63"/>
      <c r="TYN5" s="63"/>
      <c r="TYO5" s="63"/>
      <c r="TYP5" s="63"/>
      <c r="TYQ5" s="63"/>
      <c r="TYR5" s="63"/>
      <c r="TYS5" s="63"/>
      <c r="TYT5" s="63"/>
      <c r="TYU5" s="63"/>
      <c r="TYV5" s="63"/>
      <c r="TYW5" s="63"/>
      <c r="TYX5" s="63"/>
      <c r="TYY5" s="63"/>
      <c r="TYZ5" s="63"/>
      <c r="TZA5" s="63"/>
      <c r="TZB5" s="63"/>
      <c r="TZC5" s="63"/>
      <c r="TZD5" s="63"/>
      <c r="TZE5" s="63"/>
      <c r="TZF5" s="63"/>
      <c r="TZG5" s="63"/>
      <c r="TZH5" s="63"/>
      <c r="TZI5" s="63"/>
      <c r="TZJ5" s="63"/>
      <c r="TZK5" s="63"/>
      <c r="TZL5" s="63"/>
      <c r="TZM5" s="63"/>
      <c r="TZN5" s="63"/>
      <c r="TZO5" s="63"/>
      <c r="TZP5" s="63"/>
      <c r="TZQ5" s="63"/>
      <c r="TZR5" s="63"/>
      <c r="TZS5" s="63"/>
      <c r="TZT5" s="63"/>
      <c r="TZU5" s="63"/>
      <c r="TZV5" s="63"/>
      <c r="TZW5" s="63"/>
      <c r="TZX5" s="63"/>
      <c r="TZY5" s="63"/>
      <c r="TZZ5" s="63"/>
      <c r="UAA5" s="63"/>
      <c r="UAB5" s="63"/>
      <c r="UAC5" s="63"/>
      <c r="UAD5" s="63"/>
      <c r="UAE5" s="63"/>
      <c r="UAF5" s="63"/>
      <c r="UAG5" s="63"/>
      <c r="UAH5" s="63"/>
      <c r="UAI5" s="63"/>
      <c r="UAJ5" s="63"/>
      <c r="UAK5" s="63"/>
      <c r="UAL5" s="63"/>
      <c r="UAM5" s="63"/>
      <c r="UAN5" s="63"/>
      <c r="UAO5" s="63"/>
      <c r="UAP5" s="63"/>
      <c r="UAQ5" s="63"/>
      <c r="UAR5" s="63"/>
      <c r="UAS5" s="63"/>
      <c r="UAT5" s="63"/>
      <c r="UAU5" s="63"/>
      <c r="UAV5" s="63"/>
      <c r="UAW5" s="63"/>
      <c r="UAX5" s="63"/>
      <c r="UAY5" s="63"/>
      <c r="UAZ5" s="63"/>
      <c r="UBA5" s="63"/>
      <c r="UBB5" s="63"/>
      <c r="UBC5" s="63"/>
      <c r="UBD5" s="63"/>
      <c r="UBE5" s="63"/>
      <c r="UBF5" s="63"/>
      <c r="UBG5" s="63"/>
      <c r="UBH5" s="63"/>
      <c r="UBI5" s="63"/>
      <c r="UBJ5" s="63"/>
      <c r="UBK5" s="63"/>
      <c r="UBL5" s="63"/>
      <c r="UBM5" s="63"/>
      <c r="UBN5" s="63"/>
      <c r="UBO5" s="63"/>
      <c r="UBP5" s="63"/>
      <c r="UBQ5" s="63"/>
      <c r="UBR5" s="63"/>
      <c r="UBS5" s="63"/>
      <c r="UBT5" s="63"/>
      <c r="UBU5" s="63"/>
      <c r="UBV5" s="63"/>
      <c r="UBW5" s="63"/>
      <c r="UBX5" s="63"/>
      <c r="UBY5" s="63"/>
      <c r="UBZ5" s="63"/>
      <c r="UCA5" s="63"/>
      <c r="UCB5" s="63"/>
      <c r="UCC5" s="63"/>
      <c r="UCD5" s="63"/>
      <c r="UCE5" s="63"/>
      <c r="UCF5" s="63"/>
      <c r="UCG5" s="63"/>
      <c r="UCH5" s="63"/>
      <c r="UCI5" s="63"/>
      <c r="UCJ5" s="63"/>
      <c r="UCK5" s="63"/>
      <c r="UCL5" s="63"/>
      <c r="UCM5" s="63"/>
      <c r="UCN5" s="63"/>
      <c r="UCO5" s="63"/>
      <c r="UCP5" s="63"/>
      <c r="UCQ5" s="63"/>
      <c r="UCR5" s="63"/>
      <c r="UCS5" s="63"/>
      <c r="UCT5" s="63"/>
      <c r="UCU5" s="63"/>
      <c r="UCV5" s="63"/>
      <c r="UCW5" s="63"/>
      <c r="UCX5" s="63"/>
      <c r="UCY5" s="63"/>
      <c r="UCZ5" s="63"/>
      <c r="UDA5" s="63"/>
      <c r="UDB5" s="63"/>
      <c r="UDC5" s="63"/>
      <c r="UDD5" s="63"/>
      <c r="UDE5" s="63"/>
      <c r="UDF5" s="63"/>
      <c r="UDG5" s="63"/>
      <c r="UDH5" s="63"/>
      <c r="UDI5" s="63"/>
      <c r="UDJ5" s="63"/>
      <c r="UDK5" s="63"/>
      <c r="UDL5" s="63"/>
      <c r="UDM5" s="63"/>
      <c r="UDN5" s="63"/>
      <c r="UDO5" s="63"/>
      <c r="UDP5" s="63"/>
      <c r="UDQ5" s="63"/>
      <c r="UDR5" s="63"/>
      <c r="UDS5" s="63"/>
      <c r="UDT5" s="63"/>
      <c r="UDU5" s="63"/>
      <c r="UDV5" s="63"/>
      <c r="UDW5" s="63"/>
      <c r="UDX5" s="63"/>
      <c r="UDY5" s="63"/>
      <c r="UDZ5" s="63"/>
      <c r="UEA5" s="63"/>
      <c r="UEB5" s="63"/>
      <c r="UEC5" s="63"/>
      <c r="UED5" s="63"/>
      <c r="UEE5" s="63"/>
      <c r="UEF5" s="63"/>
      <c r="UEG5" s="63"/>
      <c r="UEH5" s="63"/>
      <c r="UEI5" s="63"/>
      <c r="UEJ5" s="63"/>
      <c r="UEK5" s="63"/>
      <c r="UEL5" s="63"/>
      <c r="UEM5" s="63"/>
      <c r="UEN5" s="63"/>
      <c r="UEO5" s="63"/>
      <c r="UEP5" s="63"/>
      <c r="UEQ5" s="63"/>
      <c r="UER5" s="63"/>
      <c r="UES5" s="63"/>
      <c r="UET5" s="63"/>
      <c r="UEU5" s="63"/>
      <c r="UEV5" s="63"/>
      <c r="UEW5" s="63"/>
      <c r="UEX5" s="63"/>
      <c r="UEY5" s="63"/>
      <c r="UEZ5" s="63"/>
      <c r="UFA5" s="63"/>
      <c r="UFB5" s="63"/>
      <c r="UFC5" s="63"/>
      <c r="UFD5" s="63"/>
      <c r="UFE5" s="63"/>
      <c r="UFF5" s="63"/>
      <c r="UFG5" s="63"/>
      <c r="UFH5" s="63"/>
      <c r="UFI5" s="63"/>
      <c r="UFJ5" s="63"/>
      <c r="UFK5" s="63"/>
      <c r="UFL5" s="63"/>
      <c r="UFM5" s="63"/>
      <c r="UFN5" s="63"/>
      <c r="UFO5" s="63"/>
      <c r="UFP5" s="63"/>
      <c r="UFQ5" s="63"/>
      <c r="UFR5" s="63"/>
      <c r="UFS5" s="63"/>
      <c r="UFT5" s="63"/>
      <c r="UFU5" s="63"/>
      <c r="UFV5" s="63"/>
      <c r="UFW5" s="63"/>
      <c r="UFX5" s="63"/>
      <c r="UFY5" s="63"/>
      <c r="UFZ5" s="63"/>
      <c r="UGA5" s="63"/>
      <c r="UGB5" s="63"/>
      <c r="UGC5" s="63"/>
      <c r="UGD5" s="63"/>
      <c r="UGE5" s="63"/>
      <c r="UGF5" s="63"/>
      <c r="UGG5" s="63"/>
      <c r="UGH5" s="63"/>
      <c r="UGI5" s="63"/>
      <c r="UGJ5" s="63"/>
      <c r="UGK5" s="63"/>
      <c r="UGL5" s="63"/>
      <c r="UGM5" s="63"/>
      <c r="UGN5" s="63"/>
      <c r="UGO5" s="63"/>
      <c r="UGP5" s="63"/>
      <c r="UGQ5" s="63"/>
      <c r="UGR5" s="63"/>
      <c r="UGS5" s="63"/>
      <c r="UGT5" s="63"/>
      <c r="UGU5" s="63"/>
      <c r="UGV5" s="63"/>
      <c r="UGW5" s="63"/>
      <c r="UGX5" s="63"/>
      <c r="UGY5" s="63"/>
      <c r="UGZ5" s="63"/>
      <c r="UHA5" s="63"/>
      <c r="UHB5" s="63"/>
      <c r="UHC5" s="63"/>
      <c r="UHD5" s="63"/>
      <c r="UHE5" s="63"/>
      <c r="UHF5" s="63"/>
      <c r="UHG5" s="63"/>
      <c r="UHH5" s="63"/>
      <c r="UHI5" s="63"/>
      <c r="UHJ5" s="63"/>
      <c r="UHK5" s="63"/>
      <c r="UHL5" s="63"/>
      <c r="UHM5" s="63"/>
      <c r="UHN5" s="63"/>
      <c r="UHO5" s="63"/>
      <c r="UHP5" s="63"/>
      <c r="UHQ5" s="63"/>
      <c r="UHR5" s="63"/>
      <c r="UHS5" s="63"/>
      <c r="UHT5" s="63"/>
      <c r="UHU5" s="63"/>
      <c r="UHV5" s="63"/>
      <c r="UHW5" s="63"/>
      <c r="UHX5" s="63"/>
      <c r="UHY5" s="63"/>
      <c r="UHZ5" s="63"/>
      <c r="UIA5" s="63"/>
      <c r="UIB5" s="63"/>
      <c r="UIC5" s="63"/>
      <c r="UID5" s="63"/>
      <c r="UIE5" s="63"/>
      <c r="UIF5" s="63"/>
      <c r="UIG5" s="63"/>
      <c r="UIH5" s="63"/>
      <c r="UII5" s="63"/>
      <c r="UIJ5" s="63"/>
      <c r="UIK5" s="63"/>
      <c r="UIL5" s="63"/>
      <c r="UIM5" s="63"/>
      <c r="UIN5" s="63"/>
      <c r="UIO5" s="63"/>
      <c r="UIP5" s="63"/>
      <c r="UIQ5" s="63"/>
      <c r="UIR5" s="63"/>
      <c r="UIS5" s="63"/>
      <c r="UIT5" s="63"/>
      <c r="UIU5" s="63"/>
      <c r="UIV5" s="63"/>
      <c r="UIW5" s="63"/>
      <c r="UIX5" s="63"/>
      <c r="UIY5" s="63"/>
      <c r="UIZ5" s="63"/>
      <c r="UJA5" s="63"/>
      <c r="UJB5" s="63"/>
      <c r="UJC5" s="63"/>
      <c r="UJD5" s="63"/>
      <c r="UJE5" s="63"/>
      <c r="UJF5" s="63"/>
      <c r="UJG5" s="63"/>
      <c r="UJH5" s="63"/>
      <c r="UJI5" s="63"/>
      <c r="UJJ5" s="63"/>
      <c r="UJK5" s="63"/>
      <c r="UJL5" s="63"/>
      <c r="UJM5" s="63"/>
      <c r="UJN5" s="63"/>
      <c r="UJO5" s="63"/>
      <c r="UJP5" s="63"/>
      <c r="UJQ5" s="63"/>
      <c r="UJR5" s="63"/>
      <c r="UJS5" s="63"/>
      <c r="UJT5" s="63"/>
      <c r="UJU5" s="63"/>
      <c r="UJV5" s="63"/>
      <c r="UJW5" s="63"/>
      <c r="UJX5" s="63"/>
      <c r="UJY5" s="63"/>
      <c r="UJZ5" s="63"/>
      <c r="UKA5" s="63"/>
      <c r="UKB5" s="63"/>
      <c r="UKC5" s="63"/>
      <c r="UKD5" s="63"/>
      <c r="UKE5" s="63"/>
      <c r="UKF5" s="63"/>
      <c r="UKG5" s="63"/>
      <c r="UKH5" s="63"/>
      <c r="UKI5" s="63"/>
      <c r="UKJ5" s="63"/>
      <c r="UKK5" s="63"/>
      <c r="UKL5" s="63"/>
      <c r="UKM5" s="63"/>
      <c r="UKN5" s="63"/>
      <c r="UKO5" s="63"/>
      <c r="UKP5" s="63"/>
      <c r="UKQ5" s="63"/>
      <c r="UKR5" s="63"/>
      <c r="UKS5" s="63"/>
      <c r="UKT5" s="63"/>
      <c r="UKU5" s="63"/>
      <c r="UKV5" s="63"/>
      <c r="UKW5" s="63"/>
      <c r="UKX5" s="63"/>
      <c r="UKY5" s="63"/>
      <c r="UKZ5" s="63"/>
      <c r="ULA5" s="63"/>
      <c r="ULB5" s="63"/>
      <c r="ULC5" s="63"/>
      <c r="ULD5" s="63"/>
      <c r="ULE5" s="63"/>
      <c r="ULF5" s="63"/>
      <c r="ULG5" s="63"/>
      <c r="ULH5" s="63"/>
      <c r="ULI5" s="63"/>
      <c r="ULJ5" s="63"/>
      <c r="ULK5" s="63"/>
      <c r="ULL5" s="63"/>
      <c r="ULM5" s="63"/>
      <c r="ULN5" s="63"/>
      <c r="ULO5" s="63"/>
      <c r="ULP5" s="63"/>
      <c r="ULQ5" s="63"/>
      <c r="ULR5" s="63"/>
      <c r="ULS5" s="63"/>
      <c r="ULT5" s="63"/>
      <c r="ULU5" s="63"/>
      <c r="ULV5" s="63"/>
      <c r="ULW5" s="63"/>
      <c r="ULX5" s="63"/>
      <c r="ULY5" s="63"/>
      <c r="ULZ5" s="63"/>
      <c r="UMA5" s="63"/>
      <c r="UMB5" s="63"/>
      <c r="UMC5" s="63"/>
      <c r="UMD5" s="63"/>
      <c r="UME5" s="63"/>
      <c r="UMF5" s="63"/>
      <c r="UMG5" s="63"/>
      <c r="UMH5" s="63"/>
      <c r="UMI5" s="63"/>
      <c r="UMJ5" s="63"/>
      <c r="UMK5" s="63"/>
      <c r="UML5" s="63"/>
      <c r="UMM5" s="63"/>
      <c r="UMN5" s="63"/>
      <c r="UMO5" s="63"/>
      <c r="UMP5" s="63"/>
      <c r="UMQ5" s="63"/>
      <c r="UMR5" s="63"/>
      <c r="UMS5" s="63"/>
      <c r="UMT5" s="63"/>
      <c r="UMU5" s="63"/>
      <c r="UMV5" s="63"/>
      <c r="UMW5" s="63"/>
      <c r="UMX5" s="63"/>
      <c r="UMY5" s="63"/>
      <c r="UMZ5" s="63"/>
      <c r="UNA5" s="63"/>
      <c r="UNB5" s="63"/>
      <c r="UNC5" s="63"/>
      <c r="UND5" s="63"/>
      <c r="UNE5" s="63"/>
      <c r="UNF5" s="63"/>
      <c r="UNG5" s="63"/>
      <c r="UNH5" s="63"/>
      <c r="UNI5" s="63"/>
      <c r="UNJ5" s="63"/>
      <c r="UNK5" s="63"/>
      <c r="UNL5" s="63"/>
      <c r="UNM5" s="63"/>
      <c r="UNN5" s="63"/>
      <c r="UNO5" s="63"/>
      <c r="UNP5" s="63"/>
      <c r="UNQ5" s="63"/>
      <c r="UNR5" s="63"/>
      <c r="UNS5" s="63"/>
      <c r="UNT5" s="63"/>
      <c r="UNU5" s="63"/>
      <c r="UNV5" s="63"/>
      <c r="UNW5" s="63"/>
      <c r="UNX5" s="63"/>
      <c r="UNY5" s="63"/>
      <c r="UNZ5" s="63"/>
      <c r="UOA5" s="63"/>
      <c r="UOB5" s="63"/>
      <c r="UOC5" s="63"/>
      <c r="UOD5" s="63"/>
      <c r="UOE5" s="63"/>
      <c r="UOF5" s="63"/>
      <c r="UOG5" s="63"/>
      <c r="UOH5" s="63"/>
      <c r="UOI5" s="63"/>
      <c r="UOJ5" s="63"/>
      <c r="UOK5" s="63"/>
      <c r="UOL5" s="63"/>
      <c r="UOM5" s="63"/>
      <c r="UON5" s="63"/>
      <c r="UOO5" s="63"/>
      <c r="UOP5" s="63"/>
      <c r="UOQ5" s="63"/>
      <c r="UOR5" s="63"/>
      <c r="UOS5" s="63"/>
      <c r="UOT5" s="63"/>
      <c r="UOU5" s="63"/>
      <c r="UOV5" s="63"/>
      <c r="UOW5" s="63"/>
      <c r="UOX5" s="63"/>
      <c r="UOY5" s="63"/>
      <c r="UOZ5" s="63"/>
      <c r="UPA5" s="63"/>
      <c r="UPB5" s="63"/>
      <c r="UPC5" s="63"/>
      <c r="UPD5" s="63"/>
      <c r="UPE5" s="63"/>
      <c r="UPF5" s="63"/>
      <c r="UPG5" s="63"/>
      <c r="UPH5" s="63"/>
      <c r="UPI5" s="63"/>
      <c r="UPJ5" s="63"/>
      <c r="UPK5" s="63"/>
      <c r="UPL5" s="63"/>
      <c r="UPM5" s="63"/>
      <c r="UPN5" s="63"/>
      <c r="UPO5" s="63"/>
      <c r="UPP5" s="63"/>
      <c r="UPQ5" s="63"/>
      <c r="UPR5" s="63"/>
      <c r="UPS5" s="63"/>
      <c r="UPT5" s="63"/>
      <c r="UPU5" s="63"/>
      <c r="UPV5" s="63"/>
      <c r="UPW5" s="63"/>
      <c r="UPX5" s="63"/>
      <c r="UPY5" s="63"/>
      <c r="UPZ5" s="63"/>
      <c r="UQA5" s="63"/>
      <c r="UQB5" s="63"/>
      <c r="UQC5" s="63"/>
      <c r="UQD5" s="63"/>
      <c r="UQE5" s="63"/>
      <c r="UQF5" s="63"/>
      <c r="UQG5" s="63"/>
      <c r="UQH5" s="63"/>
      <c r="UQI5" s="63"/>
      <c r="UQJ5" s="63"/>
      <c r="UQK5" s="63"/>
      <c r="UQL5" s="63"/>
      <c r="UQM5" s="63"/>
      <c r="UQN5" s="63"/>
      <c r="UQO5" s="63"/>
      <c r="UQP5" s="63"/>
      <c r="UQQ5" s="63"/>
      <c r="UQR5" s="63"/>
      <c r="UQS5" s="63"/>
      <c r="UQT5" s="63"/>
      <c r="UQU5" s="63"/>
      <c r="UQV5" s="63"/>
      <c r="UQW5" s="63"/>
      <c r="UQX5" s="63"/>
      <c r="UQY5" s="63"/>
      <c r="UQZ5" s="63"/>
      <c r="URA5" s="63"/>
      <c r="URB5" s="63"/>
      <c r="URC5" s="63"/>
      <c r="URD5" s="63"/>
      <c r="URE5" s="63"/>
      <c r="URF5" s="63"/>
      <c r="URG5" s="63"/>
      <c r="URH5" s="63"/>
      <c r="URI5" s="63"/>
      <c r="URJ5" s="63"/>
      <c r="URK5" s="63"/>
      <c r="URL5" s="63"/>
      <c r="URM5" s="63"/>
      <c r="URN5" s="63"/>
      <c r="URO5" s="63"/>
      <c r="URP5" s="63"/>
      <c r="URQ5" s="63"/>
      <c r="URR5" s="63"/>
      <c r="URS5" s="63"/>
      <c r="URT5" s="63"/>
      <c r="URU5" s="63"/>
      <c r="URV5" s="63"/>
      <c r="URW5" s="63"/>
      <c r="URX5" s="63"/>
      <c r="URY5" s="63"/>
      <c r="URZ5" s="63"/>
      <c r="USA5" s="63"/>
      <c r="USB5" s="63"/>
      <c r="USC5" s="63"/>
      <c r="USD5" s="63"/>
      <c r="USE5" s="63"/>
      <c r="USF5" s="63"/>
      <c r="USG5" s="63"/>
      <c r="USH5" s="63"/>
      <c r="USI5" s="63"/>
      <c r="USJ5" s="63"/>
      <c r="USK5" s="63"/>
      <c r="USL5" s="63"/>
      <c r="USM5" s="63"/>
      <c r="USN5" s="63"/>
      <c r="USO5" s="63"/>
      <c r="USP5" s="63"/>
      <c r="USQ5" s="63"/>
      <c r="USR5" s="63"/>
      <c r="USS5" s="63"/>
      <c r="UST5" s="63"/>
      <c r="USU5" s="63"/>
      <c r="USV5" s="63"/>
      <c r="USW5" s="63"/>
      <c r="USX5" s="63"/>
      <c r="USY5" s="63"/>
      <c r="USZ5" s="63"/>
      <c r="UTA5" s="63"/>
      <c r="UTB5" s="63"/>
      <c r="UTC5" s="63"/>
      <c r="UTD5" s="63"/>
      <c r="UTE5" s="63"/>
      <c r="UTF5" s="63"/>
      <c r="UTG5" s="63"/>
      <c r="UTH5" s="63"/>
      <c r="UTI5" s="63"/>
      <c r="UTJ5" s="63"/>
      <c r="UTK5" s="63"/>
      <c r="UTL5" s="63"/>
      <c r="UTM5" s="63"/>
      <c r="UTN5" s="63"/>
      <c r="UTO5" s="63"/>
      <c r="UTP5" s="63"/>
      <c r="UTQ5" s="63"/>
      <c r="UTR5" s="63"/>
      <c r="UTS5" s="63"/>
      <c r="UTT5" s="63"/>
      <c r="UTU5" s="63"/>
      <c r="UTV5" s="63"/>
      <c r="UTW5" s="63"/>
      <c r="UTX5" s="63"/>
      <c r="UTY5" s="63"/>
      <c r="UTZ5" s="63"/>
      <c r="UUA5" s="63"/>
      <c r="UUB5" s="63"/>
      <c r="UUC5" s="63"/>
      <c r="UUD5" s="63"/>
      <c r="UUE5" s="63"/>
      <c r="UUF5" s="63"/>
      <c r="UUG5" s="63"/>
      <c r="UUH5" s="63"/>
      <c r="UUI5" s="63"/>
      <c r="UUJ5" s="63"/>
      <c r="UUK5" s="63"/>
      <c r="UUL5" s="63"/>
      <c r="UUM5" s="63"/>
      <c r="UUN5" s="63"/>
      <c r="UUO5" s="63"/>
      <c r="UUP5" s="63"/>
      <c r="UUQ5" s="63"/>
      <c r="UUR5" s="63"/>
      <c r="UUS5" s="63"/>
      <c r="UUT5" s="63"/>
      <c r="UUU5" s="63"/>
      <c r="UUV5" s="63"/>
      <c r="UUW5" s="63"/>
      <c r="UUX5" s="63"/>
      <c r="UUY5" s="63"/>
      <c r="UUZ5" s="63"/>
      <c r="UVA5" s="63"/>
      <c r="UVB5" s="63"/>
      <c r="UVC5" s="63"/>
      <c r="UVD5" s="63"/>
      <c r="UVE5" s="63"/>
      <c r="UVF5" s="63"/>
      <c r="UVG5" s="63"/>
      <c r="UVH5" s="63"/>
      <c r="UVI5" s="63"/>
      <c r="UVJ5" s="63"/>
      <c r="UVK5" s="63"/>
      <c r="UVL5" s="63"/>
      <c r="UVM5" s="63"/>
      <c r="UVN5" s="63"/>
      <c r="UVO5" s="63"/>
      <c r="UVP5" s="63"/>
      <c r="UVQ5" s="63"/>
      <c r="UVR5" s="63"/>
      <c r="UVS5" s="63"/>
      <c r="UVT5" s="63"/>
      <c r="UVU5" s="63"/>
      <c r="UVV5" s="63"/>
      <c r="UVW5" s="63"/>
      <c r="UVX5" s="63"/>
      <c r="UVY5" s="63"/>
      <c r="UVZ5" s="63"/>
      <c r="UWA5" s="63"/>
      <c r="UWB5" s="63"/>
      <c r="UWC5" s="63"/>
      <c r="UWD5" s="63"/>
      <c r="UWE5" s="63"/>
      <c r="UWF5" s="63"/>
      <c r="UWG5" s="63"/>
      <c r="UWH5" s="63"/>
      <c r="UWI5" s="63"/>
      <c r="UWJ5" s="63"/>
      <c r="UWK5" s="63"/>
      <c r="UWL5" s="63"/>
      <c r="UWM5" s="63"/>
      <c r="UWN5" s="63"/>
      <c r="UWO5" s="63"/>
      <c r="UWP5" s="63"/>
      <c r="UWQ5" s="63"/>
      <c r="UWR5" s="63"/>
      <c r="UWS5" s="63"/>
      <c r="UWT5" s="63"/>
      <c r="UWU5" s="63"/>
      <c r="UWV5" s="63"/>
      <c r="UWW5" s="63"/>
      <c r="UWX5" s="63"/>
      <c r="UWY5" s="63"/>
      <c r="UWZ5" s="63"/>
      <c r="UXA5" s="63"/>
      <c r="UXB5" s="63"/>
      <c r="UXC5" s="63"/>
      <c r="UXD5" s="63"/>
      <c r="UXE5" s="63"/>
      <c r="UXF5" s="63"/>
      <c r="UXG5" s="63"/>
      <c r="UXH5" s="63"/>
      <c r="UXI5" s="63"/>
      <c r="UXJ5" s="63"/>
      <c r="UXK5" s="63"/>
      <c r="UXL5" s="63"/>
      <c r="UXM5" s="63"/>
      <c r="UXN5" s="63"/>
      <c r="UXO5" s="63"/>
      <c r="UXP5" s="63"/>
      <c r="UXQ5" s="63"/>
      <c r="UXR5" s="63"/>
      <c r="UXS5" s="63"/>
      <c r="UXT5" s="63"/>
      <c r="UXU5" s="63"/>
      <c r="UXV5" s="63"/>
      <c r="UXW5" s="63"/>
      <c r="UXX5" s="63"/>
      <c r="UXY5" s="63"/>
      <c r="UXZ5" s="63"/>
      <c r="UYA5" s="63"/>
      <c r="UYB5" s="63"/>
      <c r="UYC5" s="63"/>
      <c r="UYD5" s="63"/>
      <c r="UYE5" s="63"/>
      <c r="UYF5" s="63"/>
      <c r="UYG5" s="63"/>
      <c r="UYH5" s="63"/>
      <c r="UYI5" s="63"/>
      <c r="UYJ5" s="63"/>
      <c r="UYK5" s="63"/>
      <c r="UYL5" s="63"/>
      <c r="UYM5" s="63"/>
      <c r="UYN5" s="63"/>
      <c r="UYO5" s="63"/>
      <c r="UYP5" s="63"/>
      <c r="UYQ5" s="63"/>
      <c r="UYR5" s="63"/>
      <c r="UYS5" s="63"/>
      <c r="UYT5" s="63"/>
      <c r="UYU5" s="63"/>
      <c r="UYV5" s="63"/>
      <c r="UYW5" s="63"/>
      <c r="UYX5" s="63"/>
      <c r="UYY5" s="63"/>
      <c r="UYZ5" s="63"/>
      <c r="UZA5" s="63"/>
      <c r="UZB5" s="63"/>
      <c r="UZC5" s="63"/>
      <c r="UZD5" s="63"/>
      <c r="UZE5" s="63"/>
      <c r="UZF5" s="63"/>
      <c r="UZG5" s="63"/>
      <c r="UZH5" s="63"/>
      <c r="UZI5" s="63"/>
      <c r="UZJ5" s="63"/>
      <c r="UZK5" s="63"/>
      <c r="UZL5" s="63"/>
      <c r="UZM5" s="63"/>
      <c r="UZN5" s="63"/>
      <c r="UZO5" s="63"/>
      <c r="UZP5" s="63"/>
      <c r="UZQ5" s="63"/>
      <c r="UZR5" s="63"/>
      <c r="UZS5" s="63"/>
      <c r="UZT5" s="63"/>
      <c r="UZU5" s="63"/>
      <c r="UZV5" s="63"/>
      <c r="UZW5" s="63"/>
      <c r="UZX5" s="63"/>
      <c r="UZY5" s="63"/>
      <c r="UZZ5" s="63"/>
      <c r="VAA5" s="63"/>
      <c r="VAB5" s="63"/>
      <c r="VAC5" s="63"/>
      <c r="VAD5" s="63"/>
      <c r="VAE5" s="63"/>
      <c r="VAF5" s="63"/>
      <c r="VAG5" s="63"/>
      <c r="VAH5" s="63"/>
      <c r="VAI5" s="63"/>
      <c r="VAJ5" s="63"/>
      <c r="VAK5" s="63"/>
      <c r="VAL5" s="63"/>
      <c r="VAM5" s="63"/>
      <c r="VAN5" s="63"/>
      <c r="VAO5" s="63"/>
      <c r="VAP5" s="63"/>
      <c r="VAQ5" s="63"/>
      <c r="VAR5" s="63"/>
      <c r="VAS5" s="63"/>
      <c r="VAT5" s="63"/>
      <c r="VAU5" s="63"/>
      <c r="VAV5" s="63"/>
      <c r="VAW5" s="63"/>
      <c r="VAX5" s="63"/>
      <c r="VAY5" s="63"/>
      <c r="VAZ5" s="63"/>
      <c r="VBA5" s="63"/>
      <c r="VBB5" s="63"/>
      <c r="VBC5" s="63"/>
      <c r="VBD5" s="63"/>
      <c r="VBE5" s="63"/>
      <c r="VBF5" s="63"/>
      <c r="VBG5" s="63"/>
      <c r="VBH5" s="63"/>
      <c r="VBI5" s="63"/>
      <c r="VBJ5" s="63"/>
      <c r="VBK5" s="63"/>
      <c r="VBL5" s="63"/>
      <c r="VBM5" s="63"/>
      <c r="VBN5" s="63"/>
      <c r="VBO5" s="63"/>
      <c r="VBP5" s="63"/>
      <c r="VBQ5" s="63"/>
      <c r="VBR5" s="63"/>
      <c r="VBS5" s="63"/>
      <c r="VBT5" s="63"/>
      <c r="VBU5" s="63"/>
      <c r="VBV5" s="63"/>
      <c r="VBW5" s="63"/>
      <c r="VBX5" s="63"/>
      <c r="VBY5" s="63"/>
      <c r="VBZ5" s="63"/>
      <c r="VCA5" s="63"/>
      <c r="VCB5" s="63"/>
      <c r="VCC5" s="63"/>
      <c r="VCD5" s="63"/>
      <c r="VCE5" s="63"/>
      <c r="VCF5" s="63"/>
      <c r="VCG5" s="63"/>
      <c r="VCH5" s="63"/>
      <c r="VCI5" s="63"/>
      <c r="VCJ5" s="63"/>
      <c r="VCK5" s="63"/>
      <c r="VCL5" s="63"/>
      <c r="VCM5" s="63"/>
      <c r="VCN5" s="63"/>
      <c r="VCO5" s="63"/>
      <c r="VCP5" s="63"/>
      <c r="VCQ5" s="63"/>
      <c r="VCR5" s="63"/>
      <c r="VCS5" s="63"/>
      <c r="VCT5" s="63"/>
      <c r="VCU5" s="63"/>
      <c r="VCV5" s="63"/>
      <c r="VCW5" s="63"/>
      <c r="VCX5" s="63"/>
      <c r="VCY5" s="63"/>
      <c r="VCZ5" s="63"/>
      <c r="VDA5" s="63"/>
      <c r="VDB5" s="63"/>
      <c r="VDC5" s="63"/>
      <c r="VDD5" s="63"/>
      <c r="VDE5" s="63"/>
      <c r="VDF5" s="63"/>
      <c r="VDG5" s="63"/>
      <c r="VDH5" s="63"/>
      <c r="VDI5" s="63"/>
      <c r="VDJ5" s="63"/>
      <c r="VDK5" s="63"/>
      <c r="VDL5" s="63"/>
      <c r="VDM5" s="63"/>
      <c r="VDN5" s="63"/>
      <c r="VDO5" s="63"/>
      <c r="VDP5" s="63"/>
      <c r="VDQ5" s="63"/>
      <c r="VDR5" s="63"/>
      <c r="VDS5" s="63"/>
      <c r="VDT5" s="63"/>
      <c r="VDU5" s="63"/>
      <c r="VDV5" s="63"/>
      <c r="VDW5" s="63"/>
      <c r="VDX5" s="63"/>
      <c r="VDY5" s="63"/>
      <c r="VDZ5" s="63"/>
      <c r="VEA5" s="63"/>
      <c r="VEB5" s="63"/>
      <c r="VEC5" s="63"/>
      <c r="VED5" s="63"/>
      <c r="VEE5" s="63"/>
      <c r="VEF5" s="63"/>
      <c r="VEG5" s="63"/>
      <c r="VEH5" s="63"/>
      <c r="VEI5" s="63"/>
      <c r="VEJ5" s="63"/>
      <c r="VEK5" s="63"/>
      <c r="VEL5" s="63"/>
      <c r="VEM5" s="63"/>
      <c r="VEN5" s="63"/>
      <c r="VEO5" s="63"/>
      <c r="VEP5" s="63"/>
      <c r="VEQ5" s="63"/>
      <c r="VER5" s="63"/>
      <c r="VES5" s="63"/>
      <c r="VET5" s="63"/>
      <c r="VEU5" s="63"/>
      <c r="VEV5" s="63"/>
      <c r="VEW5" s="63"/>
      <c r="VEX5" s="63"/>
      <c r="VEY5" s="63"/>
      <c r="VEZ5" s="63"/>
      <c r="VFA5" s="63"/>
      <c r="VFB5" s="63"/>
      <c r="VFC5" s="63"/>
      <c r="VFD5" s="63"/>
      <c r="VFE5" s="63"/>
      <c r="VFF5" s="63"/>
      <c r="VFG5" s="63"/>
      <c r="VFH5" s="63"/>
      <c r="VFI5" s="63"/>
      <c r="VFJ5" s="63"/>
      <c r="VFK5" s="63"/>
      <c r="VFL5" s="63"/>
      <c r="VFM5" s="63"/>
      <c r="VFN5" s="63"/>
      <c r="VFO5" s="63"/>
      <c r="VFP5" s="63"/>
      <c r="VFQ5" s="63"/>
      <c r="VFR5" s="63"/>
      <c r="VFS5" s="63"/>
      <c r="VFT5" s="63"/>
      <c r="VFU5" s="63"/>
      <c r="VFV5" s="63"/>
      <c r="VFW5" s="63"/>
      <c r="VFX5" s="63"/>
      <c r="VFY5" s="63"/>
      <c r="VFZ5" s="63"/>
      <c r="VGA5" s="63"/>
      <c r="VGB5" s="63"/>
      <c r="VGC5" s="63"/>
      <c r="VGD5" s="63"/>
      <c r="VGE5" s="63"/>
      <c r="VGF5" s="63"/>
      <c r="VGG5" s="63"/>
      <c r="VGH5" s="63"/>
      <c r="VGI5" s="63"/>
      <c r="VGJ5" s="63"/>
      <c r="VGK5" s="63"/>
      <c r="VGL5" s="63"/>
      <c r="VGM5" s="63"/>
      <c r="VGN5" s="63"/>
      <c r="VGO5" s="63"/>
      <c r="VGP5" s="63"/>
      <c r="VGQ5" s="63"/>
      <c r="VGR5" s="63"/>
      <c r="VGS5" s="63"/>
      <c r="VGT5" s="63"/>
      <c r="VGU5" s="63"/>
      <c r="VGV5" s="63"/>
      <c r="VGW5" s="63"/>
      <c r="VGX5" s="63"/>
      <c r="VGY5" s="63"/>
      <c r="VGZ5" s="63"/>
      <c r="VHA5" s="63"/>
      <c r="VHB5" s="63"/>
      <c r="VHC5" s="63"/>
      <c r="VHD5" s="63"/>
      <c r="VHE5" s="63"/>
      <c r="VHF5" s="63"/>
      <c r="VHG5" s="63"/>
      <c r="VHH5" s="63"/>
      <c r="VHI5" s="63"/>
      <c r="VHJ5" s="63"/>
      <c r="VHK5" s="63"/>
      <c r="VHL5" s="63"/>
      <c r="VHM5" s="63"/>
      <c r="VHN5" s="63"/>
      <c r="VHO5" s="63"/>
      <c r="VHP5" s="63"/>
      <c r="VHQ5" s="63"/>
      <c r="VHR5" s="63"/>
      <c r="VHS5" s="63"/>
      <c r="VHT5" s="63"/>
      <c r="VHU5" s="63"/>
      <c r="VHV5" s="63"/>
      <c r="VHW5" s="63"/>
      <c r="VHX5" s="63"/>
      <c r="VHY5" s="63"/>
      <c r="VHZ5" s="63"/>
      <c r="VIA5" s="63"/>
      <c r="VIB5" s="63"/>
      <c r="VIC5" s="63"/>
      <c r="VID5" s="63"/>
      <c r="VIE5" s="63"/>
      <c r="VIF5" s="63"/>
      <c r="VIG5" s="63"/>
      <c r="VIH5" s="63"/>
      <c r="VII5" s="63"/>
      <c r="VIJ5" s="63"/>
      <c r="VIK5" s="63"/>
      <c r="VIL5" s="63"/>
      <c r="VIM5" s="63"/>
      <c r="VIN5" s="63"/>
      <c r="VIO5" s="63"/>
      <c r="VIP5" s="63"/>
      <c r="VIQ5" s="63"/>
      <c r="VIR5" s="63"/>
      <c r="VIS5" s="63"/>
      <c r="VIT5" s="63"/>
      <c r="VIU5" s="63"/>
      <c r="VIV5" s="63"/>
      <c r="VIW5" s="63"/>
      <c r="VIX5" s="63"/>
      <c r="VIY5" s="63"/>
      <c r="VIZ5" s="63"/>
      <c r="VJA5" s="63"/>
      <c r="VJB5" s="63"/>
      <c r="VJC5" s="63"/>
      <c r="VJD5" s="63"/>
      <c r="VJE5" s="63"/>
      <c r="VJF5" s="63"/>
      <c r="VJG5" s="63"/>
      <c r="VJH5" s="63"/>
      <c r="VJI5" s="63"/>
      <c r="VJJ5" s="63"/>
      <c r="VJK5" s="63"/>
      <c r="VJL5" s="63"/>
      <c r="VJM5" s="63"/>
      <c r="VJN5" s="63"/>
      <c r="VJO5" s="63"/>
      <c r="VJP5" s="63"/>
      <c r="VJQ5" s="63"/>
      <c r="VJR5" s="63"/>
      <c r="VJS5" s="63"/>
      <c r="VJT5" s="63"/>
      <c r="VJU5" s="63"/>
      <c r="VJV5" s="63"/>
      <c r="VJW5" s="63"/>
      <c r="VJX5" s="63"/>
      <c r="VJY5" s="63"/>
      <c r="VJZ5" s="63"/>
      <c r="VKA5" s="63"/>
      <c r="VKB5" s="63"/>
      <c r="VKC5" s="63"/>
      <c r="VKD5" s="63"/>
      <c r="VKE5" s="63"/>
      <c r="VKF5" s="63"/>
      <c r="VKG5" s="63"/>
      <c r="VKH5" s="63"/>
      <c r="VKI5" s="63"/>
      <c r="VKJ5" s="63"/>
      <c r="VKK5" s="63"/>
      <c r="VKL5" s="63"/>
      <c r="VKM5" s="63"/>
      <c r="VKN5" s="63"/>
      <c r="VKO5" s="63"/>
      <c r="VKP5" s="63"/>
      <c r="VKQ5" s="63"/>
      <c r="VKR5" s="63"/>
      <c r="VKS5" s="63"/>
      <c r="VKT5" s="63"/>
      <c r="VKU5" s="63"/>
      <c r="VKV5" s="63"/>
      <c r="VKW5" s="63"/>
      <c r="VKX5" s="63"/>
      <c r="VKY5" s="63"/>
      <c r="VKZ5" s="63"/>
      <c r="VLA5" s="63"/>
      <c r="VLB5" s="63"/>
      <c r="VLC5" s="63"/>
      <c r="VLD5" s="63"/>
      <c r="VLE5" s="63"/>
      <c r="VLF5" s="63"/>
      <c r="VLG5" s="63"/>
      <c r="VLH5" s="63"/>
      <c r="VLI5" s="63"/>
      <c r="VLJ5" s="63"/>
      <c r="VLK5" s="63"/>
      <c r="VLL5" s="63"/>
      <c r="VLM5" s="63"/>
      <c r="VLN5" s="63"/>
      <c r="VLO5" s="63"/>
      <c r="VLP5" s="63"/>
      <c r="VLQ5" s="63"/>
      <c r="VLR5" s="63"/>
      <c r="VLS5" s="63"/>
      <c r="VLT5" s="63"/>
      <c r="VLU5" s="63"/>
      <c r="VLV5" s="63"/>
      <c r="VLW5" s="63"/>
      <c r="VLX5" s="63"/>
      <c r="VLY5" s="63"/>
      <c r="VLZ5" s="63"/>
      <c r="VMA5" s="63"/>
      <c r="VMB5" s="63"/>
      <c r="VMC5" s="63"/>
      <c r="VMD5" s="63"/>
      <c r="VME5" s="63"/>
      <c r="VMF5" s="63"/>
      <c r="VMG5" s="63"/>
      <c r="VMH5" s="63"/>
      <c r="VMI5" s="63"/>
      <c r="VMJ5" s="63"/>
      <c r="VMK5" s="63"/>
      <c r="VML5" s="63"/>
      <c r="VMM5" s="63"/>
      <c r="VMN5" s="63"/>
      <c r="VMO5" s="63"/>
      <c r="VMP5" s="63"/>
      <c r="VMQ5" s="63"/>
      <c r="VMR5" s="63"/>
      <c r="VMS5" s="63"/>
      <c r="VMT5" s="63"/>
      <c r="VMU5" s="63"/>
      <c r="VMV5" s="63"/>
      <c r="VMW5" s="63"/>
      <c r="VMX5" s="63"/>
      <c r="VMY5" s="63"/>
      <c r="VMZ5" s="63"/>
      <c r="VNA5" s="63"/>
      <c r="VNB5" s="63"/>
      <c r="VNC5" s="63"/>
      <c r="VND5" s="63"/>
      <c r="VNE5" s="63"/>
      <c r="VNF5" s="63"/>
      <c r="VNG5" s="63"/>
      <c r="VNH5" s="63"/>
      <c r="VNI5" s="63"/>
      <c r="VNJ5" s="63"/>
      <c r="VNK5" s="63"/>
      <c r="VNL5" s="63"/>
      <c r="VNM5" s="63"/>
      <c r="VNN5" s="63"/>
      <c r="VNO5" s="63"/>
      <c r="VNP5" s="63"/>
      <c r="VNQ5" s="63"/>
      <c r="VNR5" s="63"/>
      <c r="VNS5" s="63"/>
      <c r="VNT5" s="63"/>
      <c r="VNU5" s="63"/>
      <c r="VNV5" s="63"/>
      <c r="VNW5" s="63"/>
      <c r="VNX5" s="63"/>
      <c r="VNY5" s="63"/>
      <c r="VNZ5" s="63"/>
      <c r="VOA5" s="63"/>
      <c r="VOB5" s="63"/>
      <c r="VOC5" s="63"/>
      <c r="VOD5" s="63"/>
      <c r="VOE5" s="63"/>
      <c r="VOF5" s="63"/>
      <c r="VOG5" s="63"/>
      <c r="VOH5" s="63"/>
      <c r="VOI5" s="63"/>
      <c r="VOJ5" s="63"/>
      <c r="VOK5" s="63"/>
      <c r="VOL5" s="63"/>
      <c r="VOM5" s="63"/>
      <c r="VON5" s="63"/>
      <c r="VOO5" s="63"/>
      <c r="VOP5" s="63"/>
      <c r="VOQ5" s="63"/>
      <c r="VOR5" s="63"/>
      <c r="VOS5" s="63"/>
      <c r="VOT5" s="63"/>
      <c r="VOU5" s="63"/>
      <c r="VOV5" s="63"/>
      <c r="VOW5" s="63"/>
      <c r="VOX5" s="63"/>
      <c r="VOY5" s="63"/>
      <c r="VOZ5" s="63"/>
      <c r="VPA5" s="63"/>
      <c r="VPB5" s="63"/>
      <c r="VPC5" s="63"/>
      <c r="VPD5" s="63"/>
      <c r="VPE5" s="63"/>
      <c r="VPF5" s="63"/>
      <c r="VPG5" s="63"/>
      <c r="VPH5" s="63"/>
      <c r="VPI5" s="63"/>
      <c r="VPJ5" s="63"/>
      <c r="VPK5" s="63"/>
      <c r="VPL5" s="63"/>
      <c r="VPM5" s="63"/>
      <c r="VPN5" s="63"/>
      <c r="VPO5" s="63"/>
      <c r="VPP5" s="63"/>
      <c r="VPQ5" s="63"/>
      <c r="VPR5" s="63"/>
      <c r="VPS5" s="63"/>
      <c r="VPT5" s="63"/>
      <c r="VPU5" s="63"/>
      <c r="VPV5" s="63"/>
      <c r="VPW5" s="63"/>
      <c r="VPX5" s="63"/>
      <c r="VPY5" s="63"/>
      <c r="VPZ5" s="63"/>
      <c r="VQA5" s="63"/>
      <c r="VQB5" s="63"/>
      <c r="VQC5" s="63"/>
      <c r="VQD5" s="63"/>
      <c r="VQE5" s="63"/>
      <c r="VQF5" s="63"/>
      <c r="VQG5" s="63"/>
      <c r="VQH5" s="63"/>
      <c r="VQI5" s="63"/>
      <c r="VQJ5" s="63"/>
      <c r="VQK5" s="63"/>
      <c r="VQL5" s="63"/>
      <c r="VQM5" s="63"/>
      <c r="VQN5" s="63"/>
      <c r="VQO5" s="63"/>
      <c r="VQP5" s="63"/>
      <c r="VQQ5" s="63"/>
      <c r="VQR5" s="63"/>
      <c r="VQS5" s="63"/>
      <c r="VQT5" s="63"/>
      <c r="VQU5" s="63"/>
      <c r="VQV5" s="63"/>
      <c r="VQW5" s="63"/>
      <c r="VQX5" s="63"/>
      <c r="VQY5" s="63"/>
      <c r="VQZ5" s="63"/>
      <c r="VRA5" s="63"/>
      <c r="VRB5" s="63"/>
      <c r="VRC5" s="63"/>
      <c r="VRD5" s="63"/>
      <c r="VRE5" s="63"/>
      <c r="VRF5" s="63"/>
      <c r="VRG5" s="63"/>
      <c r="VRH5" s="63"/>
      <c r="VRI5" s="63"/>
      <c r="VRJ5" s="63"/>
      <c r="VRK5" s="63"/>
      <c r="VRL5" s="63"/>
      <c r="VRM5" s="63"/>
      <c r="VRN5" s="63"/>
      <c r="VRO5" s="63"/>
      <c r="VRP5" s="63"/>
      <c r="VRQ5" s="63"/>
      <c r="VRR5" s="63"/>
      <c r="VRS5" s="63"/>
      <c r="VRT5" s="63"/>
      <c r="VRU5" s="63"/>
      <c r="VRV5" s="63"/>
      <c r="VRW5" s="63"/>
      <c r="VRX5" s="63"/>
      <c r="VRY5" s="63"/>
      <c r="VRZ5" s="63"/>
      <c r="VSA5" s="63"/>
      <c r="VSB5" s="63"/>
      <c r="VSC5" s="63"/>
      <c r="VSD5" s="63"/>
      <c r="VSE5" s="63"/>
      <c r="VSF5" s="63"/>
      <c r="VSG5" s="63"/>
      <c r="VSH5" s="63"/>
      <c r="VSI5" s="63"/>
      <c r="VSJ5" s="63"/>
      <c r="VSK5" s="63"/>
      <c r="VSL5" s="63"/>
      <c r="VSM5" s="63"/>
      <c r="VSN5" s="63"/>
      <c r="VSO5" s="63"/>
      <c r="VSP5" s="63"/>
      <c r="VSQ5" s="63"/>
      <c r="VSR5" s="63"/>
      <c r="VSS5" s="63"/>
      <c r="VST5" s="63"/>
      <c r="VSU5" s="63"/>
      <c r="VSV5" s="63"/>
      <c r="VSW5" s="63"/>
      <c r="VSX5" s="63"/>
      <c r="VSY5" s="63"/>
      <c r="VSZ5" s="63"/>
      <c r="VTA5" s="63"/>
      <c r="VTB5" s="63"/>
      <c r="VTC5" s="63"/>
      <c r="VTD5" s="63"/>
      <c r="VTE5" s="63"/>
      <c r="VTF5" s="63"/>
      <c r="VTG5" s="63"/>
      <c r="VTH5" s="63"/>
      <c r="VTI5" s="63"/>
      <c r="VTJ5" s="63"/>
      <c r="VTK5" s="63"/>
      <c r="VTL5" s="63"/>
      <c r="VTM5" s="63"/>
      <c r="VTN5" s="63"/>
      <c r="VTO5" s="63"/>
      <c r="VTP5" s="63"/>
      <c r="VTQ5" s="63"/>
      <c r="VTR5" s="63"/>
      <c r="VTS5" s="63"/>
      <c r="VTT5" s="63"/>
      <c r="VTU5" s="63"/>
      <c r="VTV5" s="63"/>
      <c r="VTW5" s="63"/>
      <c r="VTX5" s="63"/>
      <c r="VTY5" s="63"/>
      <c r="VTZ5" s="63"/>
      <c r="VUA5" s="63"/>
      <c r="VUB5" s="63"/>
      <c r="VUC5" s="63"/>
      <c r="VUD5" s="63"/>
      <c r="VUE5" s="63"/>
      <c r="VUF5" s="63"/>
      <c r="VUG5" s="63"/>
      <c r="VUH5" s="63"/>
      <c r="VUI5" s="63"/>
      <c r="VUJ5" s="63"/>
      <c r="VUK5" s="63"/>
      <c r="VUL5" s="63"/>
      <c r="VUM5" s="63"/>
      <c r="VUN5" s="63"/>
      <c r="VUO5" s="63"/>
      <c r="VUP5" s="63"/>
      <c r="VUQ5" s="63"/>
      <c r="VUR5" s="63"/>
      <c r="VUS5" s="63"/>
      <c r="VUT5" s="63"/>
      <c r="VUU5" s="63"/>
      <c r="VUV5" s="63"/>
      <c r="VUW5" s="63"/>
      <c r="VUX5" s="63"/>
      <c r="VUY5" s="63"/>
      <c r="VUZ5" s="63"/>
      <c r="VVA5" s="63"/>
      <c r="VVB5" s="63"/>
      <c r="VVC5" s="63"/>
      <c r="VVD5" s="63"/>
      <c r="VVE5" s="63"/>
      <c r="VVF5" s="63"/>
      <c r="VVG5" s="63"/>
      <c r="VVH5" s="63"/>
      <c r="VVI5" s="63"/>
      <c r="VVJ5" s="63"/>
      <c r="VVK5" s="63"/>
      <c r="VVL5" s="63"/>
      <c r="VVM5" s="63"/>
      <c r="VVN5" s="63"/>
      <c r="VVO5" s="63"/>
      <c r="VVP5" s="63"/>
      <c r="VVQ5" s="63"/>
      <c r="VVR5" s="63"/>
      <c r="VVS5" s="63"/>
      <c r="VVT5" s="63"/>
      <c r="VVU5" s="63"/>
      <c r="VVV5" s="63"/>
      <c r="VVW5" s="63"/>
      <c r="VVX5" s="63"/>
      <c r="VVY5" s="63"/>
      <c r="VVZ5" s="63"/>
      <c r="VWA5" s="63"/>
      <c r="VWB5" s="63"/>
      <c r="VWC5" s="63"/>
      <c r="VWD5" s="63"/>
      <c r="VWE5" s="63"/>
      <c r="VWF5" s="63"/>
      <c r="VWG5" s="63"/>
      <c r="VWH5" s="63"/>
      <c r="VWI5" s="63"/>
      <c r="VWJ5" s="63"/>
      <c r="VWK5" s="63"/>
      <c r="VWL5" s="63"/>
      <c r="VWM5" s="63"/>
      <c r="VWN5" s="63"/>
      <c r="VWO5" s="63"/>
      <c r="VWP5" s="63"/>
      <c r="VWQ5" s="63"/>
      <c r="VWR5" s="63"/>
      <c r="VWS5" s="63"/>
      <c r="VWT5" s="63"/>
      <c r="VWU5" s="63"/>
      <c r="VWV5" s="63"/>
      <c r="VWW5" s="63"/>
      <c r="VWX5" s="63"/>
      <c r="VWY5" s="63"/>
      <c r="VWZ5" s="63"/>
      <c r="VXA5" s="63"/>
      <c r="VXB5" s="63"/>
      <c r="VXC5" s="63"/>
      <c r="VXD5" s="63"/>
      <c r="VXE5" s="63"/>
      <c r="VXF5" s="63"/>
      <c r="VXG5" s="63"/>
      <c r="VXH5" s="63"/>
      <c r="VXI5" s="63"/>
      <c r="VXJ5" s="63"/>
      <c r="VXK5" s="63"/>
      <c r="VXL5" s="63"/>
      <c r="VXM5" s="63"/>
      <c r="VXN5" s="63"/>
      <c r="VXO5" s="63"/>
      <c r="VXP5" s="63"/>
      <c r="VXQ5" s="63"/>
      <c r="VXR5" s="63"/>
      <c r="VXS5" s="63"/>
      <c r="VXT5" s="63"/>
      <c r="VXU5" s="63"/>
      <c r="VXV5" s="63"/>
      <c r="VXW5" s="63"/>
      <c r="VXX5" s="63"/>
      <c r="VXY5" s="63"/>
      <c r="VXZ5" s="63"/>
      <c r="VYA5" s="63"/>
      <c r="VYB5" s="63"/>
      <c r="VYC5" s="63"/>
      <c r="VYD5" s="63"/>
      <c r="VYE5" s="63"/>
      <c r="VYF5" s="63"/>
      <c r="VYG5" s="63"/>
      <c r="VYH5" s="63"/>
      <c r="VYI5" s="63"/>
      <c r="VYJ5" s="63"/>
      <c r="VYK5" s="63"/>
      <c r="VYL5" s="63"/>
      <c r="VYM5" s="63"/>
      <c r="VYN5" s="63"/>
      <c r="VYO5" s="63"/>
      <c r="VYP5" s="63"/>
      <c r="VYQ5" s="63"/>
      <c r="VYR5" s="63"/>
      <c r="VYS5" s="63"/>
      <c r="VYT5" s="63"/>
      <c r="VYU5" s="63"/>
      <c r="VYV5" s="63"/>
      <c r="VYW5" s="63"/>
      <c r="VYX5" s="63"/>
      <c r="VYY5" s="63"/>
      <c r="VYZ5" s="63"/>
      <c r="VZA5" s="63"/>
      <c r="VZB5" s="63"/>
      <c r="VZC5" s="63"/>
      <c r="VZD5" s="63"/>
      <c r="VZE5" s="63"/>
      <c r="VZF5" s="63"/>
      <c r="VZG5" s="63"/>
      <c r="VZH5" s="63"/>
      <c r="VZI5" s="63"/>
      <c r="VZJ5" s="63"/>
      <c r="VZK5" s="63"/>
      <c r="VZL5" s="63"/>
      <c r="VZM5" s="63"/>
      <c r="VZN5" s="63"/>
      <c r="VZO5" s="63"/>
      <c r="VZP5" s="63"/>
      <c r="VZQ5" s="63"/>
      <c r="VZR5" s="63"/>
      <c r="VZS5" s="63"/>
      <c r="VZT5" s="63"/>
      <c r="VZU5" s="63"/>
      <c r="VZV5" s="63"/>
      <c r="VZW5" s="63"/>
      <c r="VZX5" s="63"/>
      <c r="VZY5" s="63"/>
      <c r="VZZ5" s="63"/>
      <c r="WAA5" s="63"/>
      <c r="WAB5" s="63"/>
      <c r="WAC5" s="63"/>
      <c r="WAD5" s="63"/>
      <c r="WAE5" s="63"/>
      <c r="WAF5" s="63"/>
      <c r="WAG5" s="63"/>
      <c r="WAH5" s="63"/>
      <c r="WAI5" s="63"/>
      <c r="WAJ5" s="63"/>
      <c r="WAK5" s="63"/>
      <c r="WAL5" s="63"/>
      <c r="WAM5" s="63"/>
      <c r="WAN5" s="63"/>
      <c r="WAO5" s="63"/>
      <c r="WAP5" s="63"/>
      <c r="WAQ5" s="63"/>
      <c r="WAR5" s="63"/>
      <c r="WAS5" s="63"/>
      <c r="WAT5" s="63"/>
      <c r="WAU5" s="63"/>
      <c r="WAV5" s="63"/>
      <c r="WAW5" s="63"/>
      <c r="WAX5" s="63"/>
      <c r="WAY5" s="63"/>
      <c r="WAZ5" s="63"/>
      <c r="WBA5" s="63"/>
      <c r="WBB5" s="63"/>
      <c r="WBC5" s="63"/>
      <c r="WBD5" s="63"/>
      <c r="WBE5" s="63"/>
      <c r="WBF5" s="63"/>
      <c r="WBG5" s="63"/>
      <c r="WBH5" s="63"/>
      <c r="WBI5" s="63"/>
      <c r="WBJ5" s="63"/>
      <c r="WBK5" s="63"/>
      <c r="WBL5" s="63"/>
      <c r="WBM5" s="63"/>
      <c r="WBN5" s="63"/>
      <c r="WBO5" s="63"/>
      <c r="WBP5" s="63"/>
      <c r="WBQ5" s="63"/>
      <c r="WBR5" s="63"/>
      <c r="WBS5" s="63"/>
      <c r="WBT5" s="63"/>
      <c r="WBU5" s="63"/>
      <c r="WBV5" s="63"/>
      <c r="WBW5" s="63"/>
      <c r="WBX5" s="63"/>
      <c r="WBY5" s="63"/>
      <c r="WBZ5" s="63"/>
      <c r="WCA5" s="63"/>
      <c r="WCB5" s="63"/>
      <c r="WCC5" s="63"/>
      <c r="WCD5" s="63"/>
      <c r="WCE5" s="63"/>
      <c r="WCF5" s="63"/>
      <c r="WCG5" s="63"/>
      <c r="WCH5" s="63"/>
      <c r="WCI5" s="63"/>
      <c r="WCJ5" s="63"/>
      <c r="WCK5" s="63"/>
      <c r="WCL5" s="63"/>
      <c r="WCM5" s="63"/>
      <c r="WCN5" s="63"/>
      <c r="WCO5" s="63"/>
      <c r="WCP5" s="63"/>
      <c r="WCQ5" s="63"/>
      <c r="WCR5" s="63"/>
      <c r="WCS5" s="63"/>
      <c r="WCT5" s="63"/>
      <c r="WCU5" s="63"/>
      <c r="WCV5" s="63"/>
      <c r="WCW5" s="63"/>
      <c r="WCX5" s="63"/>
      <c r="WCY5" s="63"/>
      <c r="WCZ5" s="63"/>
      <c r="WDA5" s="63"/>
      <c r="WDB5" s="63"/>
      <c r="WDC5" s="63"/>
      <c r="WDD5" s="63"/>
      <c r="WDE5" s="63"/>
      <c r="WDF5" s="63"/>
      <c r="WDG5" s="63"/>
      <c r="WDH5" s="63"/>
      <c r="WDI5" s="63"/>
      <c r="WDJ5" s="63"/>
      <c r="WDK5" s="63"/>
      <c r="WDL5" s="63"/>
      <c r="WDM5" s="63"/>
      <c r="WDN5" s="63"/>
      <c r="WDO5" s="63"/>
      <c r="WDP5" s="63"/>
      <c r="WDQ5" s="63"/>
      <c r="WDR5" s="63"/>
      <c r="WDS5" s="63"/>
      <c r="WDT5" s="63"/>
      <c r="WDU5" s="63"/>
      <c r="WDV5" s="63"/>
      <c r="WDW5" s="63"/>
      <c r="WDX5" s="63"/>
      <c r="WDY5" s="63"/>
      <c r="WDZ5" s="63"/>
      <c r="WEA5" s="63"/>
      <c r="WEB5" s="63"/>
      <c r="WEC5" s="63"/>
      <c r="WED5" s="63"/>
      <c r="WEE5" s="63"/>
      <c r="WEF5" s="63"/>
      <c r="WEG5" s="63"/>
      <c r="WEH5" s="63"/>
      <c r="WEI5" s="63"/>
      <c r="WEJ5" s="63"/>
      <c r="WEK5" s="63"/>
      <c r="WEL5" s="63"/>
      <c r="WEM5" s="63"/>
      <c r="WEN5" s="63"/>
      <c r="WEO5" s="63"/>
      <c r="WEP5" s="63"/>
      <c r="WEQ5" s="63"/>
      <c r="WER5" s="63"/>
      <c r="WES5" s="63"/>
      <c r="WET5" s="63"/>
      <c r="WEU5" s="63"/>
      <c r="WEV5" s="63"/>
      <c r="WEW5" s="63"/>
      <c r="WEX5" s="63"/>
      <c r="WEY5" s="63"/>
      <c r="WEZ5" s="63"/>
      <c r="WFA5" s="63"/>
      <c r="WFB5" s="63"/>
      <c r="WFC5" s="63"/>
      <c r="WFD5" s="63"/>
      <c r="WFE5" s="63"/>
      <c r="WFF5" s="63"/>
      <c r="WFG5" s="63"/>
      <c r="WFH5" s="63"/>
      <c r="WFI5" s="63"/>
      <c r="WFJ5" s="63"/>
      <c r="WFK5" s="63"/>
      <c r="WFL5" s="63"/>
      <c r="WFM5" s="63"/>
      <c r="WFN5" s="63"/>
      <c r="WFO5" s="63"/>
      <c r="WFP5" s="63"/>
      <c r="WFQ5" s="63"/>
      <c r="WFR5" s="63"/>
      <c r="WFS5" s="63"/>
      <c r="WFT5" s="63"/>
      <c r="WFU5" s="63"/>
      <c r="WFV5" s="63"/>
      <c r="WFW5" s="63"/>
      <c r="WFX5" s="63"/>
      <c r="WFY5" s="63"/>
      <c r="WFZ5" s="63"/>
      <c r="WGA5" s="63"/>
      <c r="WGB5" s="63"/>
      <c r="WGC5" s="63"/>
      <c r="WGD5" s="63"/>
      <c r="WGE5" s="63"/>
      <c r="WGF5" s="63"/>
      <c r="WGG5" s="63"/>
      <c r="WGH5" s="63"/>
      <c r="WGI5" s="63"/>
      <c r="WGJ5" s="63"/>
      <c r="WGK5" s="63"/>
      <c r="WGL5" s="63"/>
      <c r="WGM5" s="63"/>
      <c r="WGN5" s="63"/>
      <c r="WGO5" s="63"/>
      <c r="WGP5" s="63"/>
      <c r="WGQ5" s="63"/>
      <c r="WGR5" s="63"/>
      <c r="WGS5" s="63"/>
      <c r="WGT5" s="63"/>
      <c r="WGU5" s="63"/>
      <c r="WGV5" s="63"/>
      <c r="WGW5" s="63"/>
      <c r="WGX5" s="63"/>
      <c r="WGY5" s="63"/>
      <c r="WGZ5" s="63"/>
      <c r="WHA5" s="63"/>
      <c r="WHB5" s="63"/>
      <c r="WHC5" s="63"/>
      <c r="WHD5" s="63"/>
      <c r="WHE5" s="63"/>
      <c r="WHF5" s="63"/>
      <c r="WHG5" s="63"/>
      <c r="WHH5" s="63"/>
      <c r="WHI5" s="63"/>
      <c r="WHJ5" s="63"/>
      <c r="WHK5" s="63"/>
      <c r="WHL5" s="63"/>
      <c r="WHM5" s="63"/>
      <c r="WHN5" s="63"/>
      <c r="WHO5" s="63"/>
      <c r="WHP5" s="63"/>
      <c r="WHQ5" s="63"/>
      <c r="WHR5" s="63"/>
      <c r="WHS5" s="63"/>
      <c r="WHT5" s="63"/>
      <c r="WHU5" s="63"/>
      <c r="WHV5" s="63"/>
      <c r="WHW5" s="63"/>
      <c r="WHX5" s="63"/>
      <c r="WHY5" s="63"/>
      <c r="WHZ5" s="63"/>
      <c r="WIA5" s="63"/>
      <c r="WIB5" s="63"/>
      <c r="WIC5" s="63"/>
      <c r="WID5" s="63"/>
      <c r="WIE5" s="63"/>
      <c r="WIF5" s="63"/>
      <c r="WIG5" s="63"/>
      <c r="WIH5" s="63"/>
      <c r="WII5" s="63"/>
      <c r="WIJ5" s="63"/>
      <c r="WIK5" s="63"/>
      <c r="WIL5" s="63"/>
      <c r="WIM5" s="63"/>
      <c r="WIN5" s="63"/>
      <c r="WIO5" s="63"/>
      <c r="WIP5" s="63"/>
      <c r="WIQ5" s="63"/>
      <c r="WIR5" s="63"/>
      <c r="WIS5" s="63"/>
      <c r="WIT5" s="63"/>
      <c r="WIU5" s="63"/>
      <c r="WIV5" s="63"/>
      <c r="WIW5" s="63"/>
      <c r="WIX5" s="63"/>
      <c r="WIY5" s="63"/>
      <c r="WIZ5" s="63"/>
      <c r="WJA5" s="63"/>
      <c r="WJB5" s="63"/>
      <c r="WJC5" s="63"/>
      <c r="WJD5" s="63"/>
      <c r="WJE5" s="63"/>
      <c r="WJF5" s="63"/>
      <c r="WJG5" s="63"/>
      <c r="WJH5" s="63"/>
      <c r="WJI5" s="63"/>
      <c r="WJJ5" s="63"/>
      <c r="WJK5" s="63"/>
      <c r="WJL5" s="63"/>
      <c r="WJM5" s="63"/>
      <c r="WJN5" s="63"/>
      <c r="WJO5" s="63"/>
      <c r="WJP5" s="63"/>
      <c r="WJQ5" s="63"/>
      <c r="WJR5" s="63"/>
      <c r="WJS5" s="63"/>
      <c r="WJT5" s="63"/>
      <c r="WJU5" s="63"/>
      <c r="WJV5" s="63"/>
      <c r="WJW5" s="63"/>
      <c r="WJX5" s="63"/>
      <c r="WJY5" s="63"/>
      <c r="WJZ5" s="63"/>
      <c r="WKA5" s="63"/>
      <c r="WKB5" s="63"/>
      <c r="WKC5" s="63"/>
      <c r="WKD5" s="63"/>
      <c r="WKE5" s="63"/>
      <c r="WKF5" s="63"/>
      <c r="WKG5" s="63"/>
      <c r="WKH5" s="63"/>
      <c r="WKI5" s="63"/>
      <c r="WKJ5" s="63"/>
      <c r="WKK5" s="63"/>
      <c r="WKL5" s="63"/>
      <c r="WKM5" s="63"/>
      <c r="WKN5" s="63"/>
      <c r="WKO5" s="63"/>
      <c r="WKP5" s="63"/>
      <c r="WKQ5" s="63"/>
      <c r="WKR5" s="63"/>
      <c r="WKS5" s="63"/>
      <c r="WKT5" s="63"/>
      <c r="WKU5" s="63"/>
      <c r="WKV5" s="63"/>
      <c r="WKW5" s="63"/>
      <c r="WKX5" s="63"/>
      <c r="WKY5" s="63"/>
      <c r="WKZ5" s="63"/>
      <c r="WLA5" s="63"/>
      <c r="WLB5" s="63"/>
      <c r="WLC5" s="63"/>
      <c r="WLD5" s="63"/>
      <c r="WLE5" s="63"/>
      <c r="WLF5" s="63"/>
      <c r="WLG5" s="63"/>
      <c r="WLH5" s="63"/>
      <c r="WLI5" s="63"/>
      <c r="WLJ5" s="63"/>
      <c r="WLK5" s="63"/>
      <c r="WLL5" s="63"/>
      <c r="WLM5" s="63"/>
      <c r="WLN5" s="63"/>
      <c r="WLO5" s="63"/>
      <c r="WLP5" s="63"/>
      <c r="WLQ5" s="63"/>
      <c r="WLR5" s="63"/>
      <c r="WLS5" s="63"/>
      <c r="WLT5" s="63"/>
      <c r="WLU5" s="63"/>
      <c r="WLV5" s="63"/>
      <c r="WLW5" s="63"/>
      <c r="WLX5" s="63"/>
      <c r="WLY5" s="63"/>
      <c r="WLZ5" s="63"/>
      <c r="WMA5" s="63"/>
      <c r="WMB5" s="63"/>
      <c r="WMC5" s="63"/>
      <c r="WMD5" s="63"/>
      <c r="WME5" s="63"/>
      <c r="WMF5" s="63"/>
      <c r="WMG5" s="63"/>
      <c r="WMH5" s="63"/>
      <c r="WMI5" s="63"/>
      <c r="WMJ5" s="63"/>
      <c r="WMK5" s="63"/>
      <c r="WML5" s="63"/>
      <c r="WMM5" s="63"/>
      <c r="WMN5" s="63"/>
      <c r="WMO5" s="63"/>
      <c r="WMP5" s="63"/>
      <c r="WMQ5" s="63"/>
      <c r="WMR5" s="63"/>
      <c r="WMS5" s="63"/>
      <c r="WMT5" s="63"/>
      <c r="WMU5" s="63"/>
      <c r="WMV5" s="63"/>
      <c r="WMW5" s="63"/>
      <c r="WMX5" s="63"/>
      <c r="WMY5" s="63"/>
      <c r="WMZ5" s="63"/>
      <c r="WNA5" s="63"/>
      <c r="WNB5" s="63"/>
      <c r="WNC5" s="63"/>
      <c r="WND5" s="63"/>
      <c r="WNE5" s="63"/>
      <c r="WNF5" s="63"/>
      <c r="WNG5" s="63"/>
      <c r="WNH5" s="63"/>
      <c r="WNI5" s="63"/>
      <c r="WNJ5" s="63"/>
      <c r="WNK5" s="63"/>
      <c r="WNL5" s="63"/>
      <c r="WNM5" s="63"/>
      <c r="WNN5" s="63"/>
      <c r="WNO5" s="63"/>
      <c r="WNP5" s="63"/>
      <c r="WNQ5" s="63"/>
      <c r="WNR5" s="63"/>
      <c r="WNS5" s="63"/>
      <c r="WNT5" s="63"/>
      <c r="WNU5" s="63"/>
      <c r="WNV5" s="63"/>
      <c r="WNW5" s="63"/>
      <c r="WNX5" s="63"/>
      <c r="WNY5" s="63"/>
      <c r="WNZ5" s="63"/>
      <c r="WOA5" s="63"/>
      <c r="WOB5" s="63"/>
      <c r="WOC5" s="63"/>
      <c r="WOD5" s="63"/>
      <c r="WOE5" s="63"/>
      <c r="WOF5" s="63"/>
      <c r="WOG5" s="63"/>
      <c r="WOH5" s="63"/>
      <c r="WOI5" s="63"/>
      <c r="WOJ5" s="63"/>
      <c r="WOK5" s="63"/>
      <c r="WOL5" s="63"/>
      <c r="WOM5" s="63"/>
      <c r="WON5" s="63"/>
      <c r="WOO5" s="63"/>
      <c r="WOP5" s="63"/>
      <c r="WOQ5" s="63"/>
      <c r="WOR5" s="63"/>
      <c r="WOS5" s="63"/>
      <c r="WOT5" s="63"/>
      <c r="WOU5" s="63"/>
      <c r="WOV5" s="63"/>
      <c r="WOW5" s="63"/>
      <c r="WOX5" s="63"/>
      <c r="WOY5" s="63"/>
      <c r="WOZ5" s="63"/>
      <c r="WPA5" s="63"/>
      <c r="WPB5" s="63"/>
      <c r="WPC5" s="63"/>
      <c r="WPD5" s="63"/>
      <c r="WPE5" s="63"/>
      <c r="WPF5" s="63"/>
      <c r="WPG5" s="63"/>
      <c r="WPH5" s="63"/>
      <c r="WPI5" s="63"/>
      <c r="WPJ5" s="63"/>
      <c r="WPK5" s="63"/>
      <c r="WPL5" s="63"/>
      <c r="WPM5" s="63"/>
      <c r="WPN5" s="63"/>
      <c r="WPO5" s="63"/>
      <c r="WPP5" s="63"/>
      <c r="WPQ5" s="63"/>
      <c r="WPR5" s="63"/>
      <c r="WPS5" s="63"/>
      <c r="WPT5" s="63"/>
      <c r="WPU5" s="63"/>
      <c r="WPV5" s="63"/>
      <c r="WPW5" s="63"/>
      <c r="WPX5" s="63"/>
      <c r="WPY5" s="63"/>
      <c r="WPZ5" s="63"/>
      <c r="WQA5" s="63"/>
      <c r="WQB5" s="63"/>
      <c r="WQC5" s="63"/>
      <c r="WQD5" s="63"/>
      <c r="WQE5" s="63"/>
      <c r="WQF5" s="63"/>
      <c r="WQG5" s="63"/>
      <c r="WQH5" s="63"/>
      <c r="WQI5" s="63"/>
      <c r="WQJ5" s="63"/>
      <c r="WQK5" s="63"/>
      <c r="WQL5" s="63"/>
      <c r="WQM5" s="63"/>
      <c r="WQN5" s="63"/>
      <c r="WQO5" s="63"/>
      <c r="WQP5" s="63"/>
      <c r="WQQ5" s="63"/>
      <c r="WQR5" s="63"/>
      <c r="WQS5" s="63"/>
      <c r="WQT5" s="63"/>
      <c r="WQU5" s="63"/>
      <c r="WQV5" s="63"/>
      <c r="WQW5" s="63"/>
      <c r="WQX5" s="63"/>
      <c r="WQY5" s="63"/>
      <c r="WQZ5" s="63"/>
      <c r="WRA5" s="63"/>
      <c r="WRB5" s="63"/>
      <c r="WRC5" s="63"/>
      <c r="WRD5" s="63"/>
      <c r="WRE5" s="63"/>
      <c r="WRF5" s="63"/>
      <c r="WRG5" s="63"/>
      <c r="WRH5" s="63"/>
      <c r="WRI5" s="63"/>
      <c r="WRJ5" s="63"/>
      <c r="WRK5" s="63"/>
      <c r="WRL5" s="63"/>
      <c r="WRM5" s="63"/>
      <c r="WRN5" s="63"/>
      <c r="WRO5" s="63"/>
      <c r="WRP5" s="63"/>
      <c r="WRQ5" s="63"/>
      <c r="WRR5" s="63"/>
      <c r="WRS5" s="63"/>
      <c r="WRT5" s="63"/>
      <c r="WRU5" s="63"/>
      <c r="WRV5" s="63"/>
      <c r="WRW5" s="63"/>
      <c r="WRX5" s="63"/>
      <c r="WRY5" s="63"/>
      <c r="WRZ5" s="63"/>
      <c r="WSA5" s="63"/>
      <c r="WSB5" s="63"/>
      <c r="WSC5" s="63"/>
      <c r="WSD5" s="63"/>
      <c r="WSE5" s="63"/>
      <c r="WSF5" s="63"/>
      <c r="WSG5" s="63"/>
      <c r="WSH5" s="63"/>
      <c r="WSI5" s="63"/>
      <c r="WSJ5" s="63"/>
      <c r="WSK5" s="63"/>
      <c r="WSL5" s="63"/>
      <c r="WSM5" s="63"/>
      <c r="WSN5" s="63"/>
      <c r="WSO5" s="63"/>
      <c r="WSP5" s="63"/>
      <c r="WSQ5" s="63"/>
      <c r="WSR5" s="63"/>
      <c r="WSS5" s="63"/>
      <c r="WST5" s="63"/>
      <c r="WSU5" s="63"/>
      <c r="WSV5" s="63"/>
      <c r="WSW5" s="63"/>
      <c r="WSX5" s="63"/>
      <c r="WSY5" s="63"/>
      <c r="WSZ5" s="63"/>
      <c r="WTA5" s="63"/>
      <c r="WTB5" s="63"/>
      <c r="WTC5" s="63"/>
      <c r="WTD5" s="63"/>
      <c r="WTE5" s="63"/>
      <c r="WTF5" s="63"/>
      <c r="WTG5" s="63"/>
      <c r="WTH5" s="63"/>
      <c r="WTI5" s="63"/>
      <c r="WTJ5" s="63"/>
      <c r="WTK5" s="63"/>
      <c r="WTL5" s="63"/>
      <c r="WTM5" s="63"/>
      <c r="WTN5" s="63"/>
      <c r="WTO5" s="63"/>
      <c r="WTP5" s="63"/>
      <c r="WTQ5" s="63"/>
      <c r="WTR5" s="63"/>
      <c r="WTS5" s="63"/>
      <c r="WTT5" s="63"/>
      <c r="WTU5" s="63"/>
      <c r="WTV5" s="63"/>
      <c r="WTW5" s="63"/>
      <c r="WTX5" s="63"/>
      <c r="WTY5" s="63"/>
      <c r="WTZ5" s="63"/>
      <c r="WUA5" s="63"/>
      <c r="WUB5" s="63"/>
      <c r="WUC5" s="63"/>
      <c r="WUD5" s="63"/>
      <c r="WUE5" s="63"/>
      <c r="WUF5" s="63"/>
      <c r="WUG5" s="63"/>
      <c r="WUH5" s="63"/>
      <c r="WUI5" s="63"/>
      <c r="WUJ5" s="63"/>
      <c r="WUK5" s="63"/>
      <c r="WUL5" s="63"/>
      <c r="WUM5" s="63"/>
      <c r="WUN5" s="63"/>
      <c r="WUO5" s="63"/>
      <c r="WUP5" s="63"/>
      <c r="WUQ5" s="63"/>
      <c r="WUR5" s="63"/>
      <c r="WUS5" s="63"/>
      <c r="WUT5" s="63"/>
      <c r="WUU5" s="63"/>
      <c r="WUV5" s="63"/>
      <c r="WUW5" s="63"/>
      <c r="WUX5" s="63"/>
      <c r="WUY5" s="63"/>
      <c r="WUZ5" s="63"/>
      <c r="WVA5" s="63"/>
      <c r="WVB5" s="63"/>
      <c r="WVC5" s="63"/>
      <c r="WVD5" s="63"/>
      <c r="WVE5" s="63"/>
      <c r="WVF5" s="63"/>
      <c r="WVG5" s="63"/>
      <c r="WVH5" s="63"/>
      <c r="WVI5" s="63"/>
      <c r="WVJ5" s="63"/>
      <c r="WVK5" s="63"/>
      <c r="WVL5" s="63"/>
      <c r="WVM5" s="63"/>
      <c r="WVN5" s="63"/>
      <c r="WVO5" s="63"/>
      <c r="WVP5" s="63"/>
      <c r="WVQ5" s="63"/>
      <c r="WVR5" s="63"/>
      <c r="WVS5" s="63"/>
      <c r="WVT5" s="63"/>
      <c r="WVU5" s="63"/>
      <c r="WVV5" s="63"/>
      <c r="WVW5" s="63"/>
      <c r="WVX5" s="63"/>
      <c r="WVY5" s="63"/>
      <c r="WVZ5" s="63"/>
      <c r="WWA5" s="63"/>
      <c r="WWB5" s="63"/>
      <c r="WWC5" s="63"/>
      <c r="WWD5" s="63"/>
      <c r="WWE5" s="63"/>
      <c r="WWF5" s="63"/>
      <c r="WWG5" s="63"/>
      <c r="WWH5" s="63"/>
      <c r="WWI5" s="63"/>
      <c r="WWJ5" s="63"/>
      <c r="WWK5" s="63"/>
      <c r="WWL5" s="63"/>
      <c r="WWM5" s="63"/>
      <c r="WWN5" s="63"/>
      <c r="WWO5" s="63"/>
      <c r="WWP5" s="63"/>
      <c r="WWQ5" s="63"/>
      <c r="WWR5" s="63"/>
      <c r="WWS5" s="63"/>
      <c r="WWT5" s="63"/>
      <c r="WWU5" s="63"/>
      <c r="WWV5" s="63"/>
      <c r="WWW5" s="63"/>
      <c r="WWX5" s="63"/>
      <c r="WWY5" s="63"/>
      <c r="WWZ5" s="63"/>
      <c r="WXA5" s="63"/>
      <c r="WXB5" s="63"/>
      <c r="WXC5" s="63"/>
      <c r="WXD5" s="63"/>
      <c r="WXE5" s="63"/>
      <c r="WXF5" s="63"/>
      <c r="WXG5" s="63"/>
      <c r="WXH5" s="63"/>
      <c r="WXI5" s="63"/>
      <c r="WXJ5" s="63"/>
      <c r="WXK5" s="63"/>
      <c r="WXL5" s="63"/>
      <c r="WXM5" s="63"/>
      <c r="WXN5" s="63"/>
      <c r="WXO5" s="63"/>
      <c r="WXP5" s="63"/>
      <c r="WXQ5" s="63"/>
      <c r="WXR5" s="63"/>
      <c r="WXS5" s="63"/>
      <c r="WXT5" s="63"/>
      <c r="WXU5" s="63"/>
      <c r="WXV5" s="63"/>
      <c r="WXW5" s="63"/>
      <c r="WXX5" s="63"/>
      <c r="WXY5" s="63"/>
      <c r="WXZ5" s="63"/>
      <c r="WYA5" s="63"/>
      <c r="WYB5" s="63"/>
      <c r="WYC5" s="63"/>
      <c r="WYD5" s="63"/>
      <c r="WYE5" s="63"/>
      <c r="WYF5" s="63"/>
      <c r="WYG5" s="63"/>
      <c r="WYH5" s="63"/>
      <c r="WYI5" s="63"/>
      <c r="WYJ5" s="63"/>
      <c r="WYK5" s="63"/>
      <c r="WYL5" s="63"/>
      <c r="WYM5" s="63"/>
      <c r="WYN5" s="63"/>
      <c r="WYO5" s="63"/>
      <c r="WYP5" s="63"/>
      <c r="WYQ5" s="63"/>
      <c r="WYR5" s="63"/>
      <c r="WYS5" s="63"/>
      <c r="WYT5" s="63"/>
      <c r="WYU5" s="63"/>
      <c r="WYV5" s="63"/>
      <c r="WYW5" s="63"/>
      <c r="WYX5" s="63"/>
      <c r="WYY5" s="63"/>
      <c r="WYZ5" s="63"/>
      <c r="WZA5" s="63"/>
      <c r="WZB5" s="63"/>
      <c r="WZC5" s="63"/>
      <c r="WZD5" s="63"/>
      <c r="WZE5" s="63"/>
      <c r="WZF5" s="63"/>
      <c r="WZG5" s="63"/>
      <c r="WZH5" s="63"/>
      <c r="WZI5" s="63"/>
      <c r="WZJ5" s="63"/>
      <c r="WZK5" s="63"/>
      <c r="WZL5" s="63"/>
      <c r="WZM5" s="63"/>
      <c r="WZN5" s="63"/>
      <c r="WZO5" s="63"/>
      <c r="WZP5" s="63"/>
      <c r="WZQ5" s="63"/>
      <c r="WZR5" s="63"/>
      <c r="WZS5" s="63"/>
      <c r="WZT5" s="63"/>
      <c r="WZU5" s="63"/>
      <c r="WZV5" s="63"/>
      <c r="WZW5" s="63"/>
      <c r="WZX5" s="63"/>
      <c r="WZY5" s="63"/>
      <c r="WZZ5" s="63"/>
      <c r="XAA5" s="63"/>
      <c r="XAB5" s="63"/>
      <c r="XAC5" s="63"/>
      <c r="XAD5" s="63"/>
      <c r="XAE5" s="63"/>
      <c r="XAF5" s="63"/>
      <c r="XAG5" s="63"/>
      <c r="XAH5" s="63"/>
      <c r="XAI5" s="63"/>
      <c r="XAJ5" s="63"/>
      <c r="XAK5" s="63"/>
      <c r="XAL5" s="63"/>
      <c r="XAM5" s="63"/>
      <c r="XAN5" s="63"/>
      <c r="XAO5" s="63"/>
      <c r="XAP5" s="63"/>
      <c r="XAQ5" s="63"/>
      <c r="XAR5" s="63"/>
      <c r="XAS5" s="63"/>
      <c r="XAT5" s="63"/>
      <c r="XAU5" s="63"/>
      <c r="XAV5" s="63"/>
      <c r="XAW5" s="63"/>
      <c r="XAX5" s="63"/>
      <c r="XAY5" s="63"/>
      <c r="XAZ5" s="63"/>
      <c r="XBA5" s="63"/>
      <c r="XBB5" s="63"/>
      <c r="XBC5" s="63"/>
      <c r="XBD5" s="63"/>
      <c r="XBE5" s="63"/>
      <c r="XBF5" s="63"/>
      <c r="XBG5" s="63"/>
      <c r="XBH5" s="63"/>
      <c r="XBI5" s="63"/>
      <c r="XBJ5" s="63"/>
      <c r="XBK5" s="63"/>
      <c r="XBL5" s="63"/>
      <c r="XBM5" s="63"/>
      <c r="XBN5" s="63"/>
      <c r="XBO5" s="63"/>
      <c r="XBP5" s="63"/>
      <c r="XBQ5" s="63"/>
      <c r="XBR5" s="63"/>
      <c r="XBS5" s="63"/>
      <c r="XBT5" s="63"/>
      <c r="XBU5" s="63"/>
      <c r="XBV5" s="63"/>
      <c r="XBW5" s="63"/>
      <c r="XBX5" s="63"/>
      <c r="XBY5" s="63"/>
      <c r="XBZ5" s="63"/>
      <c r="XCA5" s="63"/>
      <c r="XCB5" s="63"/>
      <c r="XCC5" s="63"/>
      <c r="XCD5" s="63"/>
      <c r="XCE5" s="63"/>
      <c r="XCF5" s="63"/>
      <c r="XCG5" s="63"/>
      <c r="XCH5" s="63"/>
      <c r="XCI5" s="63"/>
      <c r="XCJ5" s="63"/>
      <c r="XCK5" s="63"/>
      <c r="XCL5" s="63"/>
      <c r="XCM5" s="63"/>
      <c r="XCN5" s="63"/>
      <c r="XCO5" s="63"/>
      <c r="XCP5" s="63"/>
      <c r="XCQ5" s="63"/>
      <c r="XCR5" s="63"/>
      <c r="XCS5" s="63"/>
      <c r="XCT5" s="63"/>
      <c r="XCU5" s="63"/>
      <c r="XCV5" s="63"/>
      <c r="XCW5" s="63"/>
      <c r="XCX5" s="63"/>
      <c r="XCY5" s="63"/>
      <c r="XCZ5" s="63"/>
      <c r="XDA5" s="63"/>
      <c r="XDB5" s="63"/>
      <c r="XDC5" s="63"/>
      <c r="XDD5" s="63"/>
      <c r="XDE5" s="63"/>
      <c r="XDF5" s="63"/>
      <c r="XDG5" s="63"/>
      <c r="XDH5" s="63"/>
      <c r="XDI5" s="63"/>
      <c r="XDJ5" s="63"/>
      <c r="XDK5" s="63"/>
      <c r="XDL5" s="63"/>
      <c r="XDM5" s="63"/>
      <c r="XDN5" s="63"/>
      <c r="XDO5" s="63"/>
      <c r="XDP5" s="63"/>
      <c r="XDQ5" s="63"/>
      <c r="XDR5" s="63"/>
      <c r="XDS5" s="63"/>
      <c r="XDT5" s="63"/>
      <c r="XDU5" s="63"/>
      <c r="XDV5" s="63"/>
      <c r="XDW5" s="63"/>
      <c r="XDX5" s="63"/>
      <c r="XDY5" s="63"/>
      <c r="XDZ5" s="63"/>
      <c r="XEA5" s="63"/>
      <c r="XEB5" s="63"/>
      <c r="XEC5" s="63"/>
      <c r="XED5" s="63"/>
      <c r="XEE5" s="63"/>
      <c r="XEF5" s="63"/>
      <c r="XEG5" s="63"/>
      <c r="XEH5" s="63"/>
      <c r="XEI5" s="63"/>
      <c r="XEJ5" s="63"/>
      <c r="XEK5" s="63"/>
      <c r="XEL5" s="63"/>
      <c r="XEM5" s="63"/>
      <c r="XEN5" s="63"/>
      <c r="XEO5" s="63"/>
      <c r="XEP5" s="63"/>
      <c r="XEQ5" s="63"/>
      <c r="XER5" s="63"/>
      <c r="XES5" s="63"/>
      <c r="XET5" s="63"/>
      <c r="XEU5" s="63"/>
      <c r="XEV5" s="63"/>
      <c r="XEW5" s="63"/>
      <c r="XEX5" s="63"/>
      <c r="XEY5" s="63"/>
      <c r="XEZ5" s="63"/>
    </row>
    <row r="6" spans="1:16380">
      <c r="A6" s="177">
        <f>DATE(B1,VLOOKUP(A1,$J$1:$K$12,2,0),1)</f>
        <v>45962</v>
      </c>
      <c r="B6" s="177"/>
      <c r="C6" s="177"/>
      <c r="D6" s="177"/>
      <c r="E6" s="177"/>
      <c r="F6" s="177"/>
      <c r="G6" s="177"/>
      <c r="H6" s="63"/>
      <c r="J6" s="60" t="s">
        <v>164</v>
      </c>
      <c r="K6" s="60">
        <v>6</v>
      </c>
      <c r="M6" s="60">
        <v>2016</v>
      </c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  <c r="AMD6" s="63"/>
      <c r="AME6" s="63"/>
      <c r="AMF6" s="63"/>
      <c r="AMG6" s="63"/>
      <c r="AMH6" s="63"/>
      <c r="AMI6" s="63"/>
      <c r="AMJ6" s="63"/>
      <c r="AMK6" s="63"/>
      <c r="AML6" s="63"/>
      <c r="AMM6" s="63"/>
      <c r="AMN6" s="63"/>
      <c r="AMO6" s="63"/>
      <c r="AMP6" s="63"/>
      <c r="AMQ6" s="63"/>
      <c r="AMR6" s="63"/>
      <c r="AMS6" s="63"/>
      <c r="AMT6" s="63"/>
      <c r="AMU6" s="63"/>
      <c r="AMV6" s="63"/>
      <c r="AMW6" s="63"/>
      <c r="AMX6" s="63"/>
      <c r="AMY6" s="63"/>
      <c r="AMZ6" s="63"/>
      <c r="ANA6" s="63"/>
      <c r="ANB6" s="63"/>
      <c r="ANC6" s="63"/>
      <c r="AND6" s="63"/>
      <c r="ANE6" s="63"/>
      <c r="ANF6" s="63"/>
      <c r="ANG6" s="63"/>
      <c r="ANH6" s="63"/>
      <c r="ANI6" s="63"/>
      <c r="ANJ6" s="63"/>
      <c r="ANK6" s="63"/>
      <c r="ANL6" s="63"/>
      <c r="ANM6" s="63"/>
      <c r="ANN6" s="63"/>
      <c r="ANO6" s="63"/>
      <c r="ANP6" s="63"/>
      <c r="ANQ6" s="63"/>
      <c r="ANR6" s="63"/>
      <c r="ANS6" s="63"/>
      <c r="ANT6" s="63"/>
      <c r="ANU6" s="63"/>
      <c r="ANV6" s="63"/>
      <c r="ANW6" s="63"/>
      <c r="ANX6" s="63"/>
      <c r="ANY6" s="63"/>
      <c r="ANZ6" s="63"/>
      <c r="AOA6" s="63"/>
      <c r="AOB6" s="63"/>
      <c r="AOC6" s="63"/>
      <c r="AOD6" s="63"/>
      <c r="AOE6" s="63"/>
      <c r="AOF6" s="63"/>
      <c r="AOG6" s="63"/>
      <c r="AOH6" s="63"/>
      <c r="AOI6" s="63"/>
      <c r="AOJ6" s="63"/>
      <c r="AOK6" s="63"/>
      <c r="AOL6" s="63"/>
      <c r="AOM6" s="63"/>
      <c r="AON6" s="63"/>
      <c r="AOO6" s="63"/>
      <c r="AOP6" s="63"/>
      <c r="AOQ6" s="63"/>
      <c r="AOR6" s="63"/>
      <c r="AOS6" s="63"/>
      <c r="AOT6" s="63"/>
      <c r="AOU6" s="63"/>
      <c r="AOV6" s="63"/>
      <c r="AOW6" s="63"/>
      <c r="AOX6" s="63"/>
      <c r="AOY6" s="63"/>
      <c r="AOZ6" s="63"/>
      <c r="APA6" s="63"/>
      <c r="APB6" s="63"/>
      <c r="APC6" s="63"/>
      <c r="APD6" s="63"/>
      <c r="APE6" s="63"/>
      <c r="APF6" s="63"/>
      <c r="APG6" s="63"/>
      <c r="APH6" s="63"/>
      <c r="API6" s="63"/>
      <c r="APJ6" s="63"/>
      <c r="APK6" s="63"/>
      <c r="APL6" s="63"/>
      <c r="APM6" s="63"/>
      <c r="APN6" s="63"/>
      <c r="APO6" s="63"/>
      <c r="APP6" s="63"/>
      <c r="APQ6" s="63"/>
      <c r="APR6" s="63"/>
      <c r="APS6" s="63"/>
      <c r="APT6" s="63"/>
      <c r="APU6" s="63"/>
      <c r="APV6" s="63"/>
      <c r="APW6" s="63"/>
      <c r="APX6" s="63"/>
      <c r="APY6" s="63"/>
      <c r="APZ6" s="63"/>
      <c r="AQA6" s="63"/>
      <c r="AQB6" s="63"/>
      <c r="AQC6" s="63"/>
      <c r="AQD6" s="63"/>
      <c r="AQE6" s="63"/>
      <c r="AQF6" s="63"/>
      <c r="AQG6" s="63"/>
      <c r="AQH6" s="63"/>
      <c r="AQI6" s="63"/>
      <c r="AQJ6" s="63"/>
      <c r="AQK6" s="63"/>
      <c r="AQL6" s="63"/>
      <c r="AQM6" s="63"/>
      <c r="AQN6" s="63"/>
      <c r="AQO6" s="63"/>
      <c r="AQP6" s="63"/>
      <c r="AQQ6" s="63"/>
      <c r="AQR6" s="63"/>
      <c r="AQS6" s="63"/>
      <c r="AQT6" s="63"/>
      <c r="AQU6" s="63"/>
      <c r="AQV6" s="63"/>
      <c r="AQW6" s="63"/>
      <c r="AQX6" s="63"/>
      <c r="AQY6" s="63"/>
      <c r="AQZ6" s="63"/>
      <c r="ARA6" s="63"/>
      <c r="ARB6" s="63"/>
      <c r="ARC6" s="63"/>
      <c r="ARD6" s="63"/>
      <c r="ARE6" s="63"/>
      <c r="ARF6" s="63"/>
      <c r="ARG6" s="63"/>
      <c r="ARH6" s="63"/>
      <c r="ARI6" s="63"/>
      <c r="ARJ6" s="63"/>
      <c r="ARK6" s="63"/>
      <c r="ARL6" s="63"/>
      <c r="ARM6" s="63"/>
      <c r="ARN6" s="63"/>
      <c r="ARO6" s="63"/>
      <c r="ARP6" s="63"/>
      <c r="ARQ6" s="63"/>
      <c r="ARR6" s="63"/>
      <c r="ARS6" s="63"/>
      <c r="ART6" s="63"/>
      <c r="ARU6" s="63"/>
      <c r="ARV6" s="63"/>
      <c r="ARW6" s="63"/>
      <c r="ARX6" s="63"/>
      <c r="ARY6" s="63"/>
      <c r="ARZ6" s="63"/>
      <c r="ASA6" s="63"/>
      <c r="ASB6" s="63"/>
      <c r="ASC6" s="63"/>
      <c r="ASD6" s="63"/>
      <c r="ASE6" s="63"/>
      <c r="ASF6" s="63"/>
      <c r="ASG6" s="63"/>
      <c r="ASH6" s="63"/>
      <c r="ASI6" s="63"/>
      <c r="ASJ6" s="63"/>
      <c r="ASK6" s="63"/>
      <c r="ASL6" s="63"/>
      <c r="ASM6" s="63"/>
      <c r="ASN6" s="63"/>
      <c r="ASO6" s="63"/>
      <c r="ASP6" s="63"/>
      <c r="ASQ6" s="63"/>
      <c r="ASR6" s="63"/>
      <c r="ASS6" s="63"/>
      <c r="AST6" s="63"/>
      <c r="ASU6" s="63"/>
      <c r="ASV6" s="63"/>
      <c r="ASW6" s="63"/>
      <c r="ASX6" s="63"/>
      <c r="ASY6" s="63"/>
      <c r="ASZ6" s="63"/>
      <c r="ATA6" s="63"/>
      <c r="ATB6" s="63"/>
      <c r="ATC6" s="63"/>
      <c r="ATD6" s="63"/>
      <c r="ATE6" s="63"/>
      <c r="ATF6" s="63"/>
      <c r="ATG6" s="63"/>
      <c r="ATH6" s="63"/>
      <c r="ATI6" s="63"/>
      <c r="ATJ6" s="63"/>
      <c r="ATK6" s="63"/>
      <c r="ATL6" s="63"/>
      <c r="ATM6" s="63"/>
      <c r="ATN6" s="63"/>
      <c r="ATO6" s="63"/>
      <c r="ATP6" s="63"/>
      <c r="ATQ6" s="63"/>
      <c r="ATR6" s="63"/>
      <c r="ATS6" s="63"/>
      <c r="ATT6" s="63"/>
      <c r="ATU6" s="63"/>
      <c r="ATV6" s="63"/>
      <c r="ATW6" s="63"/>
      <c r="ATX6" s="63"/>
      <c r="ATY6" s="63"/>
      <c r="ATZ6" s="63"/>
      <c r="AUA6" s="63"/>
      <c r="AUB6" s="63"/>
      <c r="AUC6" s="63"/>
      <c r="AUD6" s="63"/>
      <c r="AUE6" s="63"/>
      <c r="AUF6" s="63"/>
      <c r="AUG6" s="63"/>
      <c r="AUH6" s="63"/>
      <c r="AUI6" s="63"/>
      <c r="AUJ6" s="63"/>
      <c r="AUK6" s="63"/>
      <c r="AUL6" s="63"/>
      <c r="AUM6" s="63"/>
      <c r="AUN6" s="63"/>
      <c r="AUO6" s="63"/>
      <c r="AUP6" s="63"/>
      <c r="AUQ6" s="63"/>
      <c r="AUR6" s="63"/>
      <c r="AUS6" s="63"/>
      <c r="AUT6" s="63"/>
      <c r="AUU6" s="63"/>
      <c r="AUV6" s="63"/>
      <c r="AUW6" s="63"/>
      <c r="AUX6" s="63"/>
      <c r="AUY6" s="63"/>
      <c r="AUZ6" s="63"/>
      <c r="AVA6" s="63"/>
      <c r="AVB6" s="63"/>
      <c r="AVC6" s="63"/>
      <c r="AVD6" s="63"/>
      <c r="AVE6" s="63"/>
      <c r="AVF6" s="63"/>
      <c r="AVG6" s="63"/>
      <c r="AVH6" s="63"/>
      <c r="AVI6" s="63"/>
      <c r="AVJ6" s="63"/>
      <c r="AVK6" s="63"/>
      <c r="AVL6" s="63"/>
      <c r="AVM6" s="63"/>
      <c r="AVN6" s="63"/>
      <c r="AVO6" s="63"/>
      <c r="AVP6" s="63"/>
      <c r="AVQ6" s="63"/>
      <c r="AVR6" s="63"/>
      <c r="AVS6" s="63"/>
      <c r="AVT6" s="63"/>
      <c r="AVU6" s="63"/>
      <c r="AVV6" s="63"/>
      <c r="AVW6" s="63"/>
      <c r="AVX6" s="63"/>
      <c r="AVY6" s="63"/>
      <c r="AVZ6" s="63"/>
      <c r="AWA6" s="63"/>
      <c r="AWB6" s="63"/>
      <c r="AWC6" s="63"/>
      <c r="AWD6" s="63"/>
      <c r="AWE6" s="63"/>
      <c r="AWF6" s="63"/>
      <c r="AWG6" s="63"/>
      <c r="AWH6" s="63"/>
      <c r="AWI6" s="63"/>
      <c r="AWJ6" s="63"/>
      <c r="AWK6" s="63"/>
      <c r="AWL6" s="63"/>
      <c r="AWM6" s="63"/>
      <c r="AWN6" s="63"/>
      <c r="AWO6" s="63"/>
      <c r="AWP6" s="63"/>
      <c r="AWQ6" s="63"/>
      <c r="AWR6" s="63"/>
      <c r="AWS6" s="63"/>
      <c r="AWT6" s="63"/>
      <c r="AWU6" s="63"/>
      <c r="AWV6" s="63"/>
      <c r="AWW6" s="63"/>
      <c r="AWX6" s="63"/>
      <c r="AWY6" s="63"/>
      <c r="AWZ6" s="63"/>
      <c r="AXA6" s="63"/>
      <c r="AXB6" s="63"/>
      <c r="AXC6" s="63"/>
      <c r="AXD6" s="63"/>
      <c r="AXE6" s="63"/>
      <c r="AXF6" s="63"/>
      <c r="AXG6" s="63"/>
      <c r="AXH6" s="63"/>
      <c r="AXI6" s="63"/>
      <c r="AXJ6" s="63"/>
      <c r="AXK6" s="63"/>
      <c r="AXL6" s="63"/>
      <c r="AXM6" s="63"/>
      <c r="AXN6" s="63"/>
      <c r="AXO6" s="63"/>
      <c r="AXP6" s="63"/>
      <c r="AXQ6" s="63"/>
      <c r="AXR6" s="63"/>
      <c r="AXS6" s="63"/>
      <c r="AXT6" s="63"/>
      <c r="AXU6" s="63"/>
      <c r="AXV6" s="63"/>
      <c r="AXW6" s="63"/>
      <c r="AXX6" s="63"/>
      <c r="AXY6" s="63"/>
      <c r="AXZ6" s="63"/>
      <c r="AYA6" s="63"/>
      <c r="AYB6" s="63"/>
      <c r="AYC6" s="63"/>
      <c r="AYD6" s="63"/>
      <c r="AYE6" s="63"/>
      <c r="AYF6" s="63"/>
      <c r="AYG6" s="63"/>
      <c r="AYH6" s="63"/>
      <c r="AYI6" s="63"/>
      <c r="AYJ6" s="63"/>
      <c r="AYK6" s="63"/>
      <c r="AYL6" s="63"/>
      <c r="AYM6" s="63"/>
      <c r="AYN6" s="63"/>
      <c r="AYO6" s="63"/>
      <c r="AYP6" s="63"/>
      <c r="AYQ6" s="63"/>
      <c r="AYR6" s="63"/>
      <c r="AYS6" s="63"/>
      <c r="AYT6" s="63"/>
      <c r="AYU6" s="63"/>
      <c r="AYV6" s="63"/>
      <c r="AYW6" s="63"/>
      <c r="AYX6" s="63"/>
      <c r="AYY6" s="63"/>
      <c r="AYZ6" s="63"/>
      <c r="AZA6" s="63"/>
      <c r="AZB6" s="63"/>
      <c r="AZC6" s="63"/>
      <c r="AZD6" s="63"/>
      <c r="AZE6" s="63"/>
      <c r="AZF6" s="63"/>
      <c r="AZG6" s="63"/>
      <c r="AZH6" s="63"/>
      <c r="AZI6" s="63"/>
      <c r="AZJ6" s="63"/>
      <c r="AZK6" s="63"/>
      <c r="AZL6" s="63"/>
      <c r="AZM6" s="63"/>
      <c r="AZN6" s="63"/>
      <c r="AZO6" s="63"/>
      <c r="AZP6" s="63"/>
      <c r="AZQ6" s="63"/>
      <c r="AZR6" s="63"/>
      <c r="AZS6" s="63"/>
      <c r="AZT6" s="63"/>
      <c r="AZU6" s="63"/>
      <c r="AZV6" s="63"/>
      <c r="AZW6" s="63"/>
      <c r="AZX6" s="63"/>
      <c r="AZY6" s="63"/>
      <c r="AZZ6" s="63"/>
      <c r="BAA6" s="63"/>
      <c r="BAB6" s="63"/>
      <c r="BAC6" s="63"/>
      <c r="BAD6" s="63"/>
      <c r="BAE6" s="63"/>
      <c r="BAF6" s="63"/>
      <c r="BAG6" s="63"/>
      <c r="BAH6" s="63"/>
      <c r="BAI6" s="63"/>
      <c r="BAJ6" s="63"/>
      <c r="BAK6" s="63"/>
      <c r="BAL6" s="63"/>
      <c r="BAM6" s="63"/>
      <c r="BAN6" s="63"/>
      <c r="BAO6" s="63"/>
      <c r="BAP6" s="63"/>
      <c r="BAQ6" s="63"/>
      <c r="BAR6" s="63"/>
      <c r="BAS6" s="63"/>
      <c r="BAT6" s="63"/>
      <c r="BAU6" s="63"/>
      <c r="BAV6" s="63"/>
      <c r="BAW6" s="63"/>
      <c r="BAX6" s="63"/>
      <c r="BAY6" s="63"/>
      <c r="BAZ6" s="63"/>
      <c r="BBA6" s="63"/>
      <c r="BBB6" s="63"/>
      <c r="BBC6" s="63"/>
      <c r="BBD6" s="63"/>
      <c r="BBE6" s="63"/>
      <c r="BBF6" s="63"/>
      <c r="BBG6" s="63"/>
      <c r="BBH6" s="63"/>
      <c r="BBI6" s="63"/>
      <c r="BBJ6" s="63"/>
      <c r="BBK6" s="63"/>
      <c r="BBL6" s="63"/>
      <c r="BBM6" s="63"/>
      <c r="BBN6" s="63"/>
      <c r="BBO6" s="63"/>
      <c r="BBP6" s="63"/>
      <c r="BBQ6" s="63"/>
      <c r="BBR6" s="63"/>
      <c r="BBS6" s="63"/>
      <c r="BBT6" s="63"/>
      <c r="BBU6" s="63"/>
      <c r="BBV6" s="63"/>
      <c r="BBW6" s="63"/>
      <c r="BBX6" s="63"/>
      <c r="BBY6" s="63"/>
      <c r="BBZ6" s="63"/>
      <c r="BCA6" s="63"/>
      <c r="BCB6" s="63"/>
      <c r="BCC6" s="63"/>
      <c r="BCD6" s="63"/>
      <c r="BCE6" s="63"/>
      <c r="BCF6" s="63"/>
      <c r="BCG6" s="63"/>
      <c r="BCH6" s="63"/>
      <c r="BCI6" s="63"/>
      <c r="BCJ6" s="63"/>
      <c r="BCK6" s="63"/>
      <c r="BCL6" s="63"/>
      <c r="BCM6" s="63"/>
      <c r="BCN6" s="63"/>
      <c r="BCO6" s="63"/>
      <c r="BCP6" s="63"/>
      <c r="BCQ6" s="63"/>
      <c r="BCR6" s="63"/>
      <c r="BCS6" s="63"/>
      <c r="BCT6" s="63"/>
      <c r="BCU6" s="63"/>
      <c r="BCV6" s="63"/>
      <c r="BCW6" s="63"/>
      <c r="BCX6" s="63"/>
      <c r="BCY6" s="63"/>
      <c r="BCZ6" s="63"/>
      <c r="BDA6" s="63"/>
      <c r="BDB6" s="63"/>
      <c r="BDC6" s="63"/>
      <c r="BDD6" s="63"/>
      <c r="BDE6" s="63"/>
      <c r="BDF6" s="63"/>
      <c r="BDG6" s="63"/>
      <c r="BDH6" s="63"/>
      <c r="BDI6" s="63"/>
      <c r="BDJ6" s="63"/>
      <c r="BDK6" s="63"/>
      <c r="BDL6" s="63"/>
      <c r="BDM6" s="63"/>
      <c r="BDN6" s="63"/>
      <c r="BDO6" s="63"/>
      <c r="BDP6" s="63"/>
      <c r="BDQ6" s="63"/>
      <c r="BDR6" s="63"/>
      <c r="BDS6" s="63"/>
      <c r="BDT6" s="63"/>
      <c r="BDU6" s="63"/>
      <c r="BDV6" s="63"/>
      <c r="BDW6" s="63"/>
      <c r="BDX6" s="63"/>
      <c r="BDY6" s="63"/>
      <c r="BDZ6" s="63"/>
      <c r="BEA6" s="63"/>
      <c r="BEB6" s="63"/>
      <c r="BEC6" s="63"/>
      <c r="BED6" s="63"/>
      <c r="BEE6" s="63"/>
      <c r="BEF6" s="63"/>
      <c r="BEG6" s="63"/>
      <c r="BEH6" s="63"/>
      <c r="BEI6" s="63"/>
      <c r="BEJ6" s="63"/>
      <c r="BEK6" s="63"/>
      <c r="BEL6" s="63"/>
      <c r="BEM6" s="63"/>
      <c r="BEN6" s="63"/>
      <c r="BEO6" s="63"/>
      <c r="BEP6" s="63"/>
      <c r="BEQ6" s="63"/>
      <c r="BER6" s="63"/>
      <c r="BES6" s="63"/>
      <c r="BET6" s="63"/>
      <c r="BEU6" s="63"/>
      <c r="BEV6" s="63"/>
      <c r="BEW6" s="63"/>
      <c r="BEX6" s="63"/>
      <c r="BEY6" s="63"/>
      <c r="BEZ6" s="63"/>
      <c r="BFA6" s="63"/>
      <c r="BFB6" s="63"/>
      <c r="BFC6" s="63"/>
      <c r="BFD6" s="63"/>
      <c r="BFE6" s="63"/>
      <c r="BFF6" s="63"/>
      <c r="BFG6" s="63"/>
      <c r="BFH6" s="63"/>
      <c r="BFI6" s="63"/>
      <c r="BFJ6" s="63"/>
      <c r="BFK6" s="63"/>
      <c r="BFL6" s="63"/>
      <c r="BFM6" s="63"/>
      <c r="BFN6" s="63"/>
      <c r="BFO6" s="63"/>
      <c r="BFP6" s="63"/>
      <c r="BFQ6" s="63"/>
      <c r="BFR6" s="63"/>
      <c r="BFS6" s="63"/>
      <c r="BFT6" s="63"/>
      <c r="BFU6" s="63"/>
      <c r="BFV6" s="63"/>
      <c r="BFW6" s="63"/>
      <c r="BFX6" s="63"/>
      <c r="BFY6" s="63"/>
      <c r="BFZ6" s="63"/>
      <c r="BGA6" s="63"/>
      <c r="BGB6" s="63"/>
      <c r="BGC6" s="63"/>
      <c r="BGD6" s="63"/>
      <c r="BGE6" s="63"/>
      <c r="BGF6" s="63"/>
      <c r="BGG6" s="63"/>
      <c r="BGH6" s="63"/>
      <c r="BGI6" s="63"/>
      <c r="BGJ6" s="63"/>
      <c r="BGK6" s="63"/>
      <c r="BGL6" s="63"/>
      <c r="BGM6" s="63"/>
      <c r="BGN6" s="63"/>
      <c r="BGO6" s="63"/>
      <c r="BGP6" s="63"/>
      <c r="BGQ6" s="63"/>
      <c r="BGR6" s="63"/>
      <c r="BGS6" s="63"/>
      <c r="BGT6" s="63"/>
      <c r="BGU6" s="63"/>
      <c r="BGV6" s="63"/>
      <c r="BGW6" s="63"/>
      <c r="BGX6" s="63"/>
      <c r="BGY6" s="63"/>
      <c r="BGZ6" s="63"/>
      <c r="BHA6" s="63"/>
      <c r="BHB6" s="63"/>
      <c r="BHC6" s="63"/>
      <c r="BHD6" s="63"/>
      <c r="BHE6" s="63"/>
      <c r="BHF6" s="63"/>
      <c r="BHG6" s="63"/>
      <c r="BHH6" s="63"/>
      <c r="BHI6" s="63"/>
      <c r="BHJ6" s="63"/>
      <c r="BHK6" s="63"/>
      <c r="BHL6" s="63"/>
      <c r="BHM6" s="63"/>
      <c r="BHN6" s="63"/>
      <c r="BHO6" s="63"/>
      <c r="BHP6" s="63"/>
      <c r="BHQ6" s="63"/>
      <c r="BHR6" s="63"/>
      <c r="BHS6" s="63"/>
      <c r="BHT6" s="63"/>
      <c r="BHU6" s="63"/>
      <c r="BHV6" s="63"/>
      <c r="BHW6" s="63"/>
      <c r="BHX6" s="63"/>
      <c r="BHY6" s="63"/>
      <c r="BHZ6" s="63"/>
      <c r="BIA6" s="63"/>
      <c r="BIB6" s="63"/>
      <c r="BIC6" s="63"/>
      <c r="BID6" s="63"/>
      <c r="BIE6" s="63"/>
      <c r="BIF6" s="63"/>
      <c r="BIG6" s="63"/>
      <c r="BIH6" s="63"/>
      <c r="BII6" s="63"/>
      <c r="BIJ6" s="63"/>
      <c r="BIK6" s="63"/>
      <c r="BIL6" s="63"/>
      <c r="BIM6" s="63"/>
      <c r="BIN6" s="63"/>
      <c r="BIO6" s="63"/>
      <c r="BIP6" s="63"/>
      <c r="BIQ6" s="63"/>
      <c r="BIR6" s="63"/>
      <c r="BIS6" s="63"/>
      <c r="BIT6" s="63"/>
      <c r="BIU6" s="63"/>
      <c r="BIV6" s="63"/>
      <c r="BIW6" s="63"/>
      <c r="BIX6" s="63"/>
      <c r="BIY6" s="63"/>
      <c r="BIZ6" s="63"/>
      <c r="BJA6" s="63"/>
      <c r="BJB6" s="63"/>
      <c r="BJC6" s="63"/>
      <c r="BJD6" s="63"/>
      <c r="BJE6" s="63"/>
      <c r="BJF6" s="63"/>
      <c r="BJG6" s="63"/>
      <c r="BJH6" s="63"/>
      <c r="BJI6" s="63"/>
      <c r="BJJ6" s="63"/>
      <c r="BJK6" s="63"/>
      <c r="BJL6" s="63"/>
      <c r="BJM6" s="63"/>
      <c r="BJN6" s="63"/>
      <c r="BJO6" s="63"/>
      <c r="BJP6" s="63"/>
      <c r="BJQ6" s="63"/>
      <c r="BJR6" s="63"/>
      <c r="BJS6" s="63"/>
      <c r="BJT6" s="63"/>
      <c r="BJU6" s="63"/>
      <c r="BJV6" s="63"/>
      <c r="BJW6" s="63"/>
      <c r="BJX6" s="63"/>
      <c r="BJY6" s="63"/>
      <c r="BJZ6" s="63"/>
      <c r="BKA6" s="63"/>
      <c r="BKB6" s="63"/>
      <c r="BKC6" s="63"/>
      <c r="BKD6" s="63"/>
      <c r="BKE6" s="63"/>
      <c r="BKF6" s="63"/>
      <c r="BKG6" s="63"/>
      <c r="BKH6" s="63"/>
      <c r="BKI6" s="63"/>
      <c r="BKJ6" s="63"/>
      <c r="BKK6" s="63"/>
      <c r="BKL6" s="63"/>
      <c r="BKM6" s="63"/>
      <c r="BKN6" s="63"/>
      <c r="BKO6" s="63"/>
      <c r="BKP6" s="63"/>
      <c r="BKQ6" s="63"/>
      <c r="BKR6" s="63"/>
      <c r="BKS6" s="63"/>
      <c r="BKT6" s="63"/>
      <c r="BKU6" s="63"/>
      <c r="BKV6" s="63"/>
      <c r="BKW6" s="63"/>
      <c r="BKX6" s="63"/>
      <c r="BKY6" s="63"/>
      <c r="BKZ6" s="63"/>
      <c r="BLA6" s="63"/>
      <c r="BLB6" s="63"/>
      <c r="BLC6" s="63"/>
      <c r="BLD6" s="63"/>
      <c r="BLE6" s="63"/>
      <c r="BLF6" s="63"/>
      <c r="BLG6" s="63"/>
      <c r="BLH6" s="63"/>
      <c r="BLI6" s="63"/>
      <c r="BLJ6" s="63"/>
      <c r="BLK6" s="63"/>
      <c r="BLL6" s="63"/>
      <c r="BLM6" s="63"/>
      <c r="BLN6" s="63"/>
      <c r="BLO6" s="63"/>
      <c r="BLP6" s="63"/>
      <c r="BLQ6" s="63"/>
      <c r="BLR6" s="63"/>
      <c r="BLS6" s="63"/>
      <c r="BLT6" s="63"/>
      <c r="BLU6" s="63"/>
      <c r="BLV6" s="63"/>
      <c r="BLW6" s="63"/>
      <c r="BLX6" s="63"/>
      <c r="BLY6" s="63"/>
      <c r="BLZ6" s="63"/>
      <c r="BMA6" s="63"/>
      <c r="BMB6" s="63"/>
      <c r="BMC6" s="63"/>
      <c r="BMD6" s="63"/>
      <c r="BME6" s="63"/>
      <c r="BMF6" s="63"/>
      <c r="BMG6" s="63"/>
      <c r="BMH6" s="63"/>
      <c r="BMI6" s="63"/>
      <c r="BMJ6" s="63"/>
      <c r="BMK6" s="63"/>
      <c r="BML6" s="63"/>
      <c r="BMM6" s="63"/>
      <c r="BMN6" s="63"/>
      <c r="BMO6" s="63"/>
      <c r="BMP6" s="63"/>
      <c r="BMQ6" s="63"/>
      <c r="BMR6" s="63"/>
      <c r="BMS6" s="63"/>
      <c r="BMT6" s="63"/>
      <c r="BMU6" s="63"/>
      <c r="BMV6" s="63"/>
      <c r="BMW6" s="63"/>
      <c r="BMX6" s="63"/>
      <c r="BMY6" s="63"/>
      <c r="BMZ6" s="63"/>
      <c r="BNA6" s="63"/>
      <c r="BNB6" s="63"/>
      <c r="BNC6" s="63"/>
      <c r="BND6" s="63"/>
      <c r="BNE6" s="63"/>
      <c r="BNF6" s="63"/>
      <c r="BNG6" s="63"/>
      <c r="BNH6" s="63"/>
      <c r="BNI6" s="63"/>
      <c r="BNJ6" s="63"/>
      <c r="BNK6" s="63"/>
      <c r="BNL6" s="63"/>
      <c r="BNM6" s="63"/>
      <c r="BNN6" s="63"/>
      <c r="BNO6" s="63"/>
      <c r="BNP6" s="63"/>
      <c r="BNQ6" s="63"/>
      <c r="BNR6" s="63"/>
      <c r="BNS6" s="63"/>
      <c r="BNT6" s="63"/>
      <c r="BNU6" s="63"/>
      <c r="BNV6" s="63"/>
      <c r="BNW6" s="63"/>
      <c r="BNX6" s="63"/>
      <c r="BNY6" s="63"/>
      <c r="BNZ6" s="63"/>
      <c r="BOA6" s="63"/>
      <c r="BOB6" s="63"/>
      <c r="BOC6" s="63"/>
      <c r="BOD6" s="63"/>
      <c r="BOE6" s="63"/>
      <c r="BOF6" s="63"/>
      <c r="BOG6" s="63"/>
      <c r="BOH6" s="63"/>
      <c r="BOI6" s="63"/>
      <c r="BOJ6" s="63"/>
      <c r="BOK6" s="63"/>
      <c r="BOL6" s="63"/>
      <c r="BOM6" s="63"/>
      <c r="BON6" s="63"/>
      <c r="BOO6" s="63"/>
      <c r="BOP6" s="63"/>
      <c r="BOQ6" s="63"/>
      <c r="BOR6" s="63"/>
      <c r="BOS6" s="63"/>
      <c r="BOT6" s="63"/>
      <c r="BOU6" s="63"/>
      <c r="BOV6" s="63"/>
      <c r="BOW6" s="63"/>
      <c r="BOX6" s="63"/>
      <c r="BOY6" s="63"/>
      <c r="BOZ6" s="63"/>
      <c r="BPA6" s="63"/>
      <c r="BPB6" s="63"/>
      <c r="BPC6" s="63"/>
      <c r="BPD6" s="63"/>
      <c r="BPE6" s="63"/>
      <c r="BPF6" s="63"/>
      <c r="BPG6" s="63"/>
      <c r="BPH6" s="63"/>
      <c r="BPI6" s="63"/>
      <c r="BPJ6" s="63"/>
      <c r="BPK6" s="63"/>
      <c r="BPL6" s="63"/>
      <c r="BPM6" s="63"/>
      <c r="BPN6" s="63"/>
      <c r="BPO6" s="63"/>
      <c r="BPP6" s="63"/>
      <c r="BPQ6" s="63"/>
      <c r="BPR6" s="63"/>
      <c r="BPS6" s="63"/>
      <c r="BPT6" s="63"/>
      <c r="BPU6" s="63"/>
      <c r="BPV6" s="63"/>
      <c r="BPW6" s="63"/>
      <c r="BPX6" s="63"/>
      <c r="BPY6" s="63"/>
      <c r="BPZ6" s="63"/>
      <c r="BQA6" s="63"/>
      <c r="BQB6" s="63"/>
      <c r="BQC6" s="63"/>
      <c r="BQD6" s="63"/>
      <c r="BQE6" s="63"/>
      <c r="BQF6" s="63"/>
      <c r="BQG6" s="63"/>
      <c r="BQH6" s="63"/>
      <c r="BQI6" s="63"/>
      <c r="BQJ6" s="63"/>
      <c r="BQK6" s="63"/>
      <c r="BQL6" s="63"/>
      <c r="BQM6" s="63"/>
      <c r="BQN6" s="63"/>
      <c r="BQO6" s="63"/>
      <c r="BQP6" s="63"/>
      <c r="BQQ6" s="63"/>
      <c r="BQR6" s="63"/>
      <c r="BQS6" s="63"/>
      <c r="BQT6" s="63"/>
      <c r="BQU6" s="63"/>
      <c r="BQV6" s="63"/>
      <c r="BQW6" s="63"/>
      <c r="BQX6" s="63"/>
      <c r="BQY6" s="63"/>
      <c r="BQZ6" s="63"/>
      <c r="BRA6" s="63"/>
      <c r="BRB6" s="63"/>
      <c r="BRC6" s="63"/>
      <c r="BRD6" s="63"/>
      <c r="BRE6" s="63"/>
      <c r="BRF6" s="63"/>
      <c r="BRG6" s="63"/>
      <c r="BRH6" s="63"/>
      <c r="BRI6" s="63"/>
      <c r="BRJ6" s="63"/>
      <c r="BRK6" s="63"/>
      <c r="BRL6" s="63"/>
      <c r="BRM6" s="63"/>
      <c r="BRN6" s="63"/>
      <c r="BRO6" s="63"/>
      <c r="BRP6" s="63"/>
      <c r="BRQ6" s="63"/>
      <c r="BRR6" s="63"/>
      <c r="BRS6" s="63"/>
      <c r="BRT6" s="63"/>
      <c r="BRU6" s="63"/>
      <c r="BRV6" s="63"/>
      <c r="BRW6" s="63"/>
      <c r="BRX6" s="63"/>
      <c r="BRY6" s="63"/>
      <c r="BRZ6" s="63"/>
      <c r="BSA6" s="63"/>
      <c r="BSB6" s="63"/>
      <c r="BSC6" s="63"/>
      <c r="BSD6" s="63"/>
      <c r="BSE6" s="63"/>
      <c r="BSF6" s="63"/>
      <c r="BSG6" s="63"/>
      <c r="BSH6" s="63"/>
      <c r="BSI6" s="63"/>
      <c r="BSJ6" s="63"/>
      <c r="BSK6" s="63"/>
      <c r="BSL6" s="63"/>
      <c r="BSM6" s="63"/>
      <c r="BSN6" s="63"/>
      <c r="BSO6" s="63"/>
      <c r="BSP6" s="63"/>
      <c r="BSQ6" s="63"/>
      <c r="BSR6" s="63"/>
      <c r="BSS6" s="63"/>
      <c r="BST6" s="63"/>
      <c r="BSU6" s="63"/>
      <c r="BSV6" s="63"/>
      <c r="BSW6" s="63"/>
      <c r="BSX6" s="63"/>
      <c r="BSY6" s="63"/>
      <c r="BSZ6" s="63"/>
      <c r="BTA6" s="63"/>
      <c r="BTB6" s="63"/>
      <c r="BTC6" s="63"/>
      <c r="BTD6" s="63"/>
      <c r="BTE6" s="63"/>
      <c r="BTF6" s="63"/>
      <c r="BTG6" s="63"/>
      <c r="BTH6" s="63"/>
      <c r="BTI6" s="63"/>
      <c r="BTJ6" s="63"/>
      <c r="BTK6" s="63"/>
      <c r="BTL6" s="63"/>
      <c r="BTM6" s="63"/>
      <c r="BTN6" s="63"/>
      <c r="BTO6" s="63"/>
      <c r="BTP6" s="63"/>
      <c r="BTQ6" s="63"/>
      <c r="BTR6" s="63"/>
      <c r="BTS6" s="63"/>
      <c r="BTT6" s="63"/>
      <c r="BTU6" s="63"/>
      <c r="BTV6" s="63"/>
      <c r="BTW6" s="63"/>
      <c r="BTX6" s="63"/>
      <c r="BTY6" s="63"/>
      <c r="BTZ6" s="63"/>
      <c r="BUA6" s="63"/>
      <c r="BUB6" s="63"/>
      <c r="BUC6" s="63"/>
      <c r="BUD6" s="63"/>
      <c r="BUE6" s="63"/>
      <c r="BUF6" s="63"/>
      <c r="BUG6" s="63"/>
      <c r="BUH6" s="63"/>
      <c r="BUI6" s="63"/>
      <c r="BUJ6" s="63"/>
      <c r="BUK6" s="63"/>
      <c r="BUL6" s="63"/>
      <c r="BUM6" s="63"/>
      <c r="BUN6" s="63"/>
      <c r="BUO6" s="63"/>
      <c r="BUP6" s="63"/>
      <c r="BUQ6" s="63"/>
      <c r="BUR6" s="63"/>
      <c r="BUS6" s="63"/>
      <c r="BUT6" s="63"/>
      <c r="BUU6" s="63"/>
      <c r="BUV6" s="63"/>
      <c r="BUW6" s="63"/>
      <c r="BUX6" s="63"/>
      <c r="BUY6" s="63"/>
      <c r="BUZ6" s="63"/>
      <c r="BVA6" s="63"/>
      <c r="BVB6" s="63"/>
      <c r="BVC6" s="63"/>
      <c r="BVD6" s="63"/>
      <c r="BVE6" s="63"/>
      <c r="BVF6" s="63"/>
      <c r="BVG6" s="63"/>
      <c r="BVH6" s="63"/>
      <c r="BVI6" s="63"/>
      <c r="BVJ6" s="63"/>
      <c r="BVK6" s="63"/>
      <c r="BVL6" s="63"/>
      <c r="BVM6" s="63"/>
      <c r="BVN6" s="63"/>
      <c r="BVO6" s="63"/>
      <c r="BVP6" s="63"/>
      <c r="BVQ6" s="63"/>
      <c r="BVR6" s="63"/>
      <c r="BVS6" s="63"/>
      <c r="BVT6" s="63"/>
      <c r="BVU6" s="63"/>
      <c r="BVV6" s="63"/>
      <c r="BVW6" s="63"/>
      <c r="BVX6" s="63"/>
      <c r="BVY6" s="63"/>
      <c r="BVZ6" s="63"/>
      <c r="BWA6" s="63"/>
      <c r="BWB6" s="63"/>
      <c r="BWC6" s="63"/>
      <c r="BWD6" s="63"/>
      <c r="BWE6" s="63"/>
      <c r="BWF6" s="63"/>
      <c r="BWG6" s="63"/>
      <c r="BWH6" s="63"/>
      <c r="BWI6" s="63"/>
      <c r="BWJ6" s="63"/>
      <c r="BWK6" s="63"/>
      <c r="BWL6" s="63"/>
      <c r="BWM6" s="63"/>
      <c r="BWN6" s="63"/>
      <c r="BWO6" s="63"/>
      <c r="BWP6" s="63"/>
      <c r="BWQ6" s="63"/>
      <c r="BWR6" s="63"/>
      <c r="BWS6" s="63"/>
      <c r="BWT6" s="63"/>
      <c r="BWU6" s="63"/>
      <c r="BWV6" s="63"/>
      <c r="BWW6" s="63"/>
      <c r="BWX6" s="63"/>
      <c r="BWY6" s="63"/>
      <c r="BWZ6" s="63"/>
      <c r="BXA6" s="63"/>
      <c r="BXB6" s="63"/>
      <c r="BXC6" s="63"/>
      <c r="BXD6" s="63"/>
      <c r="BXE6" s="63"/>
      <c r="BXF6" s="63"/>
      <c r="BXG6" s="63"/>
      <c r="BXH6" s="63"/>
      <c r="BXI6" s="63"/>
      <c r="BXJ6" s="63"/>
      <c r="BXK6" s="63"/>
      <c r="BXL6" s="63"/>
      <c r="BXM6" s="63"/>
      <c r="BXN6" s="63"/>
      <c r="BXO6" s="63"/>
      <c r="BXP6" s="63"/>
      <c r="BXQ6" s="63"/>
      <c r="BXR6" s="63"/>
      <c r="BXS6" s="63"/>
      <c r="BXT6" s="63"/>
      <c r="BXU6" s="63"/>
      <c r="BXV6" s="63"/>
      <c r="BXW6" s="63"/>
      <c r="BXX6" s="63"/>
      <c r="BXY6" s="63"/>
      <c r="BXZ6" s="63"/>
      <c r="BYA6" s="63"/>
      <c r="BYB6" s="63"/>
      <c r="BYC6" s="63"/>
      <c r="BYD6" s="63"/>
      <c r="BYE6" s="63"/>
      <c r="BYF6" s="63"/>
      <c r="BYG6" s="63"/>
      <c r="BYH6" s="63"/>
      <c r="BYI6" s="63"/>
      <c r="BYJ6" s="63"/>
      <c r="BYK6" s="63"/>
      <c r="BYL6" s="63"/>
      <c r="BYM6" s="63"/>
      <c r="BYN6" s="63"/>
      <c r="BYO6" s="63"/>
      <c r="BYP6" s="63"/>
      <c r="BYQ6" s="63"/>
      <c r="BYR6" s="63"/>
      <c r="BYS6" s="63"/>
      <c r="BYT6" s="63"/>
      <c r="BYU6" s="63"/>
      <c r="BYV6" s="63"/>
      <c r="BYW6" s="63"/>
      <c r="BYX6" s="63"/>
      <c r="BYY6" s="63"/>
      <c r="BYZ6" s="63"/>
      <c r="BZA6" s="63"/>
      <c r="BZB6" s="63"/>
      <c r="BZC6" s="63"/>
      <c r="BZD6" s="63"/>
      <c r="BZE6" s="63"/>
      <c r="BZF6" s="63"/>
      <c r="BZG6" s="63"/>
      <c r="BZH6" s="63"/>
      <c r="BZI6" s="63"/>
      <c r="BZJ6" s="63"/>
      <c r="BZK6" s="63"/>
      <c r="BZL6" s="63"/>
      <c r="BZM6" s="63"/>
      <c r="BZN6" s="63"/>
      <c r="BZO6" s="63"/>
      <c r="BZP6" s="63"/>
      <c r="BZQ6" s="63"/>
      <c r="BZR6" s="63"/>
      <c r="BZS6" s="63"/>
      <c r="BZT6" s="63"/>
      <c r="BZU6" s="63"/>
      <c r="BZV6" s="63"/>
      <c r="BZW6" s="63"/>
      <c r="BZX6" s="63"/>
      <c r="BZY6" s="63"/>
      <c r="BZZ6" s="63"/>
      <c r="CAA6" s="63"/>
      <c r="CAB6" s="63"/>
      <c r="CAC6" s="63"/>
      <c r="CAD6" s="63"/>
      <c r="CAE6" s="63"/>
      <c r="CAF6" s="63"/>
      <c r="CAG6" s="63"/>
      <c r="CAH6" s="63"/>
      <c r="CAI6" s="63"/>
      <c r="CAJ6" s="63"/>
      <c r="CAK6" s="63"/>
      <c r="CAL6" s="63"/>
      <c r="CAM6" s="63"/>
      <c r="CAN6" s="63"/>
      <c r="CAO6" s="63"/>
      <c r="CAP6" s="63"/>
      <c r="CAQ6" s="63"/>
      <c r="CAR6" s="63"/>
      <c r="CAS6" s="63"/>
      <c r="CAT6" s="63"/>
      <c r="CAU6" s="63"/>
      <c r="CAV6" s="63"/>
      <c r="CAW6" s="63"/>
      <c r="CAX6" s="63"/>
      <c r="CAY6" s="63"/>
      <c r="CAZ6" s="63"/>
      <c r="CBA6" s="63"/>
      <c r="CBB6" s="63"/>
      <c r="CBC6" s="63"/>
      <c r="CBD6" s="63"/>
      <c r="CBE6" s="63"/>
      <c r="CBF6" s="63"/>
      <c r="CBG6" s="63"/>
      <c r="CBH6" s="63"/>
      <c r="CBI6" s="63"/>
      <c r="CBJ6" s="63"/>
      <c r="CBK6" s="63"/>
      <c r="CBL6" s="63"/>
      <c r="CBM6" s="63"/>
      <c r="CBN6" s="63"/>
      <c r="CBO6" s="63"/>
      <c r="CBP6" s="63"/>
      <c r="CBQ6" s="63"/>
      <c r="CBR6" s="63"/>
      <c r="CBS6" s="63"/>
      <c r="CBT6" s="63"/>
      <c r="CBU6" s="63"/>
      <c r="CBV6" s="63"/>
      <c r="CBW6" s="63"/>
      <c r="CBX6" s="63"/>
      <c r="CBY6" s="63"/>
      <c r="CBZ6" s="63"/>
      <c r="CCA6" s="63"/>
      <c r="CCB6" s="63"/>
      <c r="CCC6" s="63"/>
      <c r="CCD6" s="63"/>
      <c r="CCE6" s="63"/>
      <c r="CCF6" s="63"/>
      <c r="CCG6" s="63"/>
      <c r="CCH6" s="63"/>
      <c r="CCI6" s="63"/>
      <c r="CCJ6" s="63"/>
      <c r="CCK6" s="63"/>
      <c r="CCL6" s="63"/>
      <c r="CCM6" s="63"/>
      <c r="CCN6" s="63"/>
      <c r="CCO6" s="63"/>
      <c r="CCP6" s="63"/>
      <c r="CCQ6" s="63"/>
      <c r="CCR6" s="63"/>
      <c r="CCS6" s="63"/>
      <c r="CCT6" s="63"/>
      <c r="CCU6" s="63"/>
      <c r="CCV6" s="63"/>
      <c r="CCW6" s="63"/>
      <c r="CCX6" s="63"/>
      <c r="CCY6" s="63"/>
      <c r="CCZ6" s="63"/>
      <c r="CDA6" s="63"/>
      <c r="CDB6" s="63"/>
      <c r="CDC6" s="63"/>
      <c r="CDD6" s="63"/>
      <c r="CDE6" s="63"/>
      <c r="CDF6" s="63"/>
      <c r="CDG6" s="63"/>
      <c r="CDH6" s="63"/>
      <c r="CDI6" s="63"/>
      <c r="CDJ6" s="63"/>
      <c r="CDK6" s="63"/>
      <c r="CDL6" s="63"/>
      <c r="CDM6" s="63"/>
      <c r="CDN6" s="63"/>
      <c r="CDO6" s="63"/>
      <c r="CDP6" s="63"/>
      <c r="CDQ6" s="63"/>
      <c r="CDR6" s="63"/>
      <c r="CDS6" s="63"/>
      <c r="CDT6" s="63"/>
      <c r="CDU6" s="63"/>
      <c r="CDV6" s="63"/>
      <c r="CDW6" s="63"/>
      <c r="CDX6" s="63"/>
      <c r="CDY6" s="63"/>
      <c r="CDZ6" s="63"/>
      <c r="CEA6" s="63"/>
      <c r="CEB6" s="63"/>
      <c r="CEC6" s="63"/>
      <c r="CED6" s="63"/>
      <c r="CEE6" s="63"/>
      <c r="CEF6" s="63"/>
      <c r="CEG6" s="63"/>
      <c r="CEH6" s="63"/>
      <c r="CEI6" s="63"/>
      <c r="CEJ6" s="63"/>
      <c r="CEK6" s="63"/>
      <c r="CEL6" s="63"/>
      <c r="CEM6" s="63"/>
      <c r="CEN6" s="63"/>
      <c r="CEO6" s="63"/>
      <c r="CEP6" s="63"/>
      <c r="CEQ6" s="63"/>
      <c r="CER6" s="63"/>
      <c r="CES6" s="63"/>
      <c r="CET6" s="63"/>
      <c r="CEU6" s="63"/>
      <c r="CEV6" s="63"/>
      <c r="CEW6" s="63"/>
      <c r="CEX6" s="63"/>
      <c r="CEY6" s="63"/>
      <c r="CEZ6" s="63"/>
      <c r="CFA6" s="63"/>
      <c r="CFB6" s="63"/>
      <c r="CFC6" s="63"/>
      <c r="CFD6" s="63"/>
      <c r="CFE6" s="63"/>
      <c r="CFF6" s="63"/>
      <c r="CFG6" s="63"/>
      <c r="CFH6" s="63"/>
      <c r="CFI6" s="63"/>
      <c r="CFJ6" s="63"/>
      <c r="CFK6" s="63"/>
      <c r="CFL6" s="63"/>
      <c r="CFM6" s="63"/>
      <c r="CFN6" s="63"/>
      <c r="CFO6" s="63"/>
      <c r="CFP6" s="63"/>
      <c r="CFQ6" s="63"/>
      <c r="CFR6" s="63"/>
      <c r="CFS6" s="63"/>
      <c r="CFT6" s="63"/>
      <c r="CFU6" s="63"/>
      <c r="CFV6" s="63"/>
      <c r="CFW6" s="63"/>
      <c r="CFX6" s="63"/>
      <c r="CFY6" s="63"/>
      <c r="CFZ6" s="63"/>
      <c r="CGA6" s="63"/>
      <c r="CGB6" s="63"/>
      <c r="CGC6" s="63"/>
      <c r="CGD6" s="63"/>
      <c r="CGE6" s="63"/>
      <c r="CGF6" s="63"/>
      <c r="CGG6" s="63"/>
      <c r="CGH6" s="63"/>
      <c r="CGI6" s="63"/>
      <c r="CGJ6" s="63"/>
      <c r="CGK6" s="63"/>
      <c r="CGL6" s="63"/>
      <c r="CGM6" s="63"/>
      <c r="CGN6" s="63"/>
      <c r="CGO6" s="63"/>
      <c r="CGP6" s="63"/>
      <c r="CGQ6" s="63"/>
      <c r="CGR6" s="63"/>
      <c r="CGS6" s="63"/>
      <c r="CGT6" s="63"/>
      <c r="CGU6" s="63"/>
      <c r="CGV6" s="63"/>
      <c r="CGW6" s="63"/>
      <c r="CGX6" s="63"/>
      <c r="CGY6" s="63"/>
      <c r="CGZ6" s="63"/>
      <c r="CHA6" s="63"/>
      <c r="CHB6" s="63"/>
      <c r="CHC6" s="63"/>
      <c r="CHD6" s="63"/>
      <c r="CHE6" s="63"/>
      <c r="CHF6" s="63"/>
      <c r="CHG6" s="63"/>
      <c r="CHH6" s="63"/>
      <c r="CHI6" s="63"/>
      <c r="CHJ6" s="63"/>
      <c r="CHK6" s="63"/>
      <c r="CHL6" s="63"/>
      <c r="CHM6" s="63"/>
      <c r="CHN6" s="63"/>
      <c r="CHO6" s="63"/>
      <c r="CHP6" s="63"/>
      <c r="CHQ6" s="63"/>
      <c r="CHR6" s="63"/>
      <c r="CHS6" s="63"/>
      <c r="CHT6" s="63"/>
      <c r="CHU6" s="63"/>
      <c r="CHV6" s="63"/>
      <c r="CHW6" s="63"/>
      <c r="CHX6" s="63"/>
      <c r="CHY6" s="63"/>
      <c r="CHZ6" s="63"/>
      <c r="CIA6" s="63"/>
      <c r="CIB6" s="63"/>
      <c r="CIC6" s="63"/>
      <c r="CID6" s="63"/>
      <c r="CIE6" s="63"/>
      <c r="CIF6" s="63"/>
      <c r="CIG6" s="63"/>
      <c r="CIH6" s="63"/>
      <c r="CII6" s="63"/>
      <c r="CIJ6" s="63"/>
      <c r="CIK6" s="63"/>
      <c r="CIL6" s="63"/>
      <c r="CIM6" s="63"/>
      <c r="CIN6" s="63"/>
      <c r="CIO6" s="63"/>
      <c r="CIP6" s="63"/>
      <c r="CIQ6" s="63"/>
      <c r="CIR6" s="63"/>
      <c r="CIS6" s="63"/>
      <c r="CIT6" s="63"/>
      <c r="CIU6" s="63"/>
      <c r="CIV6" s="63"/>
      <c r="CIW6" s="63"/>
      <c r="CIX6" s="63"/>
      <c r="CIY6" s="63"/>
      <c r="CIZ6" s="63"/>
      <c r="CJA6" s="63"/>
      <c r="CJB6" s="63"/>
      <c r="CJC6" s="63"/>
      <c r="CJD6" s="63"/>
      <c r="CJE6" s="63"/>
      <c r="CJF6" s="63"/>
      <c r="CJG6" s="63"/>
      <c r="CJH6" s="63"/>
      <c r="CJI6" s="63"/>
      <c r="CJJ6" s="63"/>
      <c r="CJK6" s="63"/>
      <c r="CJL6" s="63"/>
      <c r="CJM6" s="63"/>
      <c r="CJN6" s="63"/>
      <c r="CJO6" s="63"/>
      <c r="CJP6" s="63"/>
      <c r="CJQ6" s="63"/>
      <c r="CJR6" s="63"/>
      <c r="CJS6" s="63"/>
      <c r="CJT6" s="63"/>
      <c r="CJU6" s="63"/>
      <c r="CJV6" s="63"/>
      <c r="CJW6" s="63"/>
      <c r="CJX6" s="63"/>
      <c r="CJY6" s="63"/>
      <c r="CJZ6" s="63"/>
      <c r="CKA6" s="63"/>
      <c r="CKB6" s="63"/>
      <c r="CKC6" s="63"/>
      <c r="CKD6" s="63"/>
      <c r="CKE6" s="63"/>
      <c r="CKF6" s="63"/>
      <c r="CKG6" s="63"/>
      <c r="CKH6" s="63"/>
      <c r="CKI6" s="63"/>
      <c r="CKJ6" s="63"/>
      <c r="CKK6" s="63"/>
      <c r="CKL6" s="63"/>
      <c r="CKM6" s="63"/>
      <c r="CKN6" s="63"/>
      <c r="CKO6" s="63"/>
      <c r="CKP6" s="63"/>
      <c r="CKQ6" s="63"/>
      <c r="CKR6" s="63"/>
      <c r="CKS6" s="63"/>
      <c r="CKT6" s="63"/>
      <c r="CKU6" s="63"/>
      <c r="CKV6" s="63"/>
      <c r="CKW6" s="63"/>
      <c r="CKX6" s="63"/>
      <c r="CKY6" s="63"/>
      <c r="CKZ6" s="63"/>
      <c r="CLA6" s="63"/>
      <c r="CLB6" s="63"/>
      <c r="CLC6" s="63"/>
      <c r="CLD6" s="63"/>
      <c r="CLE6" s="63"/>
      <c r="CLF6" s="63"/>
      <c r="CLG6" s="63"/>
      <c r="CLH6" s="63"/>
      <c r="CLI6" s="63"/>
      <c r="CLJ6" s="63"/>
      <c r="CLK6" s="63"/>
      <c r="CLL6" s="63"/>
      <c r="CLM6" s="63"/>
      <c r="CLN6" s="63"/>
      <c r="CLO6" s="63"/>
      <c r="CLP6" s="63"/>
      <c r="CLQ6" s="63"/>
      <c r="CLR6" s="63"/>
      <c r="CLS6" s="63"/>
      <c r="CLT6" s="63"/>
      <c r="CLU6" s="63"/>
      <c r="CLV6" s="63"/>
      <c r="CLW6" s="63"/>
      <c r="CLX6" s="63"/>
      <c r="CLY6" s="63"/>
      <c r="CLZ6" s="63"/>
      <c r="CMA6" s="63"/>
      <c r="CMB6" s="63"/>
      <c r="CMC6" s="63"/>
      <c r="CMD6" s="63"/>
      <c r="CME6" s="63"/>
      <c r="CMF6" s="63"/>
      <c r="CMG6" s="63"/>
      <c r="CMH6" s="63"/>
      <c r="CMI6" s="63"/>
      <c r="CMJ6" s="63"/>
      <c r="CMK6" s="63"/>
      <c r="CML6" s="63"/>
      <c r="CMM6" s="63"/>
      <c r="CMN6" s="63"/>
      <c r="CMO6" s="63"/>
      <c r="CMP6" s="63"/>
      <c r="CMQ6" s="63"/>
      <c r="CMR6" s="63"/>
      <c r="CMS6" s="63"/>
      <c r="CMT6" s="63"/>
      <c r="CMU6" s="63"/>
      <c r="CMV6" s="63"/>
      <c r="CMW6" s="63"/>
      <c r="CMX6" s="63"/>
      <c r="CMY6" s="63"/>
      <c r="CMZ6" s="63"/>
      <c r="CNA6" s="63"/>
      <c r="CNB6" s="63"/>
      <c r="CNC6" s="63"/>
      <c r="CND6" s="63"/>
      <c r="CNE6" s="63"/>
      <c r="CNF6" s="63"/>
      <c r="CNG6" s="63"/>
      <c r="CNH6" s="63"/>
      <c r="CNI6" s="63"/>
      <c r="CNJ6" s="63"/>
      <c r="CNK6" s="63"/>
      <c r="CNL6" s="63"/>
      <c r="CNM6" s="63"/>
      <c r="CNN6" s="63"/>
      <c r="CNO6" s="63"/>
      <c r="CNP6" s="63"/>
      <c r="CNQ6" s="63"/>
      <c r="CNR6" s="63"/>
      <c r="CNS6" s="63"/>
      <c r="CNT6" s="63"/>
      <c r="CNU6" s="63"/>
      <c r="CNV6" s="63"/>
      <c r="CNW6" s="63"/>
      <c r="CNX6" s="63"/>
      <c r="CNY6" s="63"/>
      <c r="CNZ6" s="63"/>
      <c r="COA6" s="63"/>
      <c r="COB6" s="63"/>
      <c r="COC6" s="63"/>
      <c r="COD6" s="63"/>
      <c r="COE6" s="63"/>
      <c r="COF6" s="63"/>
      <c r="COG6" s="63"/>
      <c r="COH6" s="63"/>
      <c r="COI6" s="63"/>
      <c r="COJ6" s="63"/>
      <c r="COK6" s="63"/>
      <c r="COL6" s="63"/>
      <c r="COM6" s="63"/>
      <c r="CON6" s="63"/>
      <c r="COO6" s="63"/>
      <c r="COP6" s="63"/>
      <c r="COQ6" s="63"/>
      <c r="COR6" s="63"/>
      <c r="COS6" s="63"/>
      <c r="COT6" s="63"/>
      <c r="COU6" s="63"/>
      <c r="COV6" s="63"/>
      <c r="COW6" s="63"/>
      <c r="COX6" s="63"/>
      <c r="COY6" s="63"/>
      <c r="COZ6" s="63"/>
      <c r="CPA6" s="63"/>
      <c r="CPB6" s="63"/>
      <c r="CPC6" s="63"/>
      <c r="CPD6" s="63"/>
      <c r="CPE6" s="63"/>
      <c r="CPF6" s="63"/>
      <c r="CPG6" s="63"/>
      <c r="CPH6" s="63"/>
      <c r="CPI6" s="63"/>
      <c r="CPJ6" s="63"/>
      <c r="CPK6" s="63"/>
      <c r="CPL6" s="63"/>
      <c r="CPM6" s="63"/>
      <c r="CPN6" s="63"/>
      <c r="CPO6" s="63"/>
      <c r="CPP6" s="63"/>
      <c r="CPQ6" s="63"/>
      <c r="CPR6" s="63"/>
      <c r="CPS6" s="63"/>
      <c r="CPT6" s="63"/>
      <c r="CPU6" s="63"/>
      <c r="CPV6" s="63"/>
      <c r="CPW6" s="63"/>
      <c r="CPX6" s="63"/>
      <c r="CPY6" s="63"/>
      <c r="CPZ6" s="63"/>
      <c r="CQA6" s="63"/>
      <c r="CQB6" s="63"/>
      <c r="CQC6" s="63"/>
      <c r="CQD6" s="63"/>
      <c r="CQE6" s="63"/>
      <c r="CQF6" s="63"/>
      <c r="CQG6" s="63"/>
      <c r="CQH6" s="63"/>
      <c r="CQI6" s="63"/>
      <c r="CQJ6" s="63"/>
      <c r="CQK6" s="63"/>
      <c r="CQL6" s="63"/>
      <c r="CQM6" s="63"/>
      <c r="CQN6" s="63"/>
      <c r="CQO6" s="63"/>
      <c r="CQP6" s="63"/>
      <c r="CQQ6" s="63"/>
      <c r="CQR6" s="63"/>
      <c r="CQS6" s="63"/>
      <c r="CQT6" s="63"/>
      <c r="CQU6" s="63"/>
      <c r="CQV6" s="63"/>
      <c r="CQW6" s="63"/>
      <c r="CQX6" s="63"/>
      <c r="CQY6" s="63"/>
      <c r="CQZ6" s="63"/>
      <c r="CRA6" s="63"/>
      <c r="CRB6" s="63"/>
      <c r="CRC6" s="63"/>
      <c r="CRD6" s="63"/>
      <c r="CRE6" s="63"/>
      <c r="CRF6" s="63"/>
      <c r="CRG6" s="63"/>
      <c r="CRH6" s="63"/>
      <c r="CRI6" s="63"/>
      <c r="CRJ6" s="63"/>
      <c r="CRK6" s="63"/>
      <c r="CRL6" s="63"/>
      <c r="CRM6" s="63"/>
      <c r="CRN6" s="63"/>
      <c r="CRO6" s="63"/>
      <c r="CRP6" s="63"/>
      <c r="CRQ6" s="63"/>
      <c r="CRR6" s="63"/>
      <c r="CRS6" s="63"/>
      <c r="CRT6" s="63"/>
      <c r="CRU6" s="63"/>
      <c r="CRV6" s="63"/>
      <c r="CRW6" s="63"/>
      <c r="CRX6" s="63"/>
      <c r="CRY6" s="63"/>
      <c r="CRZ6" s="63"/>
      <c r="CSA6" s="63"/>
      <c r="CSB6" s="63"/>
      <c r="CSC6" s="63"/>
      <c r="CSD6" s="63"/>
      <c r="CSE6" s="63"/>
      <c r="CSF6" s="63"/>
      <c r="CSG6" s="63"/>
      <c r="CSH6" s="63"/>
      <c r="CSI6" s="63"/>
      <c r="CSJ6" s="63"/>
      <c r="CSK6" s="63"/>
      <c r="CSL6" s="63"/>
      <c r="CSM6" s="63"/>
      <c r="CSN6" s="63"/>
      <c r="CSO6" s="63"/>
      <c r="CSP6" s="63"/>
      <c r="CSQ6" s="63"/>
      <c r="CSR6" s="63"/>
      <c r="CSS6" s="63"/>
      <c r="CST6" s="63"/>
      <c r="CSU6" s="63"/>
      <c r="CSV6" s="63"/>
      <c r="CSW6" s="63"/>
      <c r="CSX6" s="63"/>
      <c r="CSY6" s="63"/>
      <c r="CSZ6" s="63"/>
      <c r="CTA6" s="63"/>
      <c r="CTB6" s="63"/>
      <c r="CTC6" s="63"/>
      <c r="CTD6" s="63"/>
      <c r="CTE6" s="63"/>
      <c r="CTF6" s="63"/>
      <c r="CTG6" s="63"/>
      <c r="CTH6" s="63"/>
      <c r="CTI6" s="63"/>
      <c r="CTJ6" s="63"/>
      <c r="CTK6" s="63"/>
      <c r="CTL6" s="63"/>
      <c r="CTM6" s="63"/>
      <c r="CTN6" s="63"/>
      <c r="CTO6" s="63"/>
      <c r="CTP6" s="63"/>
      <c r="CTQ6" s="63"/>
      <c r="CTR6" s="63"/>
      <c r="CTS6" s="63"/>
      <c r="CTT6" s="63"/>
      <c r="CTU6" s="63"/>
      <c r="CTV6" s="63"/>
      <c r="CTW6" s="63"/>
      <c r="CTX6" s="63"/>
      <c r="CTY6" s="63"/>
      <c r="CTZ6" s="63"/>
      <c r="CUA6" s="63"/>
      <c r="CUB6" s="63"/>
      <c r="CUC6" s="63"/>
      <c r="CUD6" s="63"/>
      <c r="CUE6" s="63"/>
      <c r="CUF6" s="63"/>
      <c r="CUG6" s="63"/>
      <c r="CUH6" s="63"/>
      <c r="CUI6" s="63"/>
      <c r="CUJ6" s="63"/>
      <c r="CUK6" s="63"/>
      <c r="CUL6" s="63"/>
      <c r="CUM6" s="63"/>
      <c r="CUN6" s="63"/>
      <c r="CUO6" s="63"/>
      <c r="CUP6" s="63"/>
      <c r="CUQ6" s="63"/>
      <c r="CUR6" s="63"/>
      <c r="CUS6" s="63"/>
      <c r="CUT6" s="63"/>
      <c r="CUU6" s="63"/>
      <c r="CUV6" s="63"/>
      <c r="CUW6" s="63"/>
      <c r="CUX6" s="63"/>
      <c r="CUY6" s="63"/>
      <c r="CUZ6" s="63"/>
      <c r="CVA6" s="63"/>
      <c r="CVB6" s="63"/>
      <c r="CVC6" s="63"/>
      <c r="CVD6" s="63"/>
      <c r="CVE6" s="63"/>
      <c r="CVF6" s="63"/>
      <c r="CVG6" s="63"/>
      <c r="CVH6" s="63"/>
      <c r="CVI6" s="63"/>
      <c r="CVJ6" s="63"/>
      <c r="CVK6" s="63"/>
      <c r="CVL6" s="63"/>
      <c r="CVM6" s="63"/>
      <c r="CVN6" s="63"/>
      <c r="CVO6" s="63"/>
      <c r="CVP6" s="63"/>
      <c r="CVQ6" s="63"/>
      <c r="CVR6" s="63"/>
      <c r="CVS6" s="63"/>
      <c r="CVT6" s="63"/>
      <c r="CVU6" s="63"/>
      <c r="CVV6" s="63"/>
      <c r="CVW6" s="63"/>
      <c r="CVX6" s="63"/>
      <c r="CVY6" s="63"/>
      <c r="CVZ6" s="63"/>
      <c r="CWA6" s="63"/>
      <c r="CWB6" s="63"/>
      <c r="CWC6" s="63"/>
      <c r="CWD6" s="63"/>
      <c r="CWE6" s="63"/>
      <c r="CWF6" s="63"/>
      <c r="CWG6" s="63"/>
      <c r="CWH6" s="63"/>
      <c r="CWI6" s="63"/>
      <c r="CWJ6" s="63"/>
      <c r="CWK6" s="63"/>
      <c r="CWL6" s="63"/>
      <c r="CWM6" s="63"/>
      <c r="CWN6" s="63"/>
      <c r="CWO6" s="63"/>
      <c r="CWP6" s="63"/>
      <c r="CWQ6" s="63"/>
      <c r="CWR6" s="63"/>
      <c r="CWS6" s="63"/>
      <c r="CWT6" s="63"/>
      <c r="CWU6" s="63"/>
      <c r="CWV6" s="63"/>
      <c r="CWW6" s="63"/>
      <c r="CWX6" s="63"/>
      <c r="CWY6" s="63"/>
      <c r="CWZ6" s="63"/>
      <c r="CXA6" s="63"/>
      <c r="CXB6" s="63"/>
      <c r="CXC6" s="63"/>
      <c r="CXD6" s="63"/>
      <c r="CXE6" s="63"/>
      <c r="CXF6" s="63"/>
      <c r="CXG6" s="63"/>
      <c r="CXH6" s="63"/>
      <c r="CXI6" s="63"/>
      <c r="CXJ6" s="63"/>
      <c r="CXK6" s="63"/>
      <c r="CXL6" s="63"/>
      <c r="CXM6" s="63"/>
      <c r="CXN6" s="63"/>
      <c r="CXO6" s="63"/>
      <c r="CXP6" s="63"/>
      <c r="CXQ6" s="63"/>
      <c r="CXR6" s="63"/>
      <c r="CXS6" s="63"/>
      <c r="CXT6" s="63"/>
      <c r="CXU6" s="63"/>
      <c r="CXV6" s="63"/>
      <c r="CXW6" s="63"/>
      <c r="CXX6" s="63"/>
      <c r="CXY6" s="63"/>
      <c r="CXZ6" s="63"/>
      <c r="CYA6" s="63"/>
      <c r="CYB6" s="63"/>
      <c r="CYC6" s="63"/>
      <c r="CYD6" s="63"/>
      <c r="CYE6" s="63"/>
      <c r="CYF6" s="63"/>
      <c r="CYG6" s="63"/>
      <c r="CYH6" s="63"/>
      <c r="CYI6" s="63"/>
      <c r="CYJ6" s="63"/>
      <c r="CYK6" s="63"/>
      <c r="CYL6" s="63"/>
      <c r="CYM6" s="63"/>
      <c r="CYN6" s="63"/>
      <c r="CYO6" s="63"/>
      <c r="CYP6" s="63"/>
      <c r="CYQ6" s="63"/>
      <c r="CYR6" s="63"/>
      <c r="CYS6" s="63"/>
      <c r="CYT6" s="63"/>
      <c r="CYU6" s="63"/>
      <c r="CYV6" s="63"/>
      <c r="CYW6" s="63"/>
      <c r="CYX6" s="63"/>
      <c r="CYY6" s="63"/>
      <c r="CYZ6" s="63"/>
      <c r="CZA6" s="63"/>
      <c r="CZB6" s="63"/>
      <c r="CZC6" s="63"/>
      <c r="CZD6" s="63"/>
      <c r="CZE6" s="63"/>
      <c r="CZF6" s="63"/>
      <c r="CZG6" s="63"/>
      <c r="CZH6" s="63"/>
      <c r="CZI6" s="63"/>
      <c r="CZJ6" s="63"/>
      <c r="CZK6" s="63"/>
      <c r="CZL6" s="63"/>
      <c r="CZM6" s="63"/>
      <c r="CZN6" s="63"/>
      <c r="CZO6" s="63"/>
      <c r="CZP6" s="63"/>
      <c r="CZQ6" s="63"/>
      <c r="CZR6" s="63"/>
      <c r="CZS6" s="63"/>
      <c r="CZT6" s="63"/>
      <c r="CZU6" s="63"/>
      <c r="CZV6" s="63"/>
      <c r="CZW6" s="63"/>
      <c r="CZX6" s="63"/>
      <c r="CZY6" s="63"/>
      <c r="CZZ6" s="63"/>
      <c r="DAA6" s="63"/>
      <c r="DAB6" s="63"/>
      <c r="DAC6" s="63"/>
      <c r="DAD6" s="63"/>
      <c r="DAE6" s="63"/>
      <c r="DAF6" s="63"/>
      <c r="DAG6" s="63"/>
      <c r="DAH6" s="63"/>
      <c r="DAI6" s="63"/>
      <c r="DAJ6" s="63"/>
      <c r="DAK6" s="63"/>
      <c r="DAL6" s="63"/>
      <c r="DAM6" s="63"/>
      <c r="DAN6" s="63"/>
      <c r="DAO6" s="63"/>
      <c r="DAP6" s="63"/>
      <c r="DAQ6" s="63"/>
      <c r="DAR6" s="63"/>
      <c r="DAS6" s="63"/>
      <c r="DAT6" s="63"/>
      <c r="DAU6" s="63"/>
      <c r="DAV6" s="63"/>
      <c r="DAW6" s="63"/>
      <c r="DAX6" s="63"/>
      <c r="DAY6" s="63"/>
      <c r="DAZ6" s="63"/>
      <c r="DBA6" s="63"/>
      <c r="DBB6" s="63"/>
      <c r="DBC6" s="63"/>
      <c r="DBD6" s="63"/>
      <c r="DBE6" s="63"/>
      <c r="DBF6" s="63"/>
      <c r="DBG6" s="63"/>
      <c r="DBH6" s="63"/>
      <c r="DBI6" s="63"/>
      <c r="DBJ6" s="63"/>
      <c r="DBK6" s="63"/>
      <c r="DBL6" s="63"/>
      <c r="DBM6" s="63"/>
      <c r="DBN6" s="63"/>
      <c r="DBO6" s="63"/>
      <c r="DBP6" s="63"/>
      <c r="DBQ6" s="63"/>
      <c r="DBR6" s="63"/>
      <c r="DBS6" s="63"/>
      <c r="DBT6" s="63"/>
      <c r="DBU6" s="63"/>
      <c r="DBV6" s="63"/>
      <c r="DBW6" s="63"/>
      <c r="DBX6" s="63"/>
      <c r="DBY6" s="63"/>
      <c r="DBZ6" s="63"/>
      <c r="DCA6" s="63"/>
      <c r="DCB6" s="63"/>
      <c r="DCC6" s="63"/>
      <c r="DCD6" s="63"/>
      <c r="DCE6" s="63"/>
      <c r="DCF6" s="63"/>
      <c r="DCG6" s="63"/>
      <c r="DCH6" s="63"/>
      <c r="DCI6" s="63"/>
      <c r="DCJ6" s="63"/>
      <c r="DCK6" s="63"/>
      <c r="DCL6" s="63"/>
      <c r="DCM6" s="63"/>
      <c r="DCN6" s="63"/>
      <c r="DCO6" s="63"/>
      <c r="DCP6" s="63"/>
      <c r="DCQ6" s="63"/>
      <c r="DCR6" s="63"/>
      <c r="DCS6" s="63"/>
      <c r="DCT6" s="63"/>
      <c r="DCU6" s="63"/>
      <c r="DCV6" s="63"/>
      <c r="DCW6" s="63"/>
      <c r="DCX6" s="63"/>
      <c r="DCY6" s="63"/>
      <c r="DCZ6" s="63"/>
      <c r="DDA6" s="63"/>
      <c r="DDB6" s="63"/>
      <c r="DDC6" s="63"/>
      <c r="DDD6" s="63"/>
      <c r="DDE6" s="63"/>
      <c r="DDF6" s="63"/>
      <c r="DDG6" s="63"/>
      <c r="DDH6" s="63"/>
      <c r="DDI6" s="63"/>
      <c r="DDJ6" s="63"/>
      <c r="DDK6" s="63"/>
      <c r="DDL6" s="63"/>
      <c r="DDM6" s="63"/>
      <c r="DDN6" s="63"/>
      <c r="DDO6" s="63"/>
      <c r="DDP6" s="63"/>
      <c r="DDQ6" s="63"/>
      <c r="DDR6" s="63"/>
      <c r="DDS6" s="63"/>
      <c r="DDT6" s="63"/>
      <c r="DDU6" s="63"/>
      <c r="DDV6" s="63"/>
      <c r="DDW6" s="63"/>
      <c r="DDX6" s="63"/>
      <c r="DDY6" s="63"/>
      <c r="DDZ6" s="63"/>
      <c r="DEA6" s="63"/>
      <c r="DEB6" s="63"/>
      <c r="DEC6" s="63"/>
      <c r="DED6" s="63"/>
      <c r="DEE6" s="63"/>
      <c r="DEF6" s="63"/>
      <c r="DEG6" s="63"/>
      <c r="DEH6" s="63"/>
      <c r="DEI6" s="63"/>
      <c r="DEJ6" s="63"/>
      <c r="DEK6" s="63"/>
      <c r="DEL6" s="63"/>
      <c r="DEM6" s="63"/>
      <c r="DEN6" s="63"/>
      <c r="DEO6" s="63"/>
      <c r="DEP6" s="63"/>
      <c r="DEQ6" s="63"/>
      <c r="DER6" s="63"/>
      <c r="DES6" s="63"/>
      <c r="DET6" s="63"/>
      <c r="DEU6" s="63"/>
      <c r="DEV6" s="63"/>
      <c r="DEW6" s="63"/>
      <c r="DEX6" s="63"/>
      <c r="DEY6" s="63"/>
      <c r="DEZ6" s="63"/>
      <c r="DFA6" s="63"/>
      <c r="DFB6" s="63"/>
      <c r="DFC6" s="63"/>
      <c r="DFD6" s="63"/>
      <c r="DFE6" s="63"/>
      <c r="DFF6" s="63"/>
      <c r="DFG6" s="63"/>
      <c r="DFH6" s="63"/>
      <c r="DFI6" s="63"/>
      <c r="DFJ6" s="63"/>
      <c r="DFK6" s="63"/>
      <c r="DFL6" s="63"/>
      <c r="DFM6" s="63"/>
      <c r="DFN6" s="63"/>
      <c r="DFO6" s="63"/>
      <c r="DFP6" s="63"/>
      <c r="DFQ6" s="63"/>
      <c r="DFR6" s="63"/>
      <c r="DFS6" s="63"/>
      <c r="DFT6" s="63"/>
      <c r="DFU6" s="63"/>
      <c r="DFV6" s="63"/>
      <c r="DFW6" s="63"/>
      <c r="DFX6" s="63"/>
      <c r="DFY6" s="63"/>
      <c r="DFZ6" s="63"/>
      <c r="DGA6" s="63"/>
      <c r="DGB6" s="63"/>
      <c r="DGC6" s="63"/>
      <c r="DGD6" s="63"/>
      <c r="DGE6" s="63"/>
      <c r="DGF6" s="63"/>
      <c r="DGG6" s="63"/>
      <c r="DGH6" s="63"/>
      <c r="DGI6" s="63"/>
      <c r="DGJ6" s="63"/>
      <c r="DGK6" s="63"/>
      <c r="DGL6" s="63"/>
      <c r="DGM6" s="63"/>
      <c r="DGN6" s="63"/>
      <c r="DGO6" s="63"/>
      <c r="DGP6" s="63"/>
      <c r="DGQ6" s="63"/>
      <c r="DGR6" s="63"/>
      <c r="DGS6" s="63"/>
      <c r="DGT6" s="63"/>
      <c r="DGU6" s="63"/>
      <c r="DGV6" s="63"/>
      <c r="DGW6" s="63"/>
      <c r="DGX6" s="63"/>
      <c r="DGY6" s="63"/>
      <c r="DGZ6" s="63"/>
      <c r="DHA6" s="63"/>
      <c r="DHB6" s="63"/>
      <c r="DHC6" s="63"/>
      <c r="DHD6" s="63"/>
      <c r="DHE6" s="63"/>
      <c r="DHF6" s="63"/>
      <c r="DHG6" s="63"/>
      <c r="DHH6" s="63"/>
      <c r="DHI6" s="63"/>
      <c r="DHJ6" s="63"/>
      <c r="DHK6" s="63"/>
      <c r="DHL6" s="63"/>
      <c r="DHM6" s="63"/>
      <c r="DHN6" s="63"/>
      <c r="DHO6" s="63"/>
      <c r="DHP6" s="63"/>
      <c r="DHQ6" s="63"/>
      <c r="DHR6" s="63"/>
      <c r="DHS6" s="63"/>
      <c r="DHT6" s="63"/>
      <c r="DHU6" s="63"/>
      <c r="DHV6" s="63"/>
      <c r="DHW6" s="63"/>
      <c r="DHX6" s="63"/>
      <c r="DHY6" s="63"/>
      <c r="DHZ6" s="63"/>
      <c r="DIA6" s="63"/>
      <c r="DIB6" s="63"/>
      <c r="DIC6" s="63"/>
      <c r="DID6" s="63"/>
      <c r="DIE6" s="63"/>
      <c r="DIF6" s="63"/>
      <c r="DIG6" s="63"/>
      <c r="DIH6" s="63"/>
      <c r="DII6" s="63"/>
      <c r="DIJ6" s="63"/>
      <c r="DIK6" s="63"/>
      <c r="DIL6" s="63"/>
      <c r="DIM6" s="63"/>
      <c r="DIN6" s="63"/>
      <c r="DIO6" s="63"/>
      <c r="DIP6" s="63"/>
      <c r="DIQ6" s="63"/>
      <c r="DIR6" s="63"/>
      <c r="DIS6" s="63"/>
      <c r="DIT6" s="63"/>
      <c r="DIU6" s="63"/>
      <c r="DIV6" s="63"/>
      <c r="DIW6" s="63"/>
      <c r="DIX6" s="63"/>
      <c r="DIY6" s="63"/>
      <c r="DIZ6" s="63"/>
      <c r="DJA6" s="63"/>
      <c r="DJB6" s="63"/>
      <c r="DJC6" s="63"/>
      <c r="DJD6" s="63"/>
      <c r="DJE6" s="63"/>
      <c r="DJF6" s="63"/>
      <c r="DJG6" s="63"/>
      <c r="DJH6" s="63"/>
      <c r="DJI6" s="63"/>
      <c r="DJJ6" s="63"/>
      <c r="DJK6" s="63"/>
      <c r="DJL6" s="63"/>
      <c r="DJM6" s="63"/>
      <c r="DJN6" s="63"/>
      <c r="DJO6" s="63"/>
      <c r="DJP6" s="63"/>
      <c r="DJQ6" s="63"/>
      <c r="DJR6" s="63"/>
      <c r="DJS6" s="63"/>
      <c r="DJT6" s="63"/>
      <c r="DJU6" s="63"/>
      <c r="DJV6" s="63"/>
      <c r="DJW6" s="63"/>
      <c r="DJX6" s="63"/>
      <c r="DJY6" s="63"/>
      <c r="DJZ6" s="63"/>
      <c r="DKA6" s="63"/>
      <c r="DKB6" s="63"/>
      <c r="DKC6" s="63"/>
      <c r="DKD6" s="63"/>
      <c r="DKE6" s="63"/>
      <c r="DKF6" s="63"/>
      <c r="DKG6" s="63"/>
      <c r="DKH6" s="63"/>
      <c r="DKI6" s="63"/>
      <c r="DKJ6" s="63"/>
      <c r="DKK6" s="63"/>
      <c r="DKL6" s="63"/>
      <c r="DKM6" s="63"/>
      <c r="DKN6" s="63"/>
      <c r="DKO6" s="63"/>
      <c r="DKP6" s="63"/>
      <c r="DKQ6" s="63"/>
      <c r="DKR6" s="63"/>
      <c r="DKS6" s="63"/>
      <c r="DKT6" s="63"/>
      <c r="DKU6" s="63"/>
      <c r="DKV6" s="63"/>
      <c r="DKW6" s="63"/>
      <c r="DKX6" s="63"/>
      <c r="DKY6" s="63"/>
      <c r="DKZ6" s="63"/>
      <c r="DLA6" s="63"/>
      <c r="DLB6" s="63"/>
      <c r="DLC6" s="63"/>
      <c r="DLD6" s="63"/>
      <c r="DLE6" s="63"/>
      <c r="DLF6" s="63"/>
      <c r="DLG6" s="63"/>
      <c r="DLH6" s="63"/>
      <c r="DLI6" s="63"/>
      <c r="DLJ6" s="63"/>
      <c r="DLK6" s="63"/>
      <c r="DLL6" s="63"/>
      <c r="DLM6" s="63"/>
      <c r="DLN6" s="63"/>
      <c r="DLO6" s="63"/>
      <c r="DLP6" s="63"/>
      <c r="DLQ6" s="63"/>
      <c r="DLR6" s="63"/>
      <c r="DLS6" s="63"/>
      <c r="DLT6" s="63"/>
      <c r="DLU6" s="63"/>
      <c r="DLV6" s="63"/>
      <c r="DLW6" s="63"/>
      <c r="DLX6" s="63"/>
      <c r="DLY6" s="63"/>
      <c r="DLZ6" s="63"/>
      <c r="DMA6" s="63"/>
      <c r="DMB6" s="63"/>
      <c r="DMC6" s="63"/>
      <c r="DMD6" s="63"/>
      <c r="DME6" s="63"/>
      <c r="DMF6" s="63"/>
      <c r="DMG6" s="63"/>
      <c r="DMH6" s="63"/>
      <c r="DMI6" s="63"/>
      <c r="DMJ6" s="63"/>
      <c r="DMK6" s="63"/>
      <c r="DML6" s="63"/>
      <c r="DMM6" s="63"/>
      <c r="DMN6" s="63"/>
      <c r="DMO6" s="63"/>
      <c r="DMP6" s="63"/>
      <c r="DMQ6" s="63"/>
      <c r="DMR6" s="63"/>
      <c r="DMS6" s="63"/>
      <c r="DMT6" s="63"/>
      <c r="DMU6" s="63"/>
      <c r="DMV6" s="63"/>
      <c r="DMW6" s="63"/>
      <c r="DMX6" s="63"/>
      <c r="DMY6" s="63"/>
      <c r="DMZ6" s="63"/>
      <c r="DNA6" s="63"/>
      <c r="DNB6" s="63"/>
      <c r="DNC6" s="63"/>
      <c r="DND6" s="63"/>
      <c r="DNE6" s="63"/>
      <c r="DNF6" s="63"/>
      <c r="DNG6" s="63"/>
      <c r="DNH6" s="63"/>
      <c r="DNI6" s="63"/>
      <c r="DNJ6" s="63"/>
      <c r="DNK6" s="63"/>
      <c r="DNL6" s="63"/>
      <c r="DNM6" s="63"/>
      <c r="DNN6" s="63"/>
      <c r="DNO6" s="63"/>
      <c r="DNP6" s="63"/>
      <c r="DNQ6" s="63"/>
      <c r="DNR6" s="63"/>
      <c r="DNS6" s="63"/>
      <c r="DNT6" s="63"/>
      <c r="DNU6" s="63"/>
      <c r="DNV6" s="63"/>
      <c r="DNW6" s="63"/>
      <c r="DNX6" s="63"/>
      <c r="DNY6" s="63"/>
      <c r="DNZ6" s="63"/>
      <c r="DOA6" s="63"/>
      <c r="DOB6" s="63"/>
      <c r="DOC6" s="63"/>
      <c r="DOD6" s="63"/>
      <c r="DOE6" s="63"/>
      <c r="DOF6" s="63"/>
      <c r="DOG6" s="63"/>
      <c r="DOH6" s="63"/>
      <c r="DOI6" s="63"/>
      <c r="DOJ6" s="63"/>
      <c r="DOK6" s="63"/>
      <c r="DOL6" s="63"/>
      <c r="DOM6" s="63"/>
      <c r="DON6" s="63"/>
      <c r="DOO6" s="63"/>
      <c r="DOP6" s="63"/>
      <c r="DOQ6" s="63"/>
      <c r="DOR6" s="63"/>
      <c r="DOS6" s="63"/>
      <c r="DOT6" s="63"/>
      <c r="DOU6" s="63"/>
      <c r="DOV6" s="63"/>
      <c r="DOW6" s="63"/>
      <c r="DOX6" s="63"/>
      <c r="DOY6" s="63"/>
      <c r="DOZ6" s="63"/>
      <c r="DPA6" s="63"/>
      <c r="DPB6" s="63"/>
      <c r="DPC6" s="63"/>
      <c r="DPD6" s="63"/>
      <c r="DPE6" s="63"/>
      <c r="DPF6" s="63"/>
      <c r="DPG6" s="63"/>
      <c r="DPH6" s="63"/>
      <c r="DPI6" s="63"/>
      <c r="DPJ6" s="63"/>
      <c r="DPK6" s="63"/>
      <c r="DPL6" s="63"/>
      <c r="DPM6" s="63"/>
      <c r="DPN6" s="63"/>
      <c r="DPO6" s="63"/>
      <c r="DPP6" s="63"/>
      <c r="DPQ6" s="63"/>
      <c r="DPR6" s="63"/>
      <c r="DPS6" s="63"/>
      <c r="DPT6" s="63"/>
      <c r="DPU6" s="63"/>
      <c r="DPV6" s="63"/>
      <c r="DPW6" s="63"/>
      <c r="DPX6" s="63"/>
      <c r="DPY6" s="63"/>
      <c r="DPZ6" s="63"/>
      <c r="DQA6" s="63"/>
      <c r="DQB6" s="63"/>
      <c r="DQC6" s="63"/>
      <c r="DQD6" s="63"/>
      <c r="DQE6" s="63"/>
      <c r="DQF6" s="63"/>
      <c r="DQG6" s="63"/>
      <c r="DQH6" s="63"/>
      <c r="DQI6" s="63"/>
      <c r="DQJ6" s="63"/>
      <c r="DQK6" s="63"/>
      <c r="DQL6" s="63"/>
      <c r="DQM6" s="63"/>
      <c r="DQN6" s="63"/>
      <c r="DQO6" s="63"/>
      <c r="DQP6" s="63"/>
      <c r="DQQ6" s="63"/>
      <c r="DQR6" s="63"/>
      <c r="DQS6" s="63"/>
      <c r="DQT6" s="63"/>
      <c r="DQU6" s="63"/>
      <c r="DQV6" s="63"/>
      <c r="DQW6" s="63"/>
      <c r="DQX6" s="63"/>
      <c r="DQY6" s="63"/>
      <c r="DQZ6" s="63"/>
      <c r="DRA6" s="63"/>
      <c r="DRB6" s="63"/>
      <c r="DRC6" s="63"/>
      <c r="DRD6" s="63"/>
      <c r="DRE6" s="63"/>
      <c r="DRF6" s="63"/>
      <c r="DRG6" s="63"/>
      <c r="DRH6" s="63"/>
      <c r="DRI6" s="63"/>
      <c r="DRJ6" s="63"/>
      <c r="DRK6" s="63"/>
      <c r="DRL6" s="63"/>
      <c r="DRM6" s="63"/>
      <c r="DRN6" s="63"/>
      <c r="DRO6" s="63"/>
      <c r="DRP6" s="63"/>
      <c r="DRQ6" s="63"/>
      <c r="DRR6" s="63"/>
      <c r="DRS6" s="63"/>
      <c r="DRT6" s="63"/>
      <c r="DRU6" s="63"/>
      <c r="DRV6" s="63"/>
      <c r="DRW6" s="63"/>
      <c r="DRX6" s="63"/>
      <c r="DRY6" s="63"/>
      <c r="DRZ6" s="63"/>
      <c r="DSA6" s="63"/>
      <c r="DSB6" s="63"/>
      <c r="DSC6" s="63"/>
      <c r="DSD6" s="63"/>
      <c r="DSE6" s="63"/>
      <c r="DSF6" s="63"/>
      <c r="DSG6" s="63"/>
      <c r="DSH6" s="63"/>
      <c r="DSI6" s="63"/>
      <c r="DSJ6" s="63"/>
      <c r="DSK6" s="63"/>
      <c r="DSL6" s="63"/>
      <c r="DSM6" s="63"/>
      <c r="DSN6" s="63"/>
      <c r="DSO6" s="63"/>
      <c r="DSP6" s="63"/>
      <c r="DSQ6" s="63"/>
      <c r="DSR6" s="63"/>
      <c r="DSS6" s="63"/>
      <c r="DST6" s="63"/>
      <c r="DSU6" s="63"/>
      <c r="DSV6" s="63"/>
      <c r="DSW6" s="63"/>
      <c r="DSX6" s="63"/>
      <c r="DSY6" s="63"/>
      <c r="DSZ6" s="63"/>
      <c r="DTA6" s="63"/>
      <c r="DTB6" s="63"/>
      <c r="DTC6" s="63"/>
      <c r="DTD6" s="63"/>
      <c r="DTE6" s="63"/>
      <c r="DTF6" s="63"/>
      <c r="DTG6" s="63"/>
      <c r="DTH6" s="63"/>
      <c r="DTI6" s="63"/>
      <c r="DTJ6" s="63"/>
      <c r="DTK6" s="63"/>
      <c r="DTL6" s="63"/>
      <c r="DTM6" s="63"/>
      <c r="DTN6" s="63"/>
      <c r="DTO6" s="63"/>
      <c r="DTP6" s="63"/>
      <c r="DTQ6" s="63"/>
      <c r="DTR6" s="63"/>
      <c r="DTS6" s="63"/>
      <c r="DTT6" s="63"/>
      <c r="DTU6" s="63"/>
      <c r="DTV6" s="63"/>
      <c r="DTW6" s="63"/>
      <c r="DTX6" s="63"/>
      <c r="DTY6" s="63"/>
      <c r="DTZ6" s="63"/>
      <c r="DUA6" s="63"/>
      <c r="DUB6" s="63"/>
      <c r="DUC6" s="63"/>
      <c r="DUD6" s="63"/>
      <c r="DUE6" s="63"/>
      <c r="DUF6" s="63"/>
      <c r="DUG6" s="63"/>
      <c r="DUH6" s="63"/>
      <c r="DUI6" s="63"/>
      <c r="DUJ6" s="63"/>
      <c r="DUK6" s="63"/>
      <c r="DUL6" s="63"/>
      <c r="DUM6" s="63"/>
      <c r="DUN6" s="63"/>
      <c r="DUO6" s="63"/>
      <c r="DUP6" s="63"/>
      <c r="DUQ6" s="63"/>
      <c r="DUR6" s="63"/>
      <c r="DUS6" s="63"/>
      <c r="DUT6" s="63"/>
      <c r="DUU6" s="63"/>
      <c r="DUV6" s="63"/>
      <c r="DUW6" s="63"/>
      <c r="DUX6" s="63"/>
      <c r="DUY6" s="63"/>
      <c r="DUZ6" s="63"/>
      <c r="DVA6" s="63"/>
      <c r="DVB6" s="63"/>
      <c r="DVC6" s="63"/>
      <c r="DVD6" s="63"/>
      <c r="DVE6" s="63"/>
      <c r="DVF6" s="63"/>
      <c r="DVG6" s="63"/>
      <c r="DVH6" s="63"/>
      <c r="DVI6" s="63"/>
      <c r="DVJ6" s="63"/>
      <c r="DVK6" s="63"/>
      <c r="DVL6" s="63"/>
      <c r="DVM6" s="63"/>
      <c r="DVN6" s="63"/>
      <c r="DVO6" s="63"/>
      <c r="DVP6" s="63"/>
      <c r="DVQ6" s="63"/>
      <c r="DVR6" s="63"/>
      <c r="DVS6" s="63"/>
      <c r="DVT6" s="63"/>
      <c r="DVU6" s="63"/>
      <c r="DVV6" s="63"/>
      <c r="DVW6" s="63"/>
      <c r="DVX6" s="63"/>
      <c r="DVY6" s="63"/>
      <c r="DVZ6" s="63"/>
      <c r="DWA6" s="63"/>
      <c r="DWB6" s="63"/>
      <c r="DWC6" s="63"/>
      <c r="DWD6" s="63"/>
      <c r="DWE6" s="63"/>
      <c r="DWF6" s="63"/>
      <c r="DWG6" s="63"/>
      <c r="DWH6" s="63"/>
      <c r="DWI6" s="63"/>
      <c r="DWJ6" s="63"/>
      <c r="DWK6" s="63"/>
      <c r="DWL6" s="63"/>
      <c r="DWM6" s="63"/>
      <c r="DWN6" s="63"/>
      <c r="DWO6" s="63"/>
      <c r="DWP6" s="63"/>
      <c r="DWQ6" s="63"/>
      <c r="DWR6" s="63"/>
      <c r="DWS6" s="63"/>
      <c r="DWT6" s="63"/>
      <c r="DWU6" s="63"/>
      <c r="DWV6" s="63"/>
      <c r="DWW6" s="63"/>
      <c r="DWX6" s="63"/>
      <c r="DWY6" s="63"/>
      <c r="DWZ6" s="63"/>
      <c r="DXA6" s="63"/>
      <c r="DXB6" s="63"/>
      <c r="DXC6" s="63"/>
      <c r="DXD6" s="63"/>
      <c r="DXE6" s="63"/>
      <c r="DXF6" s="63"/>
      <c r="DXG6" s="63"/>
      <c r="DXH6" s="63"/>
      <c r="DXI6" s="63"/>
      <c r="DXJ6" s="63"/>
      <c r="DXK6" s="63"/>
      <c r="DXL6" s="63"/>
      <c r="DXM6" s="63"/>
      <c r="DXN6" s="63"/>
      <c r="DXO6" s="63"/>
      <c r="DXP6" s="63"/>
      <c r="DXQ6" s="63"/>
      <c r="DXR6" s="63"/>
      <c r="DXS6" s="63"/>
      <c r="DXT6" s="63"/>
      <c r="DXU6" s="63"/>
      <c r="DXV6" s="63"/>
      <c r="DXW6" s="63"/>
      <c r="DXX6" s="63"/>
      <c r="DXY6" s="63"/>
      <c r="DXZ6" s="63"/>
      <c r="DYA6" s="63"/>
      <c r="DYB6" s="63"/>
      <c r="DYC6" s="63"/>
      <c r="DYD6" s="63"/>
      <c r="DYE6" s="63"/>
      <c r="DYF6" s="63"/>
      <c r="DYG6" s="63"/>
      <c r="DYH6" s="63"/>
      <c r="DYI6" s="63"/>
      <c r="DYJ6" s="63"/>
      <c r="DYK6" s="63"/>
      <c r="DYL6" s="63"/>
      <c r="DYM6" s="63"/>
      <c r="DYN6" s="63"/>
      <c r="DYO6" s="63"/>
      <c r="DYP6" s="63"/>
      <c r="DYQ6" s="63"/>
      <c r="DYR6" s="63"/>
      <c r="DYS6" s="63"/>
      <c r="DYT6" s="63"/>
      <c r="DYU6" s="63"/>
      <c r="DYV6" s="63"/>
      <c r="DYW6" s="63"/>
      <c r="DYX6" s="63"/>
      <c r="DYY6" s="63"/>
      <c r="DYZ6" s="63"/>
      <c r="DZA6" s="63"/>
      <c r="DZB6" s="63"/>
      <c r="DZC6" s="63"/>
      <c r="DZD6" s="63"/>
      <c r="DZE6" s="63"/>
      <c r="DZF6" s="63"/>
      <c r="DZG6" s="63"/>
      <c r="DZH6" s="63"/>
      <c r="DZI6" s="63"/>
      <c r="DZJ6" s="63"/>
      <c r="DZK6" s="63"/>
      <c r="DZL6" s="63"/>
      <c r="DZM6" s="63"/>
      <c r="DZN6" s="63"/>
      <c r="DZO6" s="63"/>
      <c r="DZP6" s="63"/>
      <c r="DZQ6" s="63"/>
      <c r="DZR6" s="63"/>
      <c r="DZS6" s="63"/>
      <c r="DZT6" s="63"/>
      <c r="DZU6" s="63"/>
      <c r="DZV6" s="63"/>
      <c r="DZW6" s="63"/>
      <c r="DZX6" s="63"/>
      <c r="DZY6" s="63"/>
      <c r="DZZ6" s="63"/>
      <c r="EAA6" s="63"/>
      <c r="EAB6" s="63"/>
      <c r="EAC6" s="63"/>
      <c r="EAD6" s="63"/>
      <c r="EAE6" s="63"/>
      <c r="EAF6" s="63"/>
      <c r="EAG6" s="63"/>
      <c r="EAH6" s="63"/>
      <c r="EAI6" s="63"/>
      <c r="EAJ6" s="63"/>
      <c r="EAK6" s="63"/>
      <c r="EAL6" s="63"/>
      <c r="EAM6" s="63"/>
      <c r="EAN6" s="63"/>
      <c r="EAO6" s="63"/>
      <c r="EAP6" s="63"/>
      <c r="EAQ6" s="63"/>
      <c r="EAR6" s="63"/>
      <c r="EAS6" s="63"/>
      <c r="EAT6" s="63"/>
      <c r="EAU6" s="63"/>
      <c r="EAV6" s="63"/>
      <c r="EAW6" s="63"/>
      <c r="EAX6" s="63"/>
      <c r="EAY6" s="63"/>
      <c r="EAZ6" s="63"/>
      <c r="EBA6" s="63"/>
      <c r="EBB6" s="63"/>
      <c r="EBC6" s="63"/>
      <c r="EBD6" s="63"/>
      <c r="EBE6" s="63"/>
      <c r="EBF6" s="63"/>
      <c r="EBG6" s="63"/>
      <c r="EBH6" s="63"/>
      <c r="EBI6" s="63"/>
      <c r="EBJ6" s="63"/>
      <c r="EBK6" s="63"/>
      <c r="EBL6" s="63"/>
      <c r="EBM6" s="63"/>
      <c r="EBN6" s="63"/>
      <c r="EBO6" s="63"/>
      <c r="EBP6" s="63"/>
      <c r="EBQ6" s="63"/>
      <c r="EBR6" s="63"/>
      <c r="EBS6" s="63"/>
      <c r="EBT6" s="63"/>
      <c r="EBU6" s="63"/>
      <c r="EBV6" s="63"/>
      <c r="EBW6" s="63"/>
      <c r="EBX6" s="63"/>
      <c r="EBY6" s="63"/>
      <c r="EBZ6" s="63"/>
      <c r="ECA6" s="63"/>
      <c r="ECB6" s="63"/>
      <c r="ECC6" s="63"/>
      <c r="ECD6" s="63"/>
      <c r="ECE6" s="63"/>
      <c r="ECF6" s="63"/>
      <c r="ECG6" s="63"/>
      <c r="ECH6" s="63"/>
      <c r="ECI6" s="63"/>
      <c r="ECJ6" s="63"/>
      <c r="ECK6" s="63"/>
      <c r="ECL6" s="63"/>
      <c r="ECM6" s="63"/>
      <c r="ECN6" s="63"/>
      <c r="ECO6" s="63"/>
      <c r="ECP6" s="63"/>
      <c r="ECQ6" s="63"/>
      <c r="ECR6" s="63"/>
      <c r="ECS6" s="63"/>
      <c r="ECT6" s="63"/>
      <c r="ECU6" s="63"/>
      <c r="ECV6" s="63"/>
      <c r="ECW6" s="63"/>
      <c r="ECX6" s="63"/>
      <c r="ECY6" s="63"/>
      <c r="ECZ6" s="63"/>
      <c r="EDA6" s="63"/>
      <c r="EDB6" s="63"/>
      <c r="EDC6" s="63"/>
      <c r="EDD6" s="63"/>
      <c r="EDE6" s="63"/>
      <c r="EDF6" s="63"/>
      <c r="EDG6" s="63"/>
      <c r="EDH6" s="63"/>
      <c r="EDI6" s="63"/>
      <c r="EDJ6" s="63"/>
      <c r="EDK6" s="63"/>
      <c r="EDL6" s="63"/>
      <c r="EDM6" s="63"/>
      <c r="EDN6" s="63"/>
      <c r="EDO6" s="63"/>
      <c r="EDP6" s="63"/>
      <c r="EDQ6" s="63"/>
      <c r="EDR6" s="63"/>
      <c r="EDS6" s="63"/>
      <c r="EDT6" s="63"/>
      <c r="EDU6" s="63"/>
      <c r="EDV6" s="63"/>
      <c r="EDW6" s="63"/>
      <c r="EDX6" s="63"/>
      <c r="EDY6" s="63"/>
      <c r="EDZ6" s="63"/>
      <c r="EEA6" s="63"/>
      <c r="EEB6" s="63"/>
      <c r="EEC6" s="63"/>
      <c r="EED6" s="63"/>
      <c r="EEE6" s="63"/>
      <c r="EEF6" s="63"/>
      <c r="EEG6" s="63"/>
      <c r="EEH6" s="63"/>
      <c r="EEI6" s="63"/>
      <c r="EEJ6" s="63"/>
      <c r="EEK6" s="63"/>
      <c r="EEL6" s="63"/>
      <c r="EEM6" s="63"/>
      <c r="EEN6" s="63"/>
      <c r="EEO6" s="63"/>
      <c r="EEP6" s="63"/>
      <c r="EEQ6" s="63"/>
      <c r="EER6" s="63"/>
      <c r="EES6" s="63"/>
      <c r="EET6" s="63"/>
      <c r="EEU6" s="63"/>
      <c r="EEV6" s="63"/>
      <c r="EEW6" s="63"/>
      <c r="EEX6" s="63"/>
      <c r="EEY6" s="63"/>
      <c r="EEZ6" s="63"/>
      <c r="EFA6" s="63"/>
      <c r="EFB6" s="63"/>
      <c r="EFC6" s="63"/>
      <c r="EFD6" s="63"/>
      <c r="EFE6" s="63"/>
      <c r="EFF6" s="63"/>
      <c r="EFG6" s="63"/>
      <c r="EFH6" s="63"/>
      <c r="EFI6" s="63"/>
      <c r="EFJ6" s="63"/>
      <c r="EFK6" s="63"/>
      <c r="EFL6" s="63"/>
      <c r="EFM6" s="63"/>
      <c r="EFN6" s="63"/>
      <c r="EFO6" s="63"/>
      <c r="EFP6" s="63"/>
      <c r="EFQ6" s="63"/>
      <c r="EFR6" s="63"/>
      <c r="EFS6" s="63"/>
      <c r="EFT6" s="63"/>
      <c r="EFU6" s="63"/>
      <c r="EFV6" s="63"/>
      <c r="EFW6" s="63"/>
      <c r="EFX6" s="63"/>
      <c r="EFY6" s="63"/>
      <c r="EFZ6" s="63"/>
      <c r="EGA6" s="63"/>
      <c r="EGB6" s="63"/>
      <c r="EGC6" s="63"/>
      <c r="EGD6" s="63"/>
      <c r="EGE6" s="63"/>
      <c r="EGF6" s="63"/>
      <c r="EGG6" s="63"/>
      <c r="EGH6" s="63"/>
      <c r="EGI6" s="63"/>
      <c r="EGJ6" s="63"/>
      <c r="EGK6" s="63"/>
      <c r="EGL6" s="63"/>
      <c r="EGM6" s="63"/>
      <c r="EGN6" s="63"/>
      <c r="EGO6" s="63"/>
      <c r="EGP6" s="63"/>
      <c r="EGQ6" s="63"/>
      <c r="EGR6" s="63"/>
      <c r="EGS6" s="63"/>
      <c r="EGT6" s="63"/>
      <c r="EGU6" s="63"/>
      <c r="EGV6" s="63"/>
      <c r="EGW6" s="63"/>
      <c r="EGX6" s="63"/>
      <c r="EGY6" s="63"/>
      <c r="EGZ6" s="63"/>
      <c r="EHA6" s="63"/>
      <c r="EHB6" s="63"/>
      <c r="EHC6" s="63"/>
      <c r="EHD6" s="63"/>
      <c r="EHE6" s="63"/>
      <c r="EHF6" s="63"/>
      <c r="EHG6" s="63"/>
      <c r="EHH6" s="63"/>
      <c r="EHI6" s="63"/>
      <c r="EHJ6" s="63"/>
      <c r="EHK6" s="63"/>
      <c r="EHL6" s="63"/>
      <c r="EHM6" s="63"/>
      <c r="EHN6" s="63"/>
      <c r="EHO6" s="63"/>
      <c r="EHP6" s="63"/>
      <c r="EHQ6" s="63"/>
      <c r="EHR6" s="63"/>
      <c r="EHS6" s="63"/>
      <c r="EHT6" s="63"/>
      <c r="EHU6" s="63"/>
      <c r="EHV6" s="63"/>
      <c r="EHW6" s="63"/>
      <c r="EHX6" s="63"/>
      <c r="EHY6" s="63"/>
      <c r="EHZ6" s="63"/>
      <c r="EIA6" s="63"/>
      <c r="EIB6" s="63"/>
      <c r="EIC6" s="63"/>
      <c r="EID6" s="63"/>
      <c r="EIE6" s="63"/>
      <c r="EIF6" s="63"/>
      <c r="EIG6" s="63"/>
      <c r="EIH6" s="63"/>
      <c r="EII6" s="63"/>
      <c r="EIJ6" s="63"/>
      <c r="EIK6" s="63"/>
      <c r="EIL6" s="63"/>
      <c r="EIM6" s="63"/>
      <c r="EIN6" s="63"/>
      <c r="EIO6" s="63"/>
      <c r="EIP6" s="63"/>
      <c r="EIQ6" s="63"/>
      <c r="EIR6" s="63"/>
      <c r="EIS6" s="63"/>
      <c r="EIT6" s="63"/>
      <c r="EIU6" s="63"/>
      <c r="EIV6" s="63"/>
      <c r="EIW6" s="63"/>
      <c r="EIX6" s="63"/>
      <c r="EIY6" s="63"/>
      <c r="EIZ6" s="63"/>
      <c r="EJA6" s="63"/>
      <c r="EJB6" s="63"/>
      <c r="EJC6" s="63"/>
      <c r="EJD6" s="63"/>
      <c r="EJE6" s="63"/>
      <c r="EJF6" s="63"/>
      <c r="EJG6" s="63"/>
      <c r="EJH6" s="63"/>
      <c r="EJI6" s="63"/>
      <c r="EJJ6" s="63"/>
      <c r="EJK6" s="63"/>
      <c r="EJL6" s="63"/>
      <c r="EJM6" s="63"/>
      <c r="EJN6" s="63"/>
      <c r="EJO6" s="63"/>
      <c r="EJP6" s="63"/>
      <c r="EJQ6" s="63"/>
      <c r="EJR6" s="63"/>
      <c r="EJS6" s="63"/>
      <c r="EJT6" s="63"/>
      <c r="EJU6" s="63"/>
      <c r="EJV6" s="63"/>
      <c r="EJW6" s="63"/>
      <c r="EJX6" s="63"/>
      <c r="EJY6" s="63"/>
      <c r="EJZ6" s="63"/>
      <c r="EKA6" s="63"/>
      <c r="EKB6" s="63"/>
      <c r="EKC6" s="63"/>
      <c r="EKD6" s="63"/>
      <c r="EKE6" s="63"/>
      <c r="EKF6" s="63"/>
      <c r="EKG6" s="63"/>
      <c r="EKH6" s="63"/>
      <c r="EKI6" s="63"/>
      <c r="EKJ6" s="63"/>
      <c r="EKK6" s="63"/>
      <c r="EKL6" s="63"/>
      <c r="EKM6" s="63"/>
      <c r="EKN6" s="63"/>
      <c r="EKO6" s="63"/>
      <c r="EKP6" s="63"/>
      <c r="EKQ6" s="63"/>
      <c r="EKR6" s="63"/>
      <c r="EKS6" s="63"/>
      <c r="EKT6" s="63"/>
      <c r="EKU6" s="63"/>
      <c r="EKV6" s="63"/>
      <c r="EKW6" s="63"/>
      <c r="EKX6" s="63"/>
      <c r="EKY6" s="63"/>
      <c r="EKZ6" s="63"/>
      <c r="ELA6" s="63"/>
      <c r="ELB6" s="63"/>
      <c r="ELC6" s="63"/>
      <c r="ELD6" s="63"/>
      <c r="ELE6" s="63"/>
      <c r="ELF6" s="63"/>
      <c r="ELG6" s="63"/>
      <c r="ELH6" s="63"/>
      <c r="ELI6" s="63"/>
      <c r="ELJ6" s="63"/>
      <c r="ELK6" s="63"/>
      <c r="ELL6" s="63"/>
      <c r="ELM6" s="63"/>
      <c r="ELN6" s="63"/>
      <c r="ELO6" s="63"/>
      <c r="ELP6" s="63"/>
      <c r="ELQ6" s="63"/>
      <c r="ELR6" s="63"/>
      <c r="ELS6" s="63"/>
      <c r="ELT6" s="63"/>
      <c r="ELU6" s="63"/>
      <c r="ELV6" s="63"/>
      <c r="ELW6" s="63"/>
      <c r="ELX6" s="63"/>
      <c r="ELY6" s="63"/>
      <c r="ELZ6" s="63"/>
      <c r="EMA6" s="63"/>
      <c r="EMB6" s="63"/>
      <c r="EMC6" s="63"/>
      <c r="EMD6" s="63"/>
      <c r="EME6" s="63"/>
      <c r="EMF6" s="63"/>
      <c r="EMG6" s="63"/>
      <c r="EMH6" s="63"/>
      <c r="EMI6" s="63"/>
      <c r="EMJ6" s="63"/>
      <c r="EMK6" s="63"/>
      <c r="EML6" s="63"/>
      <c r="EMM6" s="63"/>
      <c r="EMN6" s="63"/>
      <c r="EMO6" s="63"/>
      <c r="EMP6" s="63"/>
      <c r="EMQ6" s="63"/>
      <c r="EMR6" s="63"/>
      <c r="EMS6" s="63"/>
      <c r="EMT6" s="63"/>
      <c r="EMU6" s="63"/>
      <c r="EMV6" s="63"/>
      <c r="EMW6" s="63"/>
      <c r="EMX6" s="63"/>
      <c r="EMY6" s="63"/>
      <c r="EMZ6" s="63"/>
      <c r="ENA6" s="63"/>
      <c r="ENB6" s="63"/>
      <c r="ENC6" s="63"/>
      <c r="END6" s="63"/>
      <c r="ENE6" s="63"/>
      <c r="ENF6" s="63"/>
      <c r="ENG6" s="63"/>
      <c r="ENH6" s="63"/>
      <c r="ENI6" s="63"/>
      <c r="ENJ6" s="63"/>
      <c r="ENK6" s="63"/>
      <c r="ENL6" s="63"/>
      <c r="ENM6" s="63"/>
      <c r="ENN6" s="63"/>
      <c r="ENO6" s="63"/>
      <c r="ENP6" s="63"/>
      <c r="ENQ6" s="63"/>
      <c r="ENR6" s="63"/>
      <c r="ENS6" s="63"/>
      <c r="ENT6" s="63"/>
      <c r="ENU6" s="63"/>
      <c r="ENV6" s="63"/>
      <c r="ENW6" s="63"/>
      <c r="ENX6" s="63"/>
      <c r="ENY6" s="63"/>
      <c r="ENZ6" s="63"/>
      <c r="EOA6" s="63"/>
      <c r="EOB6" s="63"/>
      <c r="EOC6" s="63"/>
      <c r="EOD6" s="63"/>
      <c r="EOE6" s="63"/>
      <c r="EOF6" s="63"/>
      <c r="EOG6" s="63"/>
      <c r="EOH6" s="63"/>
      <c r="EOI6" s="63"/>
      <c r="EOJ6" s="63"/>
      <c r="EOK6" s="63"/>
      <c r="EOL6" s="63"/>
      <c r="EOM6" s="63"/>
      <c r="EON6" s="63"/>
      <c r="EOO6" s="63"/>
      <c r="EOP6" s="63"/>
      <c r="EOQ6" s="63"/>
      <c r="EOR6" s="63"/>
      <c r="EOS6" s="63"/>
      <c r="EOT6" s="63"/>
      <c r="EOU6" s="63"/>
      <c r="EOV6" s="63"/>
      <c r="EOW6" s="63"/>
      <c r="EOX6" s="63"/>
      <c r="EOY6" s="63"/>
      <c r="EOZ6" s="63"/>
      <c r="EPA6" s="63"/>
      <c r="EPB6" s="63"/>
      <c r="EPC6" s="63"/>
      <c r="EPD6" s="63"/>
      <c r="EPE6" s="63"/>
      <c r="EPF6" s="63"/>
      <c r="EPG6" s="63"/>
      <c r="EPH6" s="63"/>
      <c r="EPI6" s="63"/>
      <c r="EPJ6" s="63"/>
      <c r="EPK6" s="63"/>
      <c r="EPL6" s="63"/>
      <c r="EPM6" s="63"/>
      <c r="EPN6" s="63"/>
      <c r="EPO6" s="63"/>
      <c r="EPP6" s="63"/>
      <c r="EPQ6" s="63"/>
      <c r="EPR6" s="63"/>
      <c r="EPS6" s="63"/>
      <c r="EPT6" s="63"/>
      <c r="EPU6" s="63"/>
      <c r="EPV6" s="63"/>
      <c r="EPW6" s="63"/>
      <c r="EPX6" s="63"/>
      <c r="EPY6" s="63"/>
      <c r="EPZ6" s="63"/>
      <c r="EQA6" s="63"/>
      <c r="EQB6" s="63"/>
      <c r="EQC6" s="63"/>
      <c r="EQD6" s="63"/>
      <c r="EQE6" s="63"/>
      <c r="EQF6" s="63"/>
      <c r="EQG6" s="63"/>
      <c r="EQH6" s="63"/>
      <c r="EQI6" s="63"/>
      <c r="EQJ6" s="63"/>
      <c r="EQK6" s="63"/>
      <c r="EQL6" s="63"/>
      <c r="EQM6" s="63"/>
      <c r="EQN6" s="63"/>
      <c r="EQO6" s="63"/>
      <c r="EQP6" s="63"/>
      <c r="EQQ6" s="63"/>
      <c r="EQR6" s="63"/>
      <c r="EQS6" s="63"/>
      <c r="EQT6" s="63"/>
      <c r="EQU6" s="63"/>
      <c r="EQV6" s="63"/>
      <c r="EQW6" s="63"/>
      <c r="EQX6" s="63"/>
      <c r="EQY6" s="63"/>
      <c r="EQZ6" s="63"/>
      <c r="ERA6" s="63"/>
      <c r="ERB6" s="63"/>
      <c r="ERC6" s="63"/>
      <c r="ERD6" s="63"/>
      <c r="ERE6" s="63"/>
      <c r="ERF6" s="63"/>
      <c r="ERG6" s="63"/>
      <c r="ERH6" s="63"/>
      <c r="ERI6" s="63"/>
      <c r="ERJ6" s="63"/>
      <c r="ERK6" s="63"/>
      <c r="ERL6" s="63"/>
      <c r="ERM6" s="63"/>
      <c r="ERN6" s="63"/>
      <c r="ERO6" s="63"/>
      <c r="ERP6" s="63"/>
      <c r="ERQ6" s="63"/>
      <c r="ERR6" s="63"/>
      <c r="ERS6" s="63"/>
      <c r="ERT6" s="63"/>
      <c r="ERU6" s="63"/>
      <c r="ERV6" s="63"/>
      <c r="ERW6" s="63"/>
      <c r="ERX6" s="63"/>
      <c r="ERY6" s="63"/>
      <c r="ERZ6" s="63"/>
      <c r="ESA6" s="63"/>
      <c r="ESB6" s="63"/>
      <c r="ESC6" s="63"/>
      <c r="ESD6" s="63"/>
      <c r="ESE6" s="63"/>
      <c r="ESF6" s="63"/>
      <c r="ESG6" s="63"/>
      <c r="ESH6" s="63"/>
      <c r="ESI6" s="63"/>
      <c r="ESJ6" s="63"/>
      <c r="ESK6" s="63"/>
      <c r="ESL6" s="63"/>
      <c r="ESM6" s="63"/>
      <c r="ESN6" s="63"/>
      <c r="ESO6" s="63"/>
      <c r="ESP6" s="63"/>
      <c r="ESQ6" s="63"/>
      <c r="ESR6" s="63"/>
      <c r="ESS6" s="63"/>
      <c r="EST6" s="63"/>
      <c r="ESU6" s="63"/>
      <c r="ESV6" s="63"/>
      <c r="ESW6" s="63"/>
      <c r="ESX6" s="63"/>
      <c r="ESY6" s="63"/>
      <c r="ESZ6" s="63"/>
      <c r="ETA6" s="63"/>
      <c r="ETB6" s="63"/>
      <c r="ETC6" s="63"/>
      <c r="ETD6" s="63"/>
      <c r="ETE6" s="63"/>
      <c r="ETF6" s="63"/>
      <c r="ETG6" s="63"/>
      <c r="ETH6" s="63"/>
      <c r="ETI6" s="63"/>
      <c r="ETJ6" s="63"/>
      <c r="ETK6" s="63"/>
      <c r="ETL6" s="63"/>
      <c r="ETM6" s="63"/>
      <c r="ETN6" s="63"/>
      <c r="ETO6" s="63"/>
      <c r="ETP6" s="63"/>
      <c r="ETQ6" s="63"/>
      <c r="ETR6" s="63"/>
      <c r="ETS6" s="63"/>
      <c r="ETT6" s="63"/>
      <c r="ETU6" s="63"/>
      <c r="ETV6" s="63"/>
      <c r="ETW6" s="63"/>
      <c r="ETX6" s="63"/>
      <c r="ETY6" s="63"/>
      <c r="ETZ6" s="63"/>
      <c r="EUA6" s="63"/>
      <c r="EUB6" s="63"/>
      <c r="EUC6" s="63"/>
      <c r="EUD6" s="63"/>
      <c r="EUE6" s="63"/>
      <c r="EUF6" s="63"/>
      <c r="EUG6" s="63"/>
      <c r="EUH6" s="63"/>
      <c r="EUI6" s="63"/>
      <c r="EUJ6" s="63"/>
      <c r="EUK6" s="63"/>
      <c r="EUL6" s="63"/>
      <c r="EUM6" s="63"/>
      <c r="EUN6" s="63"/>
      <c r="EUO6" s="63"/>
      <c r="EUP6" s="63"/>
      <c r="EUQ6" s="63"/>
      <c r="EUR6" s="63"/>
      <c r="EUS6" s="63"/>
      <c r="EUT6" s="63"/>
      <c r="EUU6" s="63"/>
      <c r="EUV6" s="63"/>
      <c r="EUW6" s="63"/>
      <c r="EUX6" s="63"/>
      <c r="EUY6" s="63"/>
      <c r="EUZ6" s="63"/>
      <c r="EVA6" s="63"/>
      <c r="EVB6" s="63"/>
      <c r="EVC6" s="63"/>
      <c r="EVD6" s="63"/>
      <c r="EVE6" s="63"/>
      <c r="EVF6" s="63"/>
      <c r="EVG6" s="63"/>
      <c r="EVH6" s="63"/>
      <c r="EVI6" s="63"/>
      <c r="EVJ6" s="63"/>
      <c r="EVK6" s="63"/>
      <c r="EVL6" s="63"/>
      <c r="EVM6" s="63"/>
      <c r="EVN6" s="63"/>
      <c r="EVO6" s="63"/>
      <c r="EVP6" s="63"/>
      <c r="EVQ6" s="63"/>
      <c r="EVR6" s="63"/>
      <c r="EVS6" s="63"/>
      <c r="EVT6" s="63"/>
      <c r="EVU6" s="63"/>
      <c r="EVV6" s="63"/>
      <c r="EVW6" s="63"/>
      <c r="EVX6" s="63"/>
      <c r="EVY6" s="63"/>
      <c r="EVZ6" s="63"/>
      <c r="EWA6" s="63"/>
      <c r="EWB6" s="63"/>
      <c r="EWC6" s="63"/>
      <c r="EWD6" s="63"/>
      <c r="EWE6" s="63"/>
      <c r="EWF6" s="63"/>
      <c r="EWG6" s="63"/>
      <c r="EWH6" s="63"/>
      <c r="EWI6" s="63"/>
      <c r="EWJ6" s="63"/>
      <c r="EWK6" s="63"/>
      <c r="EWL6" s="63"/>
      <c r="EWM6" s="63"/>
      <c r="EWN6" s="63"/>
      <c r="EWO6" s="63"/>
      <c r="EWP6" s="63"/>
      <c r="EWQ6" s="63"/>
      <c r="EWR6" s="63"/>
      <c r="EWS6" s="63"/>
      <c r="EWT6" s="63"/>
      <c r="EWU6" s="63"/>
      <c r="EWV6" s="63"/>
      <c r="EWW6" s="63"/>
      <c r="EWX6" s="63"/>
      <c r="EWY6" s="63"/>
      <c r="EWZ6" s="63"/>
      <c r="EXA6" s="63"/>
      <c r="EXB6" s="63"/>
      <c r="EXC6" s="63"/>
      <c r="EXD6" s="63"/>
      <c r="EXE6" s="63"/>
      <c r="EXF6" s="63"/>
      <c r="EXG6" s="63"/>
      <c r="EXH6" s="63"/>
      <c r="EXI6" s="63"/>
      <c r="EXJ6" s="63"/>
      <c r="EXK6" s="63"/>
      <c r="EXL6" s="63"/>
      <c r="EXM6" s="63"/>
      <c r="EXN6" s="63"/>
      <c r="EXO6" s="63"/>
      <c r="EXP6" s="63"/>
      <c r="EXQ6" s="63"/>
      <c r="EXR6" s="63"/>
      <c r="EXS6" s="63"/>
      <c r="EXT6" s="63"/>
      <c r="EXU6" s="63"/>
      <c r="EXV6" s="63"/>
      <c r="EXW6" s="63"/>
      <c r="EXX6" s="63"/>
      <c r="EXY6" s="63"/>
      <c r="EXZ6" s="63"/>
      <c r="EYA6" s="63"/>
      <c r="EYB6" s="63"/>
      <c r="EYC6" s="63"/>
      <c r="EYD6" s="63"/>
      <c r="EYE6" s="63"/>
      <c r="EYF6" s="63"/>
      <c r="EYG6" s="63"/>
      <c r="EYH6" s="63"/>
      <c r="EYI6" s="63"/>
      <c r="EYJ6" s="63"/>
      <c r="EYK6" s="63"/>
      <c r="EYL6" s="63"/>
      <c r="EYM6" s="63"/>
      <c r="EYN6" s="63"/>
      <c r="EYO6" s="63"/>
      <c r="EYP6" s="63"/>
      <c r="EYQ6" s="63"/>
      <c r="EYR6" s="63"/>
      <c r="EYS6" s="63"/>
      <c r="EYT6" s="63"/>
      <c r="EYU6" s="63"/>
      <c r="EYV6" s="63"/>
      <c r="EYW6" s="63"/>
      <c r="EYX6" s="63"/>
      <c r="EYY6" s="63"/>
      <c r="EYZ6" s="63"/>
      <c r="EZA6" s="63"/>
      <c r="EZB6" s="63"/>
      <c r="EZC6" s="63"/>
      <c r="EZD6" s="63"/>
      <c r="EZE6" s="63"/>
      <c r="EZF6" s="63"/>
      <c r="EZG6" s="63"/>
      <c r="EZH6" s="63"/>
      <c r="EZI6" s="63"/>
      <c r="EZJ6" s="63"/>
      <c r="EZK6" s="63"/>
      <c r="EZL6" s="63"/>
      <c r="EZM6" s="63"/>
      <c r="EZN6" s="63"/>
      <c r="EZO6" s="63"/>
      <c r="EZP6" s="63"/>
      <c r="EZQ6" s="63"/>
      <c r="EZR6" s="63"/>
      <c r="EZS6" s="63"/>
      <c r="EZT6" s="63"/>
      <c r="EZU6" s="63"/>
      <c r="EZV6" s="63"/>
      <c r="EZW6" s="63"/>
      <c r="EZX6" s="63"/>
      <c r="EZY6" s="63"/>
      <c r="EZZ6" s="63"/>
      <c r="FAA6" s="63"/>
      <c r="FAB6" s="63"/>
      <c r="FAC6" s="63"/>
      <c r="FAD6" s="63"/>
      <c r="FAE6" s="63"/>
      <c r="FAF6" s="63"/>
      <c r="FAG6" s="63"/>
      <c r="FAH6" s="63"/>
      <c r="FAI6" s="63"/>
      <c r="FAJ6" s="63"/>
      <c r="FAK6" s="63"/>
      <c r="FAL6" s="63"/>
      <c r="FAM6" s="63"/>
      <c r="FAN6" s="63"/>
      <c r="FAO6" s="63"/>
      <c r="FAP6" s="63"/>
      <c r="FAQ6" s="63"/>
      <c r="FAR6" s="63"/>
      <c r="FAS6" s="63"/>
      <c r="FAT6" s="63"/>
      <c r="FAU6" s="63"/>
      <c r="FAV6" s="63"/>
      <c r="FAW6" s="63"/>
      <c r="FAX6" s="63"/>
      <c r="FAY6" s="63"/>
      <c r="FAZ6" s="63"/>
      <c r="FBA6" s="63"/>
      <c r="FBB6" s="63"/>
      <c r="FBC6" s="63"/>
      <c r="FBD6" s="63"/>
      <c r="FBE6" s="63"/>
      <c r="FBF6" s="63"/>
      <c r="FBG6" s="63"/>
      <c r="FBH6" s="63"/>
      <c r="FBI6" s="63"/>
      <c r="FBJ6" s="63"/>
      <c r="FBK6" s="63"/>
      <c r="FBL6" s="63"/>
      <c r="FBM6" s="63"/>
      <c r="FBN6" s="63"/>
      <c r="FBO6" s="63"/>
      <c r="FBP6" s="63"/>
      <c r="FBQ6" s="63"/>
      <c r="FBR6" s="63"/>
      <c r="FBS6" s="63"/>
      <c r="FBT6" s="63"/>
      <c r="FBU6" s="63"/>
      <c r="FBV6" s="63"/>
      <c r="FBW6" s="63"/>
      <c r="FBX6" s="63"/>
      <c r="FBY6" s="63"/>
      <c r="FBZ6" s="63"/>
      <c r="FCA6" s="63"/>
      <c r="FCB6" s="63"/>
      <c r="FCC6" s="63"/>
      <c r="FCD6" s="63"/>
      <c r="FCE6" s="63"/>
      <c r="FCF6" s="63"/>
      <c r="FCG6" s="63"/>
      <c r="FCH6" s="63"/>
      <c r="FCI6" s="63"/>
      <c r="FCJ6" s="63"/>
      <c r="FCK6" s="63"/>
      <c r="FCL6" s="63"/>
      <c r="FCM6" s="63"/>
      <c r="FCN6" s="63"/>
      <c r="FCO6" s="63"/>
      <c r="FCP6" s="63"/>
      <c r="FCQ6" s="63"/>
      <c r="FCR6" s="63"/>
      <c r="FCS6" s="63"/>
      <c r="FCT6" s="63"/>
      <c r="FCU6" s="63"/>
      <c r="FCV6" s="63"/>
      <c r="FCW6" s="63"/>
      <c r="FCX6" s="63"/>
      <c r="FCY6" s="63"/>
      <c r="FCZ6" s="63"/>
      <c r="FDA6" s="63"/>
      <c r="FDB6" s="63"/>
      <c r="FDC6" s="63"/>
      <c r="FDD6" s="63"/>
      <c r="FDE6" s="63"/>
      <c r="FDF6" s="63"/>
      <c r="FDG6" s="63"/>
      <c r="FDH6" s="63"/>
      <c r="FDI6" s="63"/>
      <c r="FDJ6" s="63"/>
      <c r="FDK6" s="63"/>
      <c r="FDL6" s="63"/>
      <c r="FDM6" s="63"/>
      <c r="FDN6" s="63"/>
      <c r="FDO6" s="63"/>
      <c r="FDP6" s="63"/>
      <c r="FDQ6" s="63"/>
      <c r="FDR6" s="63"/>
      <c r="FDS6" s="63"/>
      <c r="FDT6" s="63"/>
      <c r="FDU6" s="63"/>
      <c r="FDV6" s="63"/>
      <c r="FDW6" s="63"/>
      <c r="FDX6" s="63"/>
      <c r="FDY6" s="63"/>
      <c r="FDZ6" s="63"/>
      <c r="FEA6" s="63"/>
      <c r="FEB6" s="63"/>
      <c r="FEC6" s="63"/>
      <c r="FED6" s="63"/>
      <c r="FEE6" s="63"/>
      <c r="FEF6" s="63"/>
      <c r="FEG6" s="63"/>
      <c r="FEH6" s="63"/>
      <c r="FEI6" s="63"/>
      <c r="FEJ6" s="63"/>
      <c r="FEK6" s="63"/>
      <c r="FEL6" s="63"/>
      <c r="FEM6" s="63"/>
      <c r="FEN6" s="63"/>
      <c r="FEO6" s="63"/>
      <c r="FEP6" s="63"/>
      <c r="FEQ6" s="63"/>
      <c r="FER6" s="63"/>
      <c r="FES6" s="63"/>
      <c r="FET6" s="63"/>
      <c r="FEU6" s="63"/>
      <c r="FEV6" s="63"/>
      <c r="FEW6" s="63"/>
      <c r="FEX6" s="63"/>
      <c r="FEY6" s="63"/>
      <c r="FEZ6" s="63"/>
      <c r="FFA6" s="63"/>
      <c r="FFB6" s="63"/>
      <c r="FFC6" s="63"/>
      <c r="FFD6" s="63"/>
      <c r="FFE6" s="63"/>
      <c r="FFF6" s="63"/>
      <c r="FFG6" s="63"/>
      <c r="FFH6" s="63"/>
      <c r="FFI6" s="63"/>
      <c r="FFJ6" s="63"/>
      <c r="FFK6" s="63"/>
      <c r="FFL6" s="63"/>
      <c r="FFM6" s="63"/>
      <c r="FFN6" s="63"/>
      <c r="FFO6" s="63"/>
      <c r="FFP6" s="63"/>
      <c r="FFQ6" s="63"/>
      <c r="FFR6" s="63"/>
      <c r="FFS6" s="63"/>
      <c r="FFT6" s="63"/>
      <c r="FFU6" s="63"/>
      <c r="FFV6" s="63"/>
      <c r="FFW6" s="63"/>
      <c r="FFX6" s="63"/>
      <c r="FFY6" s="63"/>
      <c r="FFZ6" s="63"/>
      <c r="FGA6" s="63"/>
      <c r="FGB6" s="63"/>
      <c r="FGC6" s="63"/>
      <c r="FGD6" s="63"/>
      <c r="FGE6" s="63"/>
      <c r="FGF6" s="63"/>
      <c r="FGG6" s="63"/>
      <c r="FGH6" s="63"/>
      <c r="FGI6" s="63"/>
      <c r="FGJ6" s="63"/>
      <c r="FGK6" s="63"/>
      <c r="FGL6" s="63"/>
      <c r="FGM6" s="63"/>
      <c r="FGN6" s="63"/>
      <c r="FGO6" s="63"/>
      <c r="FGP6" s="63"/>
      <c r="FGQ6" s="63"/>
      <c r="FGR6" s="63"/>
      <c r="FGS6" s="63"/>
      <c r="FGT6" s="63"/>
      <c r="FGU6" s="63"/>
      <c r="FGV6" s="63"/>
      <c r="FGW6" s="63"/>
      <c r="FGX6" s="63"/>
      <c r="FGY6" s="63"/>
      <c r="FGZ6" s="63"/>
      <c r="FHA6" s="63"/>
      <c r="FHB6" s="63"/>
      <c r="FHC6" s="63"/>
      <c r="FHD6" s="63"/>
      <c r="FHE6" s="63"/>
      <c r="FHF6" s="63"/>
      <c r="FHG6" s="63"/>
      <c r="FHH6" s="63"/>
      <c r="FHI6" s="63"/>
      <c r="FHJ6" s="63"/>
      <c r="FHK6" s="63"/>
      <c r="FHL6" s="63"/>
      <c r="FHM6" s="63"/>
      <c r="FHN6" s="63"/>
      <c r="FHO6" s="63"/>
      <c r="FHP6" s="63"/>
      <c r="FHQ6" s="63"/>
      <c r="FHR6" s="63"/>
      <c r="FHS6" s="63"/>
      <c r="FHT6" s="63"/>
      <c r="FHU6" s="63"/>
      <c r="FHV6" s="63"/>
      <c r="FHW6" s="63"/>
      <c r="FHX6" s="63"/>
      <c r="FHY6" s="63"/>
      <c r="FHZ6" s="63"/>
      <c r="FIA6" s="63"/>
      <c r="FIB6" s="63"/>
      <c r="FIC6" s="63"/>
      <c r="FID6" s="63"/>
      <c r="FIE6" s="63"/>
      <c r="FIF6" s="63"/>
      <c r="FIG6" s="63"/>
      <c r="FIH6" s="63"/>
      <c r="FII6" s="63"/>
      <c r="FIJ6" s="63"/>
      <c r="FIK6" s="63"/>
      <c r="FIL6" s="63"/>
      <c r="FIM6" s="63"/>
      <c r="FIN6" s="63"/>
      <c r="FIO6" s="63"/>
      <c r="FIP6" s="63"/>
      <c r="FIQ6" s="63"/>
      <c r="FIR6" s="63"/>
      <c r="FIS6" s="63"/>
      <c r="FIT6" s="63"/>
      <c r="FIU6" s="63"/>
      <c r="FIV6" s="63"/>
      <c r="FIW6" s="63"/>
      <c r="FIX6" s="63"/>
      <c r="FIY6" s="63"/>
      <c r="FIZ6" s="63"/>
      <c r="FJA6" s="63"/>
      <c r="FJB6" s="63"/>
      <c r="FJC6" s="63"/>
      <c r="FJD6" s="63"/>
      <c r="FJE6" s="63"/>
      <c r="FJF6" s="63"/>
      <c r="FJG6" s="63"/>
      <c r="FJH6" s="63"/>
      <c r="FJI6" s="63"/>
      <c r="FJJ6" s="63"/>
      <c r="FJK6" s="63"/>
      <c r="FJL6" s="63"/>
      <c r="FJM6" s="63"/>
      <c r="FJN6" s="63"/>
      <c r="FJO6" s="63"/>
      <c r="FJP6" s="63"/>
      <c r="FJQ6" s="63"/>
      <c r="FJR6" s="63"/>
      <c r="FJS6" s="63"/>
      <c r="FJT6" s="63"/>
      <c r="FJU6" s="63"/>
      <c r="FJV6" s="63"/>
      <c r="FJW6" s="63"/>
      <c r="FJX6" s="63"/>
      <c r="FJY6" s="63"/>
      <c r="FJZ6" s="63"/>
      <c r="FKA6" s="63"/>
      <c r="FKB6" s="63"/>
      <c r="FKC6" s="63"/>
      <c r="FKD6" s="63"/>
      <c r="FKE6" s="63"/>
      <c r="FKF6" s="63"/>
      <c r="FKG6" s="63"/>
      <c r="FKH6" s="63"/>
      <c r="FKI6" s="63"/>
      <c r="FKJ6" s="63"/>
      <c r="FKK6" s="63"/>
      <c r="FKL6" s="63"/>
      <c r="FKM6" s="63"/>
      <c r="FKN6" s="63"/>
      <c r="FKO6" s="63"/>
      <c r="FKP6" s="63"/>
      <c r="FKQ6" s="63"/>
      <c r="FKR6" s="63"/>
      <c r="FKS6" s="63"/>
      <c r="FKT6" s="63"/>
      <c r="FKU6" s="63"/>
      <c r="FKV6" s="63"/>
      <c r="FKW6" s="63"/>
      <c r="FKX6" s="63"/>
      <c r="FKY6" s="63"/>
      <c r="FKZ6" s="63"/>
      <c r="FLA6" s="63"/>
      <c r="FLB6" s="63"/>
      <c r="FLC6" s="63"/>
      <c r="FLD6" s="63"/>
      <c r="FLE6" s="63"/>
      <c r="FLF6" s="63"/>
      <c r="FLG6" s="63"/>
      <c r="FLH6" s="63"/>
      <c r="FLI6" s="63"/>
      <c r="FLJ6" s="63"/>
      <c r="FLK6" s="63"/>
      <c r="FLL6" s="63"/>
      <c r="FLM6" s="63"/>
      <c r="FLN6" s="63"/>
      <c r="FLO6" s="63"/>
      <c r="FLP6" s="63"/>
      <c r="FLQ6" s="63"/>
      <c r="FLR6" s="63"/>
      <c r="FLS6" s="63"/>
      <c r="FLT6" s="63"/>
      <c r="FLU6" s="63"/>
      <c r="FLV6" s="63"/>
      <c r="FLW6" s="63"/>
      <c r="FLX6" s="63"/>
      <c r="FLY6" s="63"/>
      <c r="FLZ6" s="63"/>
      <c r="FMA6" s="63"/>
      <c r="FMB6" s="63"/>
      <c r="FMC6" s="63"/>
      <c r="FMD6" s="63"/>
      <c r="FME6" s="63"/>
      <c r="FMF6" s="63"/>
      <c r="FMG6" s="63"/>
      <c r="FMH6" s="63"/>
      <c r="FMI6" s="63"/>
      <c r="FMJ6" s="63"/>
      <c r="FMK6" s="63"/>
      <c r="FML6" s="63"/>
      <c r="FMM6" s="63"/>
      <c r="FMN6" s="63"/>
      <c r="FMO6" s="63"/>
      <c r="FMP6" s="63"/>
      <c r="FMQ6" s="63"/>
      <c r="FMR6" s="63"/>
      <c r="FMS6" s="63"/>
      <c r="FMT6" s="63"/>
      <c r="FMU6" s="63"/>
      <c r="FMV6" s="63"/>
      <c r="FMW6" s="63"/>
      <c r="FMX6" s="63"/>
      <c r="FMY6" s="63"/>
      <c r="FMZ6" s="63"/>
      <c r="FNA6" s="63"/>
      <c r="FNB6" s="63"/>
      <c r="FNC6" s="63"/>
      <c r="FND6" s="63"/>
      <c r="FNE6" s="63"/>
      <c r="FNF6" s="63"/>
      <c r="FNG6" s="63"/>
      <c r="FNH6" s="63"/>
      <c r="FNI6" s="63"/>
      <c r="FNJ6" s="63"/>
      <c r="FNK6" s="63"/>
      <c r="FNL6" s="63"/>
      <c r="FNM6" s="63"/>
      <c r="FNN6" s="63"/>
      <c r="FNO6" s="63"/>
      <c r="FNP6" s="63"/>
      <c r="FNQ6" s="63"/>
      <c r="FNR6" s="63"/>
      <c r="FNS6" s="63"/>
      <c r="FNT6" s="63"/>
      <c r="FNU6" s="63"/>
      <c r="FNV6" s="63"/>
      <c r="FNW6" s="63"/>
      <c r="FNX6" s="63"/>
      <c r="FNY6" s="63"/>
      <c r="FNZ6" s="63"/>
      <c r="FOA6" s="63"/>
      <c r="FOB6" s="63"/>
      <c r="FOC6" s="63"/>
      <c r="FOD6" s="63"/>
      <c r="FOE6" s="63"/>
      <c r="FOF6" s="63"/>
      <c r="FOG6" s="63"/>
      <c r="FOH6" s="63"/>
      <c r="FOI6" s="63"/>
      <c r="FOJ6" s="63"/>
      <c r="FOK6" s="63"/>
      <c r="FOL6" s="63"/>
      <c r="FOM6" s="63"/>
      <c r="FON6" s="63"/>
      <c r="FOO6" s="63"/>
      <c r="FOP6" s="63"/>
      <c r="FOQ6" s="63"/>
      <c r="FOR6" s="63"/>
      <c r="FOS6" s="63"/>
      <c r="FOT6" s="63"/>
      <c r="FOU6" s="63"/>
      <c r="FOV6" s="63"/>
      <c r="FOW6" s="63"/>
      <c r="FOX6" s="63"/>
      <c r="FOY6" s="63"/>
      <c r="FOZ6" s="63"/>
      <c r="FPA6" s="63"/>
      <c r="FPB6" s="63"/>
      <c r="FPC6" s="63"/>
      <c r="FPD6" s="63"/>
      <c r="FPE6" s="63"/>
      <c r="FPF6" s="63"/>
      <c r="FPG6" s="63"/>
      <c r="FPH6" s="63"/>
      <c r="FPI6" s="63"/>
      <c r="FPJ6" s="63"/>
      <c r="FPK6" s="63"/>
      <c r="FPL6" s="63"/>
      <c r="FPM6" s="63"/>
      <c r="FPN6" s="63"/>
      <c r="FPO6" s="63"/>
      <c r="FPP6" s="63"/>
      <c r="FPQ6" s="63"/>
      <c r="FPR6" s="63"/>
      <c r="FPS6" s="63"/>
      <c r="FPT6" s="63"/>
      <c r="FPU6" s="63"/>
      <c r="FPV6" s="63"/>
      <c r="FPW6" s="63"/>
      <c r="FPX6" s="63"/>
      <c r="FPY6" s="63"/>
      <c r="FPZ6" s="63"/>
      <c r="FQA6" s="63"/>
      <c r="FQB6" s="63"/>
      <c r="FQC6" s="63"/>
      <c r="FQD6" s="63"/>
      <c r="FQE6" s="63"/>
      <c r="FQF6" s="63"/>
      <c r="FQG6" s="63"/>
      <c r="FQH6" s="63"/>
      <c r="FQI6" s="63"/>
      <c r="FQJ6" s="63"/>
      <c r="FQK6" s="63"/>
      <c r="FQL6" s="63"/>
      <c r="FQM6" s="63"/>
      <c r="FQN6" s="63"/>
      <c r="FQO6" s="63"/>
      <c r="FQP6" s="63"/>
      <c r="FQQ6" s="63"/>
      <c r="FQR6" s="63"/>
      <c r="FQS6" s="63"/>
      <c r="FQT6" s="63"/>
      <c r="FQU6" s="63"/>
      <c r="FQV6" s="63"/>
      <c r="FQW6" s="63"/>
      <c r="FQX6" s="63"/>
      <c r="FQY6" s="63"/>
      <c r="FQZ6" s="63"/>
      <c r="FRA6" s="63"/>
      <c r="FRB6" s="63"/>
      <c r="FRC6" s="63"/>
      <c r="FRD6" s="63"/>
      <c r="FRE6" s="63"/>
      <c r="FRF6" s="63"/>
      <c r="FRG6" s="63"/>
      <c r="FRH6" s="63"/>
      <c r="FRI6" s="63"/>
      <c r="FRJ6" s="63"/>
      <c r="FRK6" s="63"/>
      <c r="FRL6" s="63"/>
      <c r="FRM6" s="63"/>
      <c r="FRN6" s="63"/>
      <c r="FRO6" s="63"/>
      <c r="FRP6" s="63"/>
      <c r="FRQ6" s="63"/>
      <c r="FRR6" s="63"/>
      <c r="FRS6" s="63"/>
      <c r="FRT6" s="63"/>
      <c r="FRU6" s="63"/>
      <c r="FRV6" s="63"/>
      <c r="FRW6" s="63"/>
      <c r="FRX6" s="63"/>
      <c r="FRY6" s="63"/>
      <c r="FRZ6" s="63"/>
      <c r="FSA6" s="63"/>
      <c r="FSB6" s="63"/>
      <c r="FSC6" s="63"/>
      <c r="FSD6" s="63"/>
      <c r="FSE6" s="63"/>
      <c r="FSF6" s="63"/>
      <c r="FSG6" s="63"/>
      <c r="FSH6" s="63"/>
      <c r="FSI6" s="63"/>
      <c r="FSJ6" s="63"/>
      <c r="FSK6" s="63"/>
      <c r="FSL6" s="63"/>
      <c r="FSM6" s="63"/>
      <c r="FSN6" s="63"/>
      <c r="FSO6" s="63"/>
      <c r="FSP6" s="63"/>
      <c r="FSQ6" s="63"/>
      <c r="FSR6" s="63"/>
      <c r="FSS6" s="63"/>
      <c r="FST6" s="63"/>
      <c r="FSU6" s="63"/>
      <c r="FSV6" s="63"/>
      <c r="FSW6" s="63"/>
      <c r="FSX6" s="63"/>
      <c r="FSY6" s="63"/>
      <c r="FSZ6" s="63"/>
      <c r="FTA6" s="63"/>
      <c r="FTB6" s="63"/>
      <c r="FTC6" s="63"/>
      <c r="FTD6" s="63"/>
      <c r="FTE6" s="63"/>
      <c r="FTF6" s="63"/>
      <c r="FTG6" s="63"/>
      <c r="FTH6" s="63"/>
      <c r="FTI6" s="63"/>
      <c r="FTJ6" s="63"/>
      <c r="FTK6" s="63"/>
      <c r="FTL6" s="63"/>
      <c r="FTM6" s="63"/>
      <c r="FTN6" s="63"/>
      <c r="FTO6" s="63"/>
      <c r="FTP6" s="63"/>
      <c r="FTQ6" s="63"/>
      <c r="FTR6" s="63"/>
      <c r="FTS6" s="63"/>
      <c r="FTT6" s="63"/>
      <c r="FTU6" s="63"/>
      <c r="FTV6" s="63"/>
      <c r="FTW6" s="63"/>
      <c r="FTX6" s="63"/>
      <c r="FTY6" s="63"/>
      <c r="FTZ6" s="63"/>
      <c r="FUA6" s="63"/>
      <c r="FUB6" s="63"/>
      <c r="FUC6" s="63"/>
      <c r="FUD6" s="63"/>
      <c r="FUE6" s="63"/>
      <c r="FUF6" s="63"/>
      <c r="FUG6" s="63"/>
      <c r="FUH6" s="63"/>
      <c r="FUI6" s="63"/>
      <c r="FUJ6" s="63"/>
      <c r="FUK6" s="63"/>
      <c r="FUL6" s="63"/>
      <c r="FUM6" s="63"/>
      <c r="FUN6" s="63"/>
      <c r="FUO6" s="63"/>
      <c r="FUP6" s="63"/>
      <c r="FUQ6" s="63"/>
      <c r="FUR6" s="63"/>
      <c r="FUS6" s="63"/>
      <c r="FUT6" s="63"/>
      <c r="FUU6" s="63"/>
      <c r="FUV6" s="63"/>
      <c r="FUW6" s="63"/>
      <c r="FUX6" s="63"/>
      <c r="FUY6" s="63"/>
      <c r="FUZ6" s="63"/>
      <c r="FVA6" s="63"/>
      <c r="FVB6" s="63"/>
      <c r="FVC6" s="63"/>
      <c r="FVD6" s="63"/>
      <c r="FVE6" s="63"/>
      <c r="FVF6" s="63"/>
      <c r="FVG6" s="63"/>
      <c r="FVH6" s="63"/>
      <c r="FVI6" s="63"/>
      <c r="FVJ6" s="63"/>
      <c r="FVK6" s="63"/>
      <c r="FVL6" s="63"/>
      <c r="FVM6" s="63"/>
      <c r="FVN6" s="63"/>
      <c r="FVO6" s="63"/>
      <c r="FVP6" s="63"/>
      <c r="FVQ6" s="63"/>
      <c r="FVR6" s="63"/>
      <c r="FVS6" s="63"/>
      <c r="FVT6" s="63"/>
      <c r="FVU6" s="63"/>
      <c r="FVV6" s="63"/>
      <c r="FVW6" s="63"/>
      <c r="FVX6" s="63"/>
      <c r="FVY6" s="63"/>
      <c r="FVZ6" s="63"/>
      <c r="FWA6" s="63"/>
      <c r="FWB6" s="63"/>
      <c r="FWC6" s="63"/>
      <c r="FWD6" s="63"/>
      <c r="FWE6" s="63"/>
      <c r="FWF6" s="63"/>
      <c r="FWG6" s="63"/>
      <c r="FWH6" s="63"/>
      <c r="FWI6" s="63"/>
      <c r="FWJ6" s="63"/>
      <c r="FWK6" s="63"/>
      <c r="FWL6" s="63"/>
      <c r="FWM6" s="63"/>
      <c r="FWN6" s="63"/>
      <c r="FWO6" s="63"/>
      <c r="FWP6" s="63"/>
      <c r="FWQ6" s="63"/>
      <c r="FWR6" s="63"/>
      <c r="FWS6" s="63"/>
      <c r="FWT6" s="63"/>
      <c r="FWU6" s="63"/>
      <c r="FWV6" s="63"/>
      <c r="FWW6" s="63"/>
      <c r="FWX6" s="63"/>
      <c r="FWY6" s="63"/>
      <c r="FWZ6" s="63"/>
      <c r="FXA6" s="63"/>
      <c r="FXB6" s="63"/>
      <c r="FXC6" s="63"/>
      <c r="FXD6" s="63"/>
      <c r="FXE6" s="63"/>
      <c r="FXF6" s="63"/>
      <c r="FXG6" s="63"/>
      <c r="FXH6" s="63"/>
      <c r="FXI6" s="63"/>
      <c r="FXJ6" s="63"/>
      <c r="FXK6" s="63"/>
      <c r="FXL6" s="63"/>
      <c r="FXM6" s="63"/>
      <c r="FXN6" s="63"/>
      <c r="FXO6" s="63"/>
      <c r="FXP6" s="63"/>
      <c r="FXQ6" s="63"/>
      <c r="FXR6" s="63"/>
      <c r="FXS6" s="63"/>
      <c r="FXT6" s="63"/>
      <c r="FXU6" s="63"/>
      <c r="FXV6" s="63"/>
      <c r="FXW6" s="63"/>
      <c r="FXX6" s="63"/>
      <c r="FXY6" s="63"/>
      <c r="FXZ6" s="63"/>
      <c r="FYA6" s="63"/>
      <c r="FYB6" s="63"/>
      <c r="FYC6" s="63"/>
      <c r="FYD6" s="63"/>
      <c r="FYE6" s="63"/>
      <c r="FYF6" s="63"/>
      <c r="FYG6" s="63"/>
      <c r="FYH6" s="63"/>
      <c r="FYI6" s="63"/>
      <c r="FYJ6" s="63"/>
      <c r="FYK6" s="63"/>
      <c r="FYL6" s="63"/>
      <c r="FYM6" s="63"/>
      <c r="FYN6" s="63"/>
      <c r="FYO6" s="63"/>
      <c r="FYP6" s="63"/>
      <c r="FYQ6" s="63"/>
      <c r="FYR6" s="63"/>
      <c r="FYS6" s="63"/>
      <c r="FYT6" s="63"/>
      <c r="FYU6" s="63"/>
      <c r="FYV6" s="63"/>
      <c r="FYW6" s="63"/>
      <c r="FYX6" s="63"/>
      <c r="FYY6" s="63"/>
      <c r="FYZ6" s="63"/>
      <c r="FZA6" s="63"/>
      <c r="FZB6" s="63"/>
      <c r="FZC6" s="63"/>
      <c r="FZD6" s="63"/>
      <c r="FZE6" s="63"/>
      <c r="FZF6" s="63"/>
      <c r="FZG6" s="63"/>
      <c r="FZH6" s="63"/>
      <c r="FZI6" s="63"/>
      <c r="FZJ6" s="63"/>
      <c r="FZK6" s="63"/>
      <c r="FZL6" s="63"/>
      <c r="FZM6" s="63"/>
      <c r="FZN6" s="63"/>
      <c r="FZO6" s="63"/>
      <c r="FZP6" s="63"/>
      <c r="FZQ6" s="63"/>
      <c r="FZR6" s="63"/>
      <c r="FZS6" s="63"/>
      <c r="FZT6" s="63"/>
      <c r="FZU6" s="63"/>
      <c r="FZV6" s="63"/>
      <c r="FZW6" s="63"/>
      <c r="FZX6" s="63"/>
      <c r="FZY6" s="63"/>
      <c r="FZZ6" s="63"/>
      <c r="GAA6" s="63"/>
      <c r="GAB6" s="63"/>
      <c r="GAC6" s="63"/>
      <c r="GAD6" s="63"/>
      <c r="GAE6" s="63"/>
      <c r="GAF6" s="63"/>
      <c r="GAG6" s="63"/>
      <c r="GAH6" s="63"/>
      <c r="GAI6" s="63"/>
      <c r="GAJ6" s="63"/>
      <c r="GAK6" s="63"/>
      <c r="GAL6" s="63"/>
      <c r="GAM6" s="63"/>
      <c r="GAN6" s="63"/>
      <c r="GAO6" s="63"/>
      <c r="GAP6" s="63"/>
      <c r="GAQ6" s="63"/>
      <c r="GAR6" s="63"/>
      <c r="GAS6" s="63"/>
      <c r="GAT6" s="63"/>
      <c r="GAU6" s="63"/>
      <c r="GAV6" s="63"/>
      <c r="GAW6" s="63"/>
      <c r="GAX6" s="63"/>
      <c r="GAY6" s="63"/>
      <c r="GAZ6" s="63"/>
      <c r="GBA6" s="63"/>
      <c r="GBB6" s="63"/>
      <c r="GBC6" s="63"/>
      <c r="GBD6" s="63"/>
      <c r="GBE6" s="63"/>
      <c r="GBF6" s="63"/>
      <c r="GBG6" s="63"/>
      <c r="GBH6" s="63"/>
      <c r="GBI6" s="63"/>
      <c r="GBJ6" s="63"/>
      <c r="GBK6" s="63"/>
      <c r="GBL6" s="63"/>
      <c r="GBM6" s="63"/>
      <c r="GBN6" s="63"/>
      <c r="GBO6" s="63"/>
      <c r="GBP6" s="63"/>
      <c r="GBQ6" s="63"/>
      <c r="GBR6" s="63"/>
      <c r="GBS6" s="63"/>
      <c r="GBT6" s="63"/>
      <c r="GBU6" s="63"/>
      <c r="GBV6" s="63"/>
      <c r="GBW6" s="63"/>
      <c r="GBX6" s="63"/>
      <c r="GBY6" s="63"/>
      <c r="GBZ6" s="63"/>
      <c r="GCA6" s="63"/>
      <c r="GCB6" s="63"/>
      <c r="GCC6" s="63"/>
      <c r="GCD6" s="63"/>
      <c r="GCE6" s="63"/>
      <c r="GCF6" s="63"/>
      <c r="GCG6" s="63"/>
      <c r="GCH6" s="63"/>
      <c r="GCI6" s="63"/>
      <c r="GCJ6" s="63"/>
      <c r="GCK6" s="63"/>
      <c r="GCL6" s="63"/>
      <c r="GCM6" s="63"/>
      <c r="GCN6" s="63"/>
      <c r="GCO6" s="63"/>
      <c r="GCP6" s="63"/>
      <c r="GCQ6" s="63"/>
      <c r="GCR6" s="63"/>
      <c r="GCS6" s="63"/>
      <c r="GCT6" s="63"/>
      <c r="GCU6" s="63"/>
      <c r="GCV6" s="63"/>
      <c r="GCW6" s="63"/>
      <c r="GCX6" s="63"/>
      <c r="GCY6" s="63"/>
      <c r="GCZ6" s="63"/>
      <c r="GDA6" s="63"/>
      <c r="GDB6" s="63"/>
      <c r="GDC6" s="63"/>
      <c r="GDD6" s="63"/>
      <c r="GDE6" s="63"/>
      <c r="GDF6" s="63"/>
      <c r="GDG6" s="63"/>
      <c r="GDH6" s="63"/>
      <c r="GDI6" s="63"/>
      <c r="GDJ6" s="63"/>
      <c r="GDK6" s="63"/>
      <c r="GDL6" s="63"/>
      <c r="GDM6" s="63"/>
      <c r="GDN6" s="63"/>
      <c r="GDO6" s="63"/>
      <c r="GDP6" s="63"/>
      <c r="GDQ6" s="63"/>
      <c r="GDR6" s="63"/>
      <c r="GDS6" s="63"/>
      <c r="GDT6" s="63"/>
      <c r="GDU6" s="63"/>
      <c r="GDV6" s="63"/>
      <c r="GDW6" s="63"/>
      <c r="GDX6" s="63"/>
      <c r="GDY6" s="63"/>
      <c r="GDZ6" s="63"/>
      <c r="GEA6" s="63"/>
      <c r="GEB6" s="63"/>
      <c r="GEC6" s="63"/>
      <c r="GED6" s="63"/>
      <c r="GEE6" s="63"/>
      <c r="GEF6" s="63"/>
      <c r="GEG6" s="63"/>
      <c r="GEH6" s="63"/>
      <c r="GEI6" s="63"/>
      <c r="GEJ6" s="63"/>
      <c r="GEK6" s="63"/>
      <c r="GEL6" s="63"/>
      <c r="GEM6" s="63"/>
      <c r="GEN6" s="63"/>
      <c r="GEO6" s="63"/>
      <c r="GEP6" s="63"/>
      <c r="GEQ6" s="63"/>
      <c r="GER6" s="63"/>
      <c r="GES6" s="63"/>
      <c r="GET6" s="63"/>
      <c r="GEU6" s="63"/>
      <c r="GEV6" s="63"/>
      <c r="GEW6" s="63"/>
      <c r="GEX6" s="63"/>
      <c r="GEY6" s="63"/>
      <c r="GEZ6" s="63"/>
      <c r="GFA6" s="63"/>
      <c r="GFB6" s="63"/>
      <c r="GFC6" s="63"/>
      <c r="GFD6" s="63"/>
      <c r="GFE6" s="63"/>
      <c r="GFF6" s="63"/>
      <c r="GFG6" s="63"/>
      <c r="GFH6" s="63"/>
      <c r="GFI6" s="63"/>
      <c r="GFJ6" s="63"/>
      <c r="GFK6" s="63"/>
      <c r="GFL6" s="63"/>
      <c r="GFM6" s="63"/>
      <c r="GFN6" s="63"/>
      <c r="GFO6" s="63"/>
      <c r="GFP6" s="63"/>
      <c r="GFQ6" s="63"/>
      <c r="GFR6" s="63"/>
      <c r="GFS6" s="63"/>
      <c r="GFT6" s="63"/>
      <c r="GFU6" s="63"/>
      <c r="GFV6" s="63"/>
      <c r="GFW6" s="63"/>
      <c r="GFX6" s="63"/>
      <c r="GFY6" s="63"/>
      <c r="GFZ6" s="63"/>
      <c r="GGA6" s="63"/>
      <c r="GGB6" s="63"/>
      <c r="GGC6" s="63"/>
      <c r="GGD6" s="63"/>
      <c r="GGE6" s="63"/>
      <c r="GGF6" s="63"/>
      <c r="GGG6" s="63"/>
      <c r="GGH6" s="63"/>
      <c r="GGI6" s="63"/>
      <c r="GGJ6" s="63"/>
      <c r="GGK6" s="63"/>
      <c r="GGL6" s="63"/>
      <c r="GGM6" s="63"/>
      <c r="GGN6" s="63"/>
      <c r="GGO6" s="63"/>
      <c r="GGP6" s="63"/>
      <c r="GGQ6" s="63"/>
      <c r="GGR6" s="63"/>
      <c r="GGS6" s="63"/>
      <c r="GGT6" s="63"/>
      <c r="GGU6" s="63"/>
      <c r="GGV6" s="63"/>
      <c r="GGW6" s="63"/>
      <c r="GGX6" s="63"/>
      <c r="GGY6" s="63"/>
      <c r="GGZ6" s="63"/>
      <c r="GHA6" s="63"/>
      <c r="GHB6" s="63"/>
      <c r="GHC6" s="63"/>
      <c r="GHD6" s="63"/>
      <c r="GHE6" s="63"/>
      <c r="GHF6" s="63"/>
      <c r="GHG6" s="63"/>
      <c r="GHH6" s="63"/>
      <c r="GHI6" s="63"/>
      <c r="GHJ6" s="63"/>
      <c r="GHK6" s="63"/>
      <c r="GHL6" s="63"/>
      <c r="GHM6" s="63"/>
      <c r="GHN6" s="63"/>
      <c r="GHO6" s="63"/>
      <c r="GHP6" s="63"/>
      <c r="GHQ6" s="63"/>
      <c r="GHR6" s="63"/>
      <c r="GHS6" s="63"/>
      <c r="GHT6" s="63"/>
      <c r="GHU6" s="63"/>
      <c r="GHV6" s="63"/>
      <c r="GHW6" s="63"/>
      <c r="GHX6" s="63"/>
      <c r="GHY6" s="63"/>
      <c r="GHZ6" s="63"/>
      <c r="GIA6" s="63"/>
      <c r="GIB6" s="63"/>
      <c r="GIC6" s="63"/>
      <c r="GID6" s="63"/>
      <c r="GIE6" s="63"/>
      <c r="GIF6" s="63"/>
      <c r="GIG6" s="63"/>
      <c r="GIH6" s="63"/>
      <c r="GII6" s="63"/>
      <c r="GIJ6" s="63"/>
      <c r="GIK6" s="63"/>
      <c r="GIL6" s="63"/>
      <c r="GIM6" s="63"/>
      <c r="GIN6" s="63"/>
      <c r="GIO6" s="63"/>
      <c r="GIP6" s="63"/>
      <c r="GIQ6" s="63"/>
      <c r="GIR6" s="63"/>
      <c r="GIS6" s="63"/>
      <c r="GIT6" s="63"/>
      <c r="GIU6" s="63"/>
      <c r="GIV6" s="63"/>
      <c r="GIW6" s="63"/>
      <c r="GIX6" s="63"/>
      <c r="GIY6" s="63"/>
      <c r="GIZ6" s="63"/>
      <c r="GJA6" s="63"/>
      <c r="GJB6" s="63"/>
      <c r="GJC6" s="63"/>
      <c r="GJD6" s="63"/>
      <c r="GJE6" s="63"/>
      <c r="GJF6" s="63"/>
      <c r="GJG6" s="63"/>
      <c r="GJH6" s="63"/>
      <c r="GJI6" s="63"/>
      <c r="GJJ6" s="63"/>
      <c r="GJK6" s="63"/>
      <c r="GJL6" s="63"/>
      <c r="GJM6" s="63"/>
      <c r="GJN6" s="63"/>
      <c r="GJO6" s="63"/>
      <c r="GJP6" s="63"/>
      <c r="GJQ6" s="63"/>
      <c r="GJR6" s="63"/>
      <c r="GJS6" s="63"/>
      <c r="GJT6" s="63"/>
      <c r="GJU6" s="63"/>
      <c r="GJV6" s="63"/>
      <c r="GJW6" s="63"/>
      <c r="GJX6" s="63"/>
      <c r="GJY6" s="63"/>
      <c r="GJZ6" s="63"/>
      <c r="GKA6" s="63"/>
      <c r="GKB6" s="63"/>
      <c r="GKC6" s="63"/>
      <c r="GKD6" s="63"/>
      <c r="GKE6" s="63"/>
      <c r="GKF6" s="63"/>
      <c r="GKG6" s="63"/>
      <c r="GKH6" s="63"/>
      <c r="GKI6" s="63"/>
      <c r="GKJ6" s="63"/>
      <c r="GKK6" s="63"/>
      <c r="GKL6" s="63"/>
      <c r="GKM6" s="63"/>
      <c r="GKN6" s="63"/>
      <c r="GKO6" s="63"/>
      <c r="GKP6" s="63"/>
      <c r="GKQ6" s="63"/>
      <c r="GKR6" s="63"/>
      <c r="GKS6" s="63"/>
      <c r="GKT6" s="63"/>
      <c r="GKU6" s="63"/>
      <c r="GKV6" s="63"/>
      <c r="GKW6" s="63"/>
      <c r="GKX6" s="63"/>
      <c r="GKY6" s="63"/>
      <c r="GKZ6" s="63"/>
      <c r="GLA6" s="63"/>
      <c r="GLB6" s="63"/>
      <c r="GLC6" s="63"/>
      <c r="GLD6" s="63"/>
      <c r="GLE6" s="63"/>
      <c r="GLF6" s="63"/>
      <c r="GLG6" s="63"/>
      <c r="GLH6" s="63"/>
      <c r="GLI6" s="63"/>
      <c r="GLJ6" s="63"/>
      <c r="GLK6" s="63"/>
      <c r="GLL6" s="63"/>
      <c r="GLM6" s="63"/>
      <c r="GLN6" s="63"/>
      <c r="GLO6" s="63"/>
      <c r="GLP6" s="63"/>
      <c r="GLQ6" s="63"/>
      <c r="GLR6" s="63"/>
      <c r="GLS6" s="63"/>
      <c r="GLT6" s="63"/>
      <c r="GLU6" s="63"/>
      <c r="GLV6" s="63"/>
      <c r="GLW6" s="63"/>
      <c r="GLX6" s="63"/>
      <c r="GLY6" s="63"/>
      <c r="GLZ6" s="63"/>
      <c r="GMA6" s="63"/>
      <c r="GMB6" s="63"/>
      <c r="GMC6" s="63"/>
      <c r="GMD6" s="63"/>
      <c r="GME6" s="63"/>
      <c r="GMF6" s="63"/>
      <c r="GMG6" s="63"/>
      <c r="GMH6" s="63"/>
      <c r="GMI6" s="63"/>
      <c r="GMJ6" s="63"/>
      <c r="GMK6" s="63"/>
      <c r="GML6" s="63"/>
      <c r="GMM6" s="63"/>
      <c r="GMN6" s="63"/>
      <c r="GMO6" s="63"/>
      <c r="GMP6" s="63"/>
      <c r="GMQ6" s="63"/>
      <c r="GMR6" s="63"/>
      <c r="GMS6" s="63"/>
      <c r="GMT6" s="63"/>
      <c r="GMU6" s="63"/>
      <c r="GMV6" s="63"/>
      <c r="GMW6" s="63"/>
      <c r="GMX6" s="63"/>
      <c r="GMY6" s="63"/>
      <c r="GMZ6" s="63"/>
      <c r="GNA6" s="63"/>
      <c r="GNB6" s="63"/>
      <c r="GNC6" s="63"/>
      <c r="GND6" s="63"/>
      <c r="GNE6" s="63"/>
      <c r="GNF6" s="63"/>
      <c r="GNG6" s="63"/>
      <c r="GNH6" s="63"/>
      <c r="GNI6" s="63"/>
      <c r="GNJ6" s="63"/>
      <c r="GNK6" s="63"/>
      <c r="GNL6" s="63"/>
      <c r="GNM6" s="63"/>
      <c r="GNN6" s="63"/>
      <c r="GNO6" s="63"/>
      <c r="GNP6" s="63"/>
      <c r="GNQ6" s="63"/>
      <c r="GNR6" s="63"/>
      <c r="GNS6" s="63"/>
      <c r="GNT6" s="63"/>
      <c r="GNU6" s="63"/>
      <c r="GNV6" s="63"/>
      <c r="GNW6" s="63"/>
      <c r="GNX6" s="63"/>
      <c r="GNY6" s="63"/>
      <c r="GNZ6" s="63"/>
      <c r="GOA6" s="63"/>
      <c r="GOB6" s="63"/>
      <c r="GOC6" s="63"/>
      <c r="GOD6" s="63"/>
      <c r="GOE6" s="63"/>
      <c r="GOF6" s="63"/>
      <c r="GOG6" s="63"/>
      <c r="GOH6" s="63"/>
      <c r="GOI6" s="63"/>
      <c r="GOJ6" s="63"/>
      <c r="GOK6" s="63"/>
      <c r="GOL6" s="63"/>
      <c r="GOM6" s="63"/>
      <c r="GON6" s="63"/>
      <c r="GOO6" s="63"/>
      <c r="GOP6" s="63"/>
      <c r="GOQ6" s="63"/>
      <c r="GOR6" s="63"/>
      <c r="GOS6" s="63"/>
      <c r="GOT6" s="63"/>
      <c r="GOU6" s="63"/>
      <c r="GOV6" s="63"/>
      <c r="GOW6" s="63"/>
      <c r="GOX6" s="63"/>
      <c r="GOY6" s="63"/>
      <c r="GOZ6" s="63"/>
      <c r="GPA6" s="63"/>
      <c r="GPB6" s="63"/>
      <c r="GPC6" s="63"/>
      <c r="GPD6" s="63"/>
      <c r="GPE6" s="63"/>
      <c r="GPF6" s="63"/>
      <c r="GPG6" s="63"/>
      <c r="GPH6" s="63"/>
      <c r="GPI6" s="63"/>
      <c r="GPJ6" s="63"/>
      <c r="GPK6" s="63"/>
      <c r="GPL6" s="63"/>
      <c r="GPM6" s="63"/>
      <c r="GPN6" s="63"/>
      <c r="GPO6" s="63"/>
      <c r="GPP6" s="63"/>
      <c r="GPQ6" s="63"/>
      <c r="GPR6" s="63"/>
      <c r="GPS6" s="63"/>
      <c r="GPT6" s="63"/>
      <c r="GPU6" s="63"/>
      <c r="GPV6" s="63"/>
      <c r="GPW6" s="63"/>
      <c r="GPX6" s="63"/>
      <c r="GPY6" s="63"/>
      <c r="GPZ6" s="63"/>
      <c r="GQA6" s="63"/>
      <c r="GQB6" s="63"/>
      <c r="GQC6" s="63"/>
      <c r="GQD6" s="63"/>
      <c r="GQE6" s="63"/>
      <c r="GQF6" s="63"/>
      <c r="GQG6" s="63"/>
      <c r="GQH6" s="63"/>
      <c r="GQI6" s="63"/>
      <c r="GQJ6" s="63"/>
      <c r="GQK6" s="63"/>
      <c r="GQL6" s="63"/>
      <c r="GQM6" s="63"/>
      <c r="GQN6" s="63"/>
      <c r="GQO6" s="63"/>
      <c r="GQP6" s="63"/>
      <c r="GQQ6" s="63"/>
      <c r="GQR6" s="63"/>
      <c r="GQS6" s="63"/>
      <c r="GQT6" s="63"/>
      <c r="GQU6" s="63"/>
      <c r="GQV6" s="63"/>
      <c r="GQW6" s="63"/>
      <c r="GQX6" s="63"/>
      <c r="GQY6" s="63"/>
      <c r="GQZ6" s="63"/>
      <c r="GRA6" s="63"/>
      <c r="GRB6" s="63"/>
      <c r="GRC6" s="63"/>
      <c r="GRD6" s="63"/>
      <c r="GRE6" s="63"/>
      <c r="GRF6" s="63"/>
      <c r="GRG6" s="63"/>
      <c r="GRH6" s="63"/>
      <c r="GRI6" s="63"/>
      <c r="GRJ6" s="63"/>
      <c r="GRK6" s="63"/>
      <c r="GRL6" s="63"/>
      <c r="GRM6" s="63"/>
      <c r="GRN6" s="63"/>
      <c r="GRO6" s="63"/>
      <c r="GRP6" s="63"/>
      <c r="GRQ6" s="63"/>
      <c r="GRR6" s="63"/>
      <c r="GRS6" s="63"/>
      <c r="GRT6" s="63"/>
      <c r="GRU6" s="63"/>
      <c r="GRV6" s="63"/>
      <c r="GRW6" s="63"/>
      <c r="GRX6" s="63"/>
      <c r="GRY6" s="63"/>
      <c r="GRZ6" s="63"/>
      <c r="GSA6" s="63"/>
      <c r="GSB6" s="63"/>
      <c r="GSC6" s="63"/>
      <c r="GSD6" s="63"/>
      <c r="GSE6" s="63"/>
      <c r="GSF6" s="63"/>
      <c r="GSG6" s="63"/>
      <c r="GSH6" s="63"/>
      <c r="GSI6" s="63"/>
      <c r="GSJ6" s="63"/>
      <c r="GSK6" s="63"/>
      <c r="GSL6" s="63"/>
      <c r="GSM6" s="63"/>
      <c r="GSN6" s="63"/>
      <c r="GSO6" s="63"/>
      <c r="GSP6" s="63"/>
      <c r="GSQ6" s="63"/>
      <c r="GSR6" s="63"/>
      <c r="GSS6" s="63"/>
      <c r="GST6" s="63"/>
      <c r="GSU6" s="63"/>
      <c r="GSV6" s="63"/>
      <c r="GSW6" s="63"/>
      <c r="GSX6" s="63"/>
      <c r="GSY6" s="63"/>
      <c r="GSZ6" s="63"/>
      <c r="GTA6" s="63"/>
      <c r="GTB6" s="63"/>
      <c r="GTC6" s="63"/>
      <c r="GTD6" s="63"/>
      <c r="GTE6" s="63"/>
      <c r="GTF6" s="63"/>
      <c r="GTG6" s="63"/>
      <c r="GTH6" s="63"/>
      <c r="GTI6" s="63"/>
      <c r="GTJ6" s="63"/>
      <c r="GTK6" s="63"/>
      <c r="GTL6" s="63"/>
      <c r="GTM6" s="63"/>
      <c r="GTN6" s="63"/>
      <c r="GTO6" s="63"/>
      <c r="GTP6" s="63"/>
      <c r="GTQ6" s="63"/>
      <c r="GTR6" s="63"/>
      <c r="GTS6" s="63"/>
      <c r="GTT6" s="63"/>
      <c r="GTU6" s="63"/>
      <c r="GTV6" s="63"/>
      <c r="GTW6" s="63"/>
      <c r="GTX6" s="63"/>
      <c r="GTY6" s="63"/>
      <c r="GTZ6" s="63"/>
      <c r="GUA6" s="63"/>
      <c r="GUB6" s="63"/>
      <c r="GUC6" s="63"/>
      <c r="GUD6" s="63"/>
      <c r="GUE6" s="63"/>
      <c r="GUF6" s="63"/>
      <c r="GUG6" s="63"/>
      <c r="GUH6" s="63"/>
      <c r="GUI6" s="63"/>
      <c r="GUJ6" s="63"/>
      <c r="GUK6" s="63"/>
      <c r="GUL6" s="63"/>
      <c r="GUM6" s="63"/>
      <c r="GUN6" s="63"/>
      <c r="GUO6" s="63"/>
      <c r="GUP6" s="63"/>
      <c r="GUQ6" s="63"/>
      <c r="GUR6" s="63"/>
      <c r="GUS6" s="63"/>
      <c r="GUT6" s="63"/>
      <c r="GUU6" s="63"/>
      <c r="GUV6" s="63"/>
      <c r="GUW6" s="63"/>
      <c r="GUX6" s="63"/>
      <c r="GUY6" s="63"/>
      <c r="GUZ6" s="63"/>
      <c r="GVA6" s="63"/>
      <c r="GVB6" s="63"/>
      <c r="GVC6" s="63"/>
      <c r="GVD6" s="63"/>
      <c r="GVE6" s="63"/>
      <c r="GVF6" s="63"/>
      <c r="GVG6" s="63"/>
      <c r="GVH6" s="63"/>
      <c r="GVI6" s="63"/>
      <c r="GVJ6" s="63"/>
      <c r="GVK6" s="63"/>
      <c r="GVL6" s="63"/>
      <c r="GVM6" s="63"/>
      <c r="GVN6" s="63"/>
      <c r="GVO6" s="63"/>
      <c r="GVP6" s="63"/>
      <c r="GVQ6" s="63"/>
      <c r="GVR6" s="63"/>
      <c r="GVS6" s="63"/>
      <c r="GVT6" s="63"/>
      <c r="GVU6" s="63"/>
      <c r="GVV6" s="63"/>
      <c r="GVW6" s="63"/>
      <c r="GVX6" s="63"/>
      <c r="GVY6" s="63"/>
      <c r="GVZ6" s="63"/>
      <c r="GWA6" s="63"/>
      <c r="GWB6" s="63"/>
      <c r="GWC6" s="63"/>
      <c r="GWD6" s="63"/>
      <c r="GWE6" s="63"/>
      <c r="GWF6" s="63"/>
      <c r="GWG6" s="63"/>
      <c r="GWH6" s="63"/>
      <c r="GWI6" s="63"/>
      <c r="GWJ6" s="63"/>
      <c r="GWK6" s="63"/>
      <c r="GWL6" s="63"/>
      <c r="GWM6" s="63"/>
      <c r="GWN6" s="63"/>
      <c r="GWO6" s="63"/>
      <c r="GWP6" s="63"/>
      <c r="GWQ6" s="63"/>
      <c r="GWR6" s="63"/>
      <c r="GWS6" s="63"/>
      <c r="GWT6" s="63"/>
      <c r="GWU6" s="63"/>
      <c r="GWV6" s="63"/>
      <c r="GWW6" s="63"/>
      <c r="GWX6" s="63"/>
      <c r="GWY6" s="63"/>
      <c r="GWZ6" s="63"/>
      <c r="GXA6" s="63"/>
      <c r="GXB6" s="63"/>
      <c r="GXC6" s="63"/>
      <c r="GXD6" s="63"/>
      <c r="GXE6" s="63"/>
      <c r="GXF6" s="63"/>
      <c r="GXG6" s="63"/>
      <c r="GXH6" s="63"/>
      <c r="GXI6" s="63"/>
      <c r="GXJ6" s="63"/>
      <c r="GXK6" s="63"/>
      <c r="GXL6" s="63"/>
      <c r="GXM6" s="63"/>
      <c r="GXN6" s="63"/>
      <c r="GXO6" s="63"/>
      <c r="GXP6" s="63"/>
      <c r="GXQ6" s="63"/>
      <c r="GXR6" s="63"/>
      <c r="GXS6" s="63"/>
      <c r="GXT6" s="63"/>
      <c r="GXU6" s="63"/>
      <c r="GXV6" s="63"/>
      <c r="GXW6" s="63"/>
      <c r="GXX6" s="63"/>
      <c r="GXY6" s="63"/>
      <c r="GXZ6" s="63"/>
      <c r="GYA6" s="63"/>
      <c r="GYB6" s="63"/>
      <c r="GYC6" s="63"/>
      <c r="GYD6" s="63"/>
      <c r="GYE6" s="63"/>
      <c r="GYF6" s="63"/>
      <c r="GYG6" s="63"/>
      <c r="GYH6" s="63"/>
      <c r="GYI6" s="63"/>
      <c r="GYJ6" s="63"/>
      <c r="GYK6" s="63"/>
      <c r="GYL6" s="63"/>
      <c r="GYM6" s="63"/>
      <c r="GYN6" s="63"/>
      <c r="GYO6" s="63"/>
      <c r="GYP6" s="63"/>
      <c r="GYQ6" s="63"/>
      <c r="GYR6" s="63"/>
      <c r="GYS6" s="63"/>
      <c r="GYT6" s="63"/>
      <c r="GYU6" s="63"/>
      <c r="GYV6" s="63"/>
      <c r="GYW6" s="63"/>
      <c r="GYX6" s="63"/>
      <c r="GYY6" s="63"/>
      <c r="GYZ6" s="63"/>
      <c r="GZA6" s="63"/>
      <c r="GZB6" s="63"/>
      <c r="GZC6" s="63"/>
      <c r="GZD6" s="63"/>
      <c r="GZE6" s="63"/>
      <c r="GZF6" s="63"/>
      <c r="GZG6" s="63"/>
      <c r="GZH6" s="63"/>
      <c r="GZI6" s="63"/>
      <c r="GZJ6" s="63"/>
      <c r="GZK6" s="63"/>
      <c r="GZL6" s="63"/>
      <c r="GZM6" s="63"/>
      <c r="GZN6" s="63"/>
      <c r="GZO6" s="63"/>
      <c r="GZP6" s="63"/>
      <c r="GZQ6" s="63"/>
      <c r="GZR6" s="63"/>
      <c r="GZS6" s="63"/>
      <c r="GZT6" s="63"/>
      <c r="GZU6" s="63"/>
      <c r="GZV6" s="63"/>
      <c r="GZW6" s="63"/>
      <c r="GZX6" s="63"/>
      <c r="GZY6" s="63"/>
      <c r="GZZ6" s="63"/>
      <c r="HAA6" s="63"/>
      <c r="HAB6" s="63"/>
      <c r="HAC6" s="63"/>
      <c r="HAD6" s="63"/>
      <c r="HAE6" s="63"/>
      <c r="HAF6" s="63"/>
      <c r="HAG6" s="63"/>
      <c r="HAH6" s="63"/>
      <c r="HAI6" s="63"/>
      <c r="HAJ6" s="63"/>
      <c r="HAK6" s="63"/>
      <c r="HAL6" s="63"/>
      <c r="HAM6" s="63"/>
      <c r="HAN6" s="63"/>
      <c r="HAO6" s="63"/>
      <c r="HAP6" s="63"/>
      <c r="HAQ6" s="63"/>
      <c r="HAR6" s="63"/>
      <c r="HAS6" s="63"/>
      <c r="HAT6" s="63"/>
      <c r="HAU6" s="63"/>
      <c r="HAV6" s="63"/>
      <c r="HAW6" s="63"/>
      <c r="HAX6" s="63"/>
      <c r="HAY6" s="63"/>
      <c r="HAZ6" s="63"/>
      <c r="HBA6" s="63"/>
      <c r="HBB6" s="63"/>
      <c r="HBC6" s="63"/>
      <c r="HBD6" s="63"/>
      <c r="HBE6" s="63"/>
      <c r="HBF6" s="63"/>
      <c r="HBG6" s="63"/>
      <c r="HBH6" s="63"/>
      <c r="HBI6" s="63"/>
      <c r="HBJ6" s="63"/>
      <c r="HBK6" s="63"/>
      <c r="HBL6" s="63"/>
      <c r="HBM6" s="63"/>
      <c r="HBN6" s="63"/>
      <c r="HBO6" s="63"/>
      <c r="HBP6" s="63"/>
      <c r="HBQ6" s="63"/>
      <c r="HBR6" s="63"/>
      <c r="HBS6" s="63"/>
      <c r="HBT6" s="63"/>
      <c r="HBU6" s="63"/>
      <c r="HBV6" s="63"/>
      <c r="HBW6" s="63"/>
      <c r="HBX6" s="63"/>
      <c r="HBY6" s="63"/>
      <c r="HBZ6" s="63"/>
      <c r="HCA6" s="63"/>
      <c r="HCB6" s="63"/>
      <c r="HCC6" s="63"/>
      <c r="HCD6" s="63"/>
      <c r="HCE6" s="63"/>
      <c r="HCF6" s="63"/>
      <c r="HCG6" s="63"/>
      <c r="HCH6" s="63"/>
      <c r="HCI6" s="63"/>
      <c r="HCJ6" s="63"/>
      <c r="HCK6" s="63"/>
      <c r="HCL6" s="63"/>
      <c r="HCM6" s="63"/>
      <c r="HCN6" s="63"/>
      <c r="HCO6" s="63"/>
      <c r="HCP6" s="63"/>
      <c r="HCQ6" s="63"/>
      <c r="HCR6" s="63"/>
      <c r="HCS6" s="63"/>
      <c r="HCT6" s="63"/>
      <c r="HCU6" s="63"/>
      <c r="HCV6" s="63"/>
      <c r="HCW6" s="63"/>
      <c r="HCX6" s="63"/>
      <c r="HCY6" s="63"/>
      <c r="HCZ6" s="63"/>
      <c r="HDA6" s="63"/>
      <c r="HDB6" s="63"/>
      <c r="HDC6" s="63"/>
      <c r="HDD6" s="63"/>
      <c r="HDE6" s="63"/>
      <c r="HDF6" s="63"/>
      <c r="HDG6" s="63"/>
      <c r="HDH6" s="63"/>
      <c r="HDI6" s="63"/>
      <c r="HDJ6" s="63"/>
      <c r="HDK6" s="63"/>
      <c r="HDL6" s="63"/>
      <c r="HDM6" s="63"/>
      <c r="HDN6" s="63"/>
      <c r="HDO6" s="63"/>
      <c r="HDP6" s="63"/>
      <c r="HDQ6" s="63"/>
      <c r="HDR6" s="63"/>
      <c r="HDS6" s="63"/>
      <c r="HDT6" s="63"/>
      <c r="HDU6" s="63"/>
      <c r="HDV6" s="63"/>
      <c r="HDW6" s="63"/>
      <c r="HDX6" s="63"/>
      <c r="HDY6" s="63"/>
      <c r="HDZ6" s="63"/>
      <c r="HEA6" s="63"/>
      <c r="HEB6" s="63"/>
      <c r="HEC6" s="63"/>
      <c r="HED6" s="63"/>
      <c r="HEE6" s="63"/>
      <c r="HEF6" s="63"/>
      <c r="HEG6" s="63"/>
      <c r="HEH6" s="63"/>
      <c r="HEI6" s="63"/>
      <c r="HEJ6" s="63"/>
      <c r="HEK6" s="63"/>
      <c r="HEL6" s="63"/>
      <c r="HEM6" s="63"/>
      <c r="HEN6" s="63"/>
      <c r="HEO6" s="63"/>
      <c r="HEP6" s="63"/>
      <c r="HEQ6" s="63"/>
      <c r="HER6" s="63"/>
      <c r="HES6" s="63"/>
      <c r="HET6" s="63"/>
      <c r="HEU6" s="63"/>
      <c r="HEV6" s="63"/>
      <c r="HEW6" s="63"/>
      <c r="HEX6" s="63"/>
      <c r="HEY6" s="63"/>
      <c r="HEZ6" s="63"/>
      <c r="HFA6" s="63"/>
      <c r="HFB6" s="63"/>
      <c r="HFC6" s="63"/>
      <c r="HFD6" s="63"/>
      <c r="HFE6" s="63"/>
      <c r="HFF6" s="63"/>
      <c r="HFG6" s="63"/>
      <c r="HFH6" s="63"/>
      <c r="HFI6" s="63"/>
      <c r="HFJ6" s="63"/>
      <c r="HFK6" s="63"/>
      <c r="HFL6" s="63"/>
      <c r="HFM6" s="63"/>
      <c r="HFN6" s="63"/>
      <c r="HFO6" s="63"/>
      <c r="HFP6" s="63"/>
      <c r="HFQ6" s="63"/>
      <c r="HFR6" s="63"/>
      <c r="HFS6" s="63"/>
      <c r="HFT6" s="63"/>
      <c r="HFU6" s="63"/>
      <c r="HFV6" s="63"/>
      <c r="HFW6" s="63"/>
      <c r="HFX6" s="63"/>
      <c r="HFY6" s="63"/>
      <c r="HFZ6" s="63"/>
      <c r="HGA6" s="63"/>
      <c r="HGB6" s="63"/>
      <c r="HGC6" s="63"/>
      <c r="HGD6" s="63"/>
      <c r="HGE6" s="63"/>
      <c r="HGF6" s="63"/>
      <c r="HGG6" s="63"/>
      <c r="HGH6" s="63"/>
      <c r="HGI6" s="63"/>
      <c r="HGJ6" s="63"/>
      <c r="HGK6" s="63"/>
      <c r="HGL6" s="63"/>
      <c r="HGM6" s="63"/>
      <c r="HGN6" s="63"/>
      <c r="HGO6" s="63"/>
      <c r="HGP6" s="63"/>
      <c r="HGQ6" s="63"/>
      <c r="HGR6" s="63"/>
      <c r="HGS6" s="63"/>
      <c r="HGT6" s="63"/>
      <c r="HGU6" s="63"/>
      <c r="HGV6" s="63"/>
      <c r="HGW6" s="63"/>
      <c r="HGX6" s="63"/>
      <c r="HGY6" s="63"/>
      <c r="HGZ6" s="63"/>
      <c r="HHA6" s="63"/>
      <c r="HHB6" s="63"/>
      <c r="HHC6" s="63"/>
      <c r="HHD6" s="63"/>
      <c r="HHE6" s="63"/>
      <c r="HHF6" s="63"/>
      <c r="HHG6" s="63"/>
      <c r="HHH6" s="63"/>
      <c r="HHI6" s="63"/>
      <c r="HHJ6" s="63"/>
      <c r="HHK6" s="63"/>
      <c r="HHL6" s="63"/>
      <c r="HHM6" s="63"/>
      <c r="HHN6" s="63"/>
      <c r="HHO6" s="63"/>
      <c r="HHP6" s="63"/>
      <c r="HHQ6" s="63"/>
      <c r="HHR6" s="63"/>
      <c r="HHS6" s="63"/>
      <c r="HHT6" s="63"/>
      <c r="HHU6" s="63"/>
      <c r="HHV6" s="63"/>
      <c r="HHW6" s="63"/>
      <c r="HHX6" s="63"/>
      <c r="HHY6" s="63"/>
      <c r="HHZ6" s="63"/>
      <c r="HIA6" s="63"/>
      <c r="HIB6" s="63"/>
      <c r="HIC6" s="63"/>
      <c r="HID6" s="63"/>
      <c r="HIE6" s="63"/>
      <c r="HIF6" s="63"/>
      <c r="HIG6" s="63"/>
      <c r="HIH6" s="63"/>
      <c r="HII6" s="63"/>
      <c r="HIJ6" s="63"/>
      <c r="HIK6" s="63"/>
      <c r="HIL6" s="63"/>
      <c r="HIM6" s="63"/>
      <c r="HIN6" s="63"/>
      <c r="HIO6" s="63"/>
      <c r="HIP6" s="63"/>
      <c r="HIQ6" s="63"/>
      <c r="HIR6" s="63"/>
      <c r="HIS6" s="63"/>
      <c r="HIT6" s="63"/>
      <c r="HIU6" s="63"/>
      <c r="HIV6" s="63"/>
      <c r="HIW6" s="63"/>
      <c r="HIX6" s="63"/>
      <c r="HIY6" s="63"/>
      <c r="HIZ6" s="63"/>
      <c r="HJA6" s="63"/>
      <c r="HJB6" s="63"/>
      <c r="HJC6" s="63"/>
      <c r="HJD6" s="63"/>
      <c r="HJE6" s="63"/>
      <c r="HJF6" s="63"/>
      <c r="HJG6" s="63"/>
      <c r="HJH6" s="63"/>
      <c r="HJI6" s="63"/>
      <c r="HJJ6" s="63"/>
      <c r="HJK6" s="63"/>
      <c r="HJL6" s="63"/>
      <c r="HJM6" s="63"/>
      <c r="HJN6" s="63"/>
      <c r="HJO6" s="63"/>
      <c r="HJP6" s="63"/>
      <c r="HJQ6" s="63"/>
      <c r="HJR6" s="63"/>
      <c r="HJS6" s="63"/>
      <c r="HJT6" s="63"/>
      <c r="HJU6" s="63"/>
      <c r="HJV6" s="63"/>
      <c r="HJW6" s="63"/>
      <c r="HJX6" s="63"/>
      <c r="HJY6" s="63"/>
      <c r="HJZ6" s="63"/>
      <c r="HKA6" s="63"/>
      <c r="HKB6" s="63"/>
      <c r="HKC6" s="63"/>
      <c r="HKD6" s="63"/>
      <c r="HKE6" s="63"/>
      <c r="HKF6" s="63"/>
      <c r="HKG6" s="63"/>
      <c r="HKH6" s="63"/>
      <c r="HKI6" s="63"/>
      <c r="HKJ6" s="63"/>
      <c r="HKK6" s="63"/>
      <c r="HKL6" s="63"/>
      <c r="HKM6" s="63"/>
      <c r="HKN6" s="63"/>
      <c r="HKO6" s="63"/>
      <c r="HKP6" s="63"/>
      <c r="HKQ6" s="63"/>
      <c r="HKR6" s="63"/>
      <c r="HKS6" s="63"/>
      <c r="HKT6" s="63"/>
      <c r="HKU6" s="63"/>
      <c r="HKV6" s="63"/>
      <c r="HKW6" s="63"/>
      <c r="HKX6" s="63"/>
      <c r="HKY6" s="63"/>
      <c r="HKZ6" s="63"/>
      <c r="HLA6" s="63"/>
      <c r="HLB6" s="63"/>
      <c r="HLC6" s="63"/>
      <c r="HLD6" s="63"/>
      <c r="HLE6" s="63"/>
      <c r="HLF6" s="63"/>
      <c r="HLG6" s="63"/>
      <c r="HLH6" s="63"/>
      <c r="HLI6" s="63"/>
      <c r="HLJ6" s="63"/>
      <c r="HLK6" s="63"/>
      <c r="HLL6" s="63"/>
      <c r="HLM6" s="63"/>
      <c r="HLN6" s="63"/>
      <c r="HLO6" s="63"/>
      <c r="HLP6" s="63"/>
      <c r="HLQ6" s="63"/>
      <c r="HLR6" s="63"/>
      <c r="HLS6" s="63"/>
      <c r="HLT6" s="63"/>
      <c r="HLU6" s="63"/>
      <c r="HLV6" s="63"/>
      <c r="HLW6" s="63"/>
      <c r="HLX6" s="63"/>
      <c r="HLY6" s="63"/>
      <c r="HLZ6" s="63"/>
      <c r="HMA6" s="63"/>
      <c r="HMB6" s="63"/>
      <c r="HMC6" s="63"/>
      <c r="HMD6" s="63"/>
      <c r="HME6" s="63"/>
      <c r="HMF6" s="63"/>
      <c r="HMG6" s="63"/>
      <c r="HMH6" s="63"/>
      <c r="HMI6" s="63"/>
      <c r="HMJ6" s="63"/>
      <c r="HMK6" s="63"/>
      <c r="HML6" s="63"/>
      <c r="HMM6" s="63"/>
      <c r="HMN6" s="63"/>
      <c r="HMO6" s="63"/>
      <c r="HMP6" s="63"/>
      <c r="HMQ6" s="63"/>
      <c r="HMR6" s="63"/>
      <c r="HMS6" s="63"/>
      <c r="HMT6" s="63"/>
      <c r="HMU6" s="63"/>
      <c r="HMV6" s="63"/>
      <c r="HMW6" s="63"/>
      <c r="HMX6" s="63"/>
      <c r="HMY6" s="63"/>
      <c r="HMZ6" s="63"/>
      <c r="HNA6" s="63"/>
      <c r="HNB6" s="63"/>
      <c r="HNC6" s="63"/>
      <c r="HND6" s="63"/>
      <c r="HNE6" s="63"/>
      <c r="HNF6" s="63"/>
      <c r="HNG6" s="63"/>
      <c r="HNH6" s="63"/>
      <c r="HNI6" s="63"/>
      <c r="HNJ6" s="63"/>
      <c r="HNK6" s="63"/>
      <c r="HNL6" s="63"/>
      <c r="HNM6" s="63"/>
      <c r="HNN6" s="63"/>
      <c r="HNO6" s="63"/>
      <c r="HNP6" s="63"/>
      <c r="HNQ6" s="63"/>
      <c r="HNR6" s="63"/>
      <c r="HNS6" s="63"/>
      <c r="HNT6" s="63"/>
      <c r="HNU6" s="63"/>
      <c r="HNV6" s="63"/>
      <c r="HNW6" s="63"/>
      <c r="HNX6" s="63"/>
      <c r="HNY6" s="63"/>
      <c r="HNZ6" s="63"/>
      <c r="HOA6" s="63"/>
      <c r="HOB6" s="63"/>
      <c r="HOC6" s="63"/>
      <c r="HOD6" s="63"/>
      <c r="HOE6" s="63"/>
      <c r="HOF6" s="63"/>
      <c r="HOG6" s="63"/>
      <c r="HOH6" s="63"/>
      <c r="HOI6" s="63"/>
      <c r="HOJ6" s="63"/>
      <c r="HOK6" s="63"/>
      <c r="HOL6" s="63"/>
      <c r="HOM6" s="63"/>
      <c r="HON6" s="63"/>
      <c r="HOO6" s="63"/>
      <c r="HOP6" s="63"/>
      <c r="HOQ6" s="63"/>
      <c r="HOR6" s="63"/>
      <c r="HOS6" s="63"/>
      <c r="HOT6" s="63"/>
      <c r="HOU6" s="63"/>
      <c r="HOV6" s="63"/>
      <c r="HOW6" s="63"/>
      <c r="HOX6" s="63"/>
      <c r="HOY6" s="63"/>
      <c r="HOZ6" s="63"/>
      <c r="HPA6" s="63"/>
      <c r="HPB6" s="63"/>
      <c r="HPC6" s="63"/>
      <c r="HPD6" s="63"/>
      <c r="HPE6" s="63"/>
      <c r="HPF6" s="63"/>
      <c r="HPG6" s="63"/>
      <c r="HPH6" s="63"/>
      <c r="HPI6" s="63"/>
      <c r="HPJ6" s="63"/>
      <c r="HPK6" s="63"/>
      <c r="HPL6" s="63"/>
      <c r="HPM6" s="63"/>
      <c r="HPN6" s="63"/>
      <c r="HPO6" s="63"/>
      <c r="HPP6" s="63"/>
      <c r="HPQ6" s="63"/>
      <c r="HPR6" s="63"/>
      <c r="HPS6" s="63"/>
      <c r="HPT6" s="63"/>
      <c r="HPU6" s="63"/>
      <c r="HPV6" s="63"/>
      <c r="HPW6" s="63"/>
      <c r="HPX6" s="63"/>
      <c r="HPY6" s="63"/>
      <c r="HPZ6" s="63"/>
      <c r="HQA6" s="63"/>
      <c r="HQB6" s="63"/>
      <c r="HQC6" s="63"/>
      <c r="HQD6" s="63"/>
      <c r="HQE6" s="63"/>
      <c r="HQF6" s="63"/>
      <c r="HQG6" s="63"/>
      <c r="HQH6" s="63"/>
      <c r="HQI6" s="63"/>
      <c r="HQJ6" s="63"/>
      <c r="HQK6" s="63"/>
      <c r="HQL6" s="63"/>
      <c r="HQM6" s="63"/>
      <c r="HQN6" s="63"/>
      <c r="HQO6" s="63"/>
      <c r="HQP6" s="63"/>
      <c r="HQQ6" s="63"/>
      <c r="HQR6" s="63"/>
      <c r="HQS6" s="63"/>
      <c r="HQT6" s="63"/>
      <c r="HQU6" s="63"/>
      <c r="HQV6" s="63"/>
      <c r="HQW6" s="63"/>
      <c r="HQX6" s="63"/>
      <c r="HQY6" s="63"/>
      <c r="HQZ6" s="63"/>
      <c r="HRA6" s="63"/>
      <c r="HRB6" s="63"/>
      <c r="HRC6" s="63"/>
      <c r="HRD6" s="63"/>
      <c r="HRE6" s="63"/>
      <c r="HRF6" s="63"/>
      <c r="HRG6" s="63"/>
      <c r="HRH6" s="63"/>
      <c r="HRI6" s="63"/>
      <c r="HRJ6" s="63"/>
      <c r="HRK6" s="63"/>
      <c r="HRL6" s="63"/>
      <c r="HRM6" s="63"/>
      <c r="HRN6" s="63"/>
      <c r="HRO6" s="63"/>
      <c r="HRP6" s="63"/>
      <c r="HRQ6" s="63"/>
      <c r="HRR6" s="63"/>
      <c r="HRS6" s="63"/>
      <c r="HRT6" s="63"/>
      <c r="HRU6" s="63"/>
      <c r="HRV6" s="63"/>
      <c r="HRW6" s="63"/>
      <c r="HRX6" s="63"/>
      <c r="HRY6" s="63"/>
      <c r="HRZ6" s="63"/>
      <c r="HSA6" s="63"/>
      <c r="HSB6" s="63"/>
      <c r="HSC6" s="63"/>
      <c r="HSD6" s="63"/>
      <c r="HSE6" s="63"/>
      <c r="HSF6" s="63"/>
      <c r="HSG6" s="63"/>
      <c r="HSH6" s="63"/>
      <c r="HSI6" s="63"/>
      <c r="HSJ6" s="63"/>
      <c r="HSK6" s="63"/>
      <c r="HSL6" s="63"/>
      <c r="HSM6" s="63"/>
      <c r="HSN6" s="63"/>
      <c r="HSO6" s="63"/>
      <c r="HSP6" s="63"/>
      <c r="HSQ6" s="63"/>
      <c r="HSR6" s="63"/>
      <c r="HSS6" s="63"/>
      <c r="HST6" s="63"/>
      <c r="HSU6" s="63"/>
      <c r="HSV6" s="63"/>
      <c r="HSW6" s="63"/>
      <c r="HSX6" s="63"/>
      <c r="HSY6" s="63"/>
      <c r="HSZ6" s="63"/>
      <c r="HTA6" s="63"/>
      <c r="HTB6" s="63"/>
      <c r="HTC6" s="63"/>
      <c r="HTD6" s="63"/>
      <c r="HTE6" s="63"/>
      <c r="HTF6" s="63"/>
      <c r="HTG6" s="63"/>
      <c r="HTH6" s="63"/>
      <c r="HTI6" s="63"/>
      <c r="HTJ6" s="63"/>
      <c r="HTK6" s="63"/>
      <c r="HTL6" s="63"/>
      <c r="HTM6" s="63"/>
      <c r="HTN6" s="63"/>
      <c r="HTO6" s="63"/>
      <c r="HTP6" s="63"/>
      <c r="HTQ6" s="63"/>
      <c r="HTR6" s="63"/>
      <c r="HTS6" s="63"/>
      <c r="HTT6" s="63"/>
      <c r="HTU6" s="63"/>
      <c r="HTV6" s="63"/>
      <c r="HTW6" s="63"/>
      <c r="HTX6" s="63"/>
      <c r="HTY6" s="63"/>
      <c r="HTZ6" s="63"/>
      <c r="HUA6" s="63"/>
      <c r="HUB6" s="63"/>
      <c r="HUC6" s="63"/>
      <c r="HUD6" s="63"/>
      <c r="HUE6" s="63"/>
      <c r="HUF6" s="63"/>
      <c r="HUG6" s="63"/>
      <c r="HUH6" s="63"/>
      <c r="HUI6" s="63"/>
      <c r="HUJ6" s="63"/>
      <c r="HUK6" s="63"/>
      <c r="HUL6" s="63"/>
      <c r="HUM6" s="63"/>
      <c r="HUN6" s="63"/>
      <c r="HUO6" s="63"/>
      <c r="HUP6" s="63"/>
      <c r="HUQ6" s="63"/>
      <c r="HUR6" s="63"/>
      <c r="HUS6" s="63"/>
      <c r="HUT6" s="63"/>
      <c r="HUU6" s="63"/>
      <c r="HUV6" s="63"/>
      <c r="HUW6" s="63"/>
      <c r="HUX6" s="63"/>
      <c r="HUY6" s="63"/>
      <c r="HUZ6" s="63"/>
      <c r="HVA6" s="63"/>
      <c r="HVB6" s="63"/>
      <c r="HVC6" s="63"/>
      <c r="HVD6" s="63"/>
      <c r="HVE6" s="63"/>
      <c r="HVF6" s="63"/>
      <c r="HVG6" s="63"/>
      <c r="HVH6" s="63"/>
      <c r="HVI6" s="63"/>
      <c r="HVJ6" s="63"/>
      <c r="HVK6" s="63"/>
      <c r="HVL6" s="63"/>
      <c r="HVM6" s="63"/>
      <c r="HVN6" s="63"/>
      <c r="HVO6" s="63"/>
      <c r="HVP6" s="63"/>
      <c r="HVQ6" s="63"/>
      <c r="HVR6" s="63"/>
      <c r="HVS6" s="63"/>
      <c r="HVT6" s="63"/>
      <c r="HVU6" s="63"/>
      <c r="HVV6" s="63"/>
      <c r="HVW6" s="63"/>
      <c r="HVX6" s="63"/>
      <c r="HVY6" s="63"/>
      <c r="HVZ6" s="63"/>
      <c r="HWA6" s="63"/>
      <c r="HWB6" s="63"/>
      <c r="HWC6" s="63"/>
      <c r="HWD6" s="63"/>
      <c r="HWE6" s="63"/>
      <c r="HWF6" s="63"/>
      <c r="HWG6" s="63"/>
      <c r="HWH6" s="63"/>
      <c r="HWI6" s="63"/>
      <c r="HWJ6" s="63"/>
      <c r="HWK6" s="63"/>
      <c r="HWL6" s="63"/>
      <c r="HWM6" s="63"/>
      <c r="HWN6" s="63"/>
      <c r="HWO6" s="63"/>
      <c r="HWP6" s="63"/>
      <c r="HWQ6" s="63"/>
      <c r="HWR6" s="63"/>
      <c r="HWS6" s="63"/>
      <c r="HWT6" s="63"/>
      <c r="HWU6" s="63"/>
      <c r="HWV6" s="63"/>
      <c r="HWW6" s="63"/>
      <c r="HWX6" s="63"/>
      <c r="HWY6" s="63"/>
      <c r="HWZ6" s="63"/>
      <c r="HXA6" s="63"/>
      <c r="HXB6" s="63"/>
      <c r="HXC6" s="63"/>
      <c r="HXD6" s="63"/>
      <c r="HXE6" s="63"/>
      <c r="HXF6" s="63"/>
      <c r="HXG6" s="63"/>
      <c r="HXH6" s="63"/>
      <c r="HXI6" s="63"/>
      <c r="HXJ6" s="63"/>
      <c r="HXK6" s="63"/>
      <c r="HXL6" s="63"/>
      <c r="HXM6" s="63"/>
      <c r="HXN6" s="63"/>
      <c r="HXO6" s="63"/>
      <c r="HXP6" s="63"/>
      <c r="HXQ6" s="63"/>
      <c r="HXR6" s="63"/>
      <c r="HXS6" s="63"/>
      <c r="HXT6" s="63"/>
      <c r="HXU6" s="63"/>
      <c r="HXV6" s="63"/>
      <c r="HXW6" s="63"/>
      <c r="HXX6" s="63"/>
      <c r="HXY6" s="63"/>
      <c r="HXZ6" s="63"/>
      <c r="HYA6" s="63"/>
      <c r="HYB6" s="63"/>
      <c r="HYC6" s="63"/>
      <c r="HYD6" s="63"/>
      <c r="HYE6" s="63"/>
      <c r="HYF6" s="63"/>
      <c r="HYG6" s="63"/>
      <c r="HYH6" s="63"/>
      <c r="HYI6" s="63"/>
      <c r="HYJ6" s="63"/>
      <c r="HYK6" s="63"/>
      <c r="HYL6" s="63"/>
      <c r="HYM6" s="63"/>
      <c r="HYN6" s="63"/>
      <c r="HYO6" s="63"/>
      <c r="HYP6" s="63"/>
      <c r="HYQ6" s="63"/>
      <c r="HYR6" s="63"/>
      <c r="HYS6" s="63"/>
      <c r="HYT6" s="63"/>
      <c r="HYU6" s="63"/>
      <c r="HYV6" s="63"/>
      <c r="HYW6" s="63"/>
      <c r="HYX6" s="63"/>
      <c r="HYY6" s="63"/>
      <c r="HYZ6" s="63"/>
      <c r="HZA6" s="63"/>
      <c r="HZB6" s="63"/>
      <c r="HZC6" s="63"/>
      <c r="HZD6" s="63"/>
      <c r="HZE6" s="63"/>
      <c r="HZF6" s="63"/>
      <c r="HZG6" s="63"/>
      <c r="HZH6" s="63"/>
      <c r="HZI6" s="63"/>
      <c r="HZJ6" s="63"/>
      <c r="HZK6" s="63"/>
      <c r="HZL6" s="63"/>
      <c r="HZM6" s="63"/>
      <c r="HZN6" s="63"/>
      <c r="HZO6" s="63"/>
      <c r="HZP6" s="63"/>
      <c r="HZQ6" s="63"/>
      <c r="HZR6" s="63"/>
      <c r="HZS6" s="63"/>
      <c r="HZT6" s="63"/>
      <c r="HZU6" s="63"/>
      <c r="HZV6" s="63"/>
      <c r="HZW6" s="63"/>
      <c r="HZX6" s="63"/>
      <c r="HZY6" s="63"/>
      <c r="HZZ6" s="63"/>
      <c r="IAA6" s="63"/>
      <c r="IAB6" s="63"/>
      <c r="IAC6" s="63"/>
      <c r="IAD6" s="63"/>
      <c r="IAE6" s="63"/>
      <c r="IAF6" s="63"/>
      <c r="IAG6" s="63"/>
      <c r="IAH6" s="63"/>
      <c r="IAI6" s="63"/>
      <c r="IAJ6" s="63"/>
      <c r="IAK6" s="63"/>
      <c r="IAL6" s="63"/>
      <c r="IAM6" s="63"/>
      <c r="IAN6" s="63"/>
      <c r="IAO6" s="63"/>
      <c r="IAP6" s="63"/>
      <c r="IAQ6" s="63"/>
      <c r="IAR6" s="63"/>
      <c r="IAS6" s="63"/>
      <c r="IAT6" s="63"/>
      <c r="IAU6" s="63"/>
      <c r="IAV6" s="63"/>
      <c r="IAW6" s="63"/>
      <c r="IAX6" s="63"/>
      <c r="IAY6" s="63"/>
      <c r="IAZ6" s="63"/>
      <c r="IBA6" s="63"/>
      <c r="IBB6" s="63"/>
      <c r="IBC6" s="63"/>
      <c r="IBD6" s="63"/>
      <c r="IBE6" s="63"/>
      <c r="IBF6" s="63"/>
      <c r="IBG6" s="63"/>
      <c r="IBH6" s="63"/>
      <c r="IBI6" s="63"/>
      <c r="IBJ6" s="63"/>
      <c r="IBK6" s="63"/>
      <c r="IBL6" s="63"/>
      <c r="IBM6" s="63"/>
      <c r="IBN6" s="63"/>
      <c r="IBO6" s="63"/>
      <c r="IBP6" s="63"/>
      <c r="IBQ6" s="63"/>
      <c r="IBR6" s="63"/>
      <c r="IBS6" s="63"/>
      <c r="IBT6" s="63"/>
      <c r="IBU6" s="63"/>
      <c r="IBV6" s="63"/>
      <c r="IBW6" s="63"/>
      <c r="IBX6" s="63"/>
      <c r="IBY6" s="63"/>
      <c r="IBZ6" s="63"/>
      <c r="ICA6" s="63"/>
      <c r="ICB6" s="63"/>
      <c r="ICC6" s="63"/>
      <c r="ICD6" s="63"/>
      <c r="ICE6" s="63"/>
      <c r="ICF6" s="63"/>
      <c r="ICG6" s="63"/>
      <c r="ICH6" s="63"/>
      <c r="ICI6" s="63"/>
      <c r="ICJ6" s="63"/>
      <c r="ICK6" s="63"/>
      <c r="ICL6" s="63"/>
      <c r="ICM6" s="63"/>
      <c r="ICN6" s="63"/>
      <c r="ICO6" s="63"/>
      <c r="ICP6" s="63"/>
      <c r="ICQ6" s="63"/>
      <c r="ICR6" s="63"/>
      <c r="ICS6" s="63"/>
      <c r="ICT6" s="63"/>
      <c r="ICU6" s="63"/>
      <c r="ICV6" s="63"/>
      <c r="ICW6" s="63"/>
      <c r="ICX6" s="63"/>
      <c r="ICY6" s="63"/>
      <c r="ICZ6" s="63"/>
      <c r="IDA6" s="63"/>
      <c r="IDB6" s="63"/>
      <c r="IDC6" s="63"/>
      <c r="IDD6" s="63"/>
      <c r="IDE6" s="63"/>
      <c r="IDF6" s="63"/>
      <c r="IDG6" s="63"/>
      <c r="IDH6" s="63"/>
      <c r="IDI6" s="63"/>
      <c r="IDJ6" s="63"/>
      <c r="IDK6" s="63"/>
      <c r="IDL6" s="63"/>
      <c r="IDM6" s="63"/>
      <c r="IDN6" s="63"/>
      <c r="IDO6" s="63"/>
      <c r="IDP6" s="63"/>
      <c r="IDQ6" s="63"/>
      <c r="IDR6" s="63"/>
      <c r="IDS6" s="63"/>
      <c r="IDT6" s="63"/>
      <c r="IDU6" s="63"/>
      <c r="IDV6" s="63"/>
      <c r="IDW6" s="63"/>
      <c r="IDX6" s="63"/>
      <c r="IDY6" s="63"/>
      <c r="IDZ6" s="63"/>
      <c r="IEA6" s="63"/>
      <c r="IEB6" s="63"/>
      <c r="IEC6" s="63"/>
      <c r="IED6" s="63"/>
      <c r="IEE6" s="63"/>
      <c r="IEF6" s="63"/>
      <c r="IEG6" s="63"/>
      <c r="IEH6" s="63"/>
      <c r="IEI6" s="63"/>
      <c r="IEJ6" s="63"/>
      <c r="IEK6" s="63"/>
      <c r="IEL6" s="63"/>
      <c r="IEM6" s="63"/>
      <c r="IEN6" s="63"/>
      <c r="IEO6" s="63"/>
      <c r="IEP6" s="63"/>
      <c r="IEQ6" s="63"/>
      <c r="IER6" s="63"/>
      <c r="IES6" s="63"/>
      <c r="IET6" s="63"/>
      <c r="IEU6" s="63"/>
      <c r="IEV6" s="63"/>
      <c r="IEW6" s="63"/>
      <c r="IEX6" s="63"/>
      <c r="IEY6" s="63"/>
      <c r="IEZ6" s="63"/>
      <c r="IFA6" s="63"/>
      <c r="IFB6" s="63"/>
      <c r="IFC6" s="63"/>
      <c r="IFD6" s="63"/>
      <c r="IFE6" s="63"/>
      <c r="IFF6" s="63"/>
      <c r="IFG6" s="63"/>
      <c r="IFH6" s="63"/>
      <c r="IFI6" s="63"/>
      <c r="IFJ6" s="63"/>
      <c r="IFK6" s="63"/>
      <c r="IFL6" s="63"/>
      <c r="IFM6" s="63"/>
      <c r="IFN6" s="63"/>
      <c r="IFO6" s="63"/>
      <c r="IFP6" s="63"/>
      <c r="IFQ6" s="63"/>
      <c r="IFR6" s="63"/>
      <c r="IFS6" s="63"/>
      <c r="IFT6" s="63"/>
      <c r="IFU6" s="63"/>
      <c r="IFV6" s="63"/>
      <c r="IFW6" s="63"/>
      <c r="IFX6" s="63"/>
      <c r="IFY6" s="63"/>
      <c r="IFZ6" s="63"/>
      <c r="IGA6" s="63"/>
      <c r="IGB6" s="63"/>
      <c r="IGC6" s="63"/>
      <c r="IGD6" s="63"/>
      <c r="IGE6" s="63"/>
      <c r="IGF6" s="63"/>
      <c r="IGG6" s="63"/>
      <c r="IGH6" s="63"/>
      <c r="IGI6" s="63"/>
      <c r="IGJ6" s="63"/>
      <c r="IGK6" s="63"/>
      <c r="IGL6" s="63"/>
      <c r="IGM6" s="63"/>
      <c r="IGN6" s="63"/>
      <c r="IGO6" s="63"/>
      <c r="IGP6" s="63"/>
      <c r="IGQ6" s="63"/>
      <c r="IGR6" s="63"/>
      <c r="IGS6" s="63"/>
      <c r="IGT6" s="63"/>
      <c r="IGU6" s="63"/>
      <c r="IGV6" s="63"/>
      <c r="IGW6" s="63"/>
      <c r="IGX6" s="63"/>
      <c r="IGY6" s="63"/>
      <c r="IGZ6" s="63"/>
      <c r="IHA6" s="63"/>
      <c r="IHB6" s="63"/>
      <c r="IHC6" s="63"/>
      <c r="IHD6" s="63"/>
      <c r="IHE6" s="63"/>
      <c r="IHF6" s="63"/>
      <c r="IHG6" s="63"/>
      <c r="IHH6" s="63"/>
      <c r="IHI6" s="63"/>
      <c r="IHJ6" s="63"/>
      <c r="IHK6" s="63"/>
      <c r="IHL6" s="63"/>
      <c r="IHM6" s="63"/>
      <c r="IHN6" s="63"/>
      <c r="IHO6" s="63"/>
      <c r="IHP6" s="63"/>
      <c r="IHQ6" s="63"/>
      <c r="IHR6" s="63"/>
      <c r="IHS6" s="63"/>
      <c r="IHT6" s="63"/>
      <c r="IHU6" s="63"/>
      <c r="IHV6" s="63"/>
      <c r="IHW6" s="63"/>
      <c r="IHX6" s="63"/>
      <c r="IHY6" s="63"/>
      <c r="IHZ6" s="63"/>
      <c r="IIA6" s="63"/>
      <c r="IIB6" s="63"/>
      <c r="IIC6" s="63"/>
      <c r="IID6" s="63"/>
      <c r="IIE6" s="63"/>
      <c r="IIF6" s="63"/>
      <c r="IIG6" s="63"/>
      <c r="IIH6" s="63"/>
      <c r="III6" s="63"/>
      <c r="IIJ6" s="63"/>
      <c r="IIK6" s="63"/>
      <c r="IIL6" s="63"/>
      <c r="IIM6" s="63"/>
      <c r="IIN6" s="63"/>
      <c r="IIO6" s="63"/>
      <c r="IIP6" s="63"/>
      <c r="IIQ6" s="63"/>
      <c r="IIR6" s="63"/>
      <c r="IIS6" s="63"/>
      <c r="IIT6" s="63"/>
      <c r="IIU6" s="63"/>
      <c r="IIV6" s="63"/>
      <c r="IIW6" s="63"/>
      <c r="IIX6" s="63"/>
      <c r="IIY6" s="63"/>
      <c r="IIZ6" s="63"/>
      <c r="IJA6" s="63"/>
      <c r="IJB6" s="63"/>
      <c r="IJC6" s="63"/>
      <c r="IJD6" s="63"/>
      <c r="IJE6" s="63"/>
      <c r="IJF6" s="63"/>
      <c r="IJG6" s="63"/>
      <c r="IJH6" s="63"/>
      <c r="IJI6" s="63"/>
      <c r="IJJ6" s="63"/>
      <c r="IJK6" s="63"/>
      <c r="IJL6" s="63"/>
      <c r="IJM6" s="63"/>
      <c r="IJN6" s="63"/>
      <c r="IJO6" s="63"/>
      <c r="IJP6" s="63"/>
      <c r="IJQ6" s="63"/>
      <c r="IJR6" s="63"/>
      <c r="IJS6" s="63"/>
      <c r="IJT6" s="63"/>
      <c r="IJU6" s="63"/>
      <c r="IJV6" s="63"/>
      <c r="IJW6" s="63"/>
      <c r="IJX6" s="63"/>
      <c r="IJY6" s="63"/>
      <c r="IJZ6" s="63"/>
      <c r="IKA6" s="63"/>
      <c r="IKB6" s="63"/>
      <c r="IKC6" s="63"/>
      <c r="IKD6" s="63"/>
      <c r="IKE6" s="63"/>
      <c r="IKF6" s="63"/>
      <c r="IKG6" s="63"/>
      <c r="IKH6" s="63"/>
      <c r="IKI6" s="63"/>
      <c r="IKJ6" s="63"/>
      <c r="IKK6" s="63"/>
      <c r="IKL6" s="63"/>
      <c r="IKM6" s="63"/>
      <c r="IKN6" s="63"/>
      <c r="IKO6" s="63"/>
      <c r="IKP6" s="63"/>
      <c r="IKQ6" s="63"/>
      <c r="IKR6" s="63"/>
      <c r="IKS6" s="63"/>
      <c r="IKT6" s="63"/>
      <c r="IKU6" s="63"/>
      <c r="IKV6" s="63"/>
      <c r="IKW6" s="63"/>
      <c r="IKX6" s="63"/>
      <c r="IKY6" s="63"/>
      <c r="IKZ6" s="63"/>
      <c r="ILA6" s="63"/>
      <c r="ILB6" s="63"/>
      <c r="ILC6" s="63"/>
      <c r="ILD6" s="63"/>
      <c r="ILE6" s="63"/>
      <c r="ILF6" s="63"/>
      <c r="ILG6" s="63"/>
      <c r="ILH6" s="63"/>
      <c r="ILI6" s="63"/>
      <c r="ILJ6" s="63"/>
      <c r="ILK6" s="63"/>
      <c r="ILL6" s="63"/>
      <c r="ILM6" s="63"/>
      <c r="ILN6" s="63"/>
      <c r="ILO6" s="63"/>
      <c r="ILP6" s="63"/>
      <c r="ILQ6" s="63"/>
      <c r="ILR6" s="63"/>
      <c r="ILS6" s="63"/>
      <c r="ILT6" s="63"/>
      <c r="ILU6" s="63"/>
      <c r="ILV6" s="63"/>
      <c r="ILW6" s="63"/>
      <c r="ILX6" s="63"/>
      <c r="ILY6" s="63"/>
      <c r="ILZ6" s="63"/>
      <c r="IMA6" s="63"/>
      <c r="IMB6" s="63"/>
      <c r="IMC6" s="63"/>
      <c r="IMD6" s="63"/>
      <c r="IME6" s="63"/>
      <c r="IMF6" s="63"/>
      <c r="IMG6" s="63"/>
      <c r="IMH6" s="63"/>
      <c r="IMI6" s="63"/>
      <c r="IMJ6" s="63"/>
      <c r="IMK6" s="63"/>
      <c r="IML6" s="63"/>
      <c r="IMM6" s="63"/>
      <c r="IMN6" s="63"/>
      <c r="IMO6" s="63"/>
      <c r="IMP6" s="63"/>
      <c r="IMQ6" s="63"/>
      <c r="IMR6" s="63"/>
      <c r="IMS6" s="63"/>
      <c r="IMT6" s="63"/>
      <c r="IMU6" s="63"/>
      <c r="IMV6" s="63"/>
      <c r="IMW6" s="63"/>
      <c r="IMX6" s="63"/>
      <c r="IMY6" s="63"/>
      <c r="IMZ6" s="63"/>
      <c r="INA6" s="63"/>
      <c r="INB6" s="63"/>
      <c r="INC6" s="63"/>
      <c r="IND6" s="63"/>
      <c r="INE6" s="63"/>
      <c r="INF6" s="63"/>
      <c r="ING6" s="63"/>
      <c r="INH6" s="63"/>
      <c r="INI6" s="63"/>
      <c r="INJ6" s="63"/>
      <c r="INK6" s="63"/>
      <c r="INL6" s="63"/>
      <c r="INM6" s="63"/>
      <c r="INN6" s="63"/>
      <c r="INO6" s="63"/>
      <c r="INP6" s="63"/>
      <c r="INQ6" s="63"/>
      <c r="INR6" s="63"/>
      <c r="INS6" s="63"/>
      <c r="INT6" s="63"/>
      <c r="INU6" s="63"/>
      <c r="INV6" s="63"/>
      <c r="INW6" s="63"/>
      <c r="INX6" s="63"/>
      <c r="INY6" s="63"/>
      <c r="INZ6" s="63"/>
      <c r="IOA6" s="63"/>
      <c r="IOB6" s="63"/>
      <c r="IOC6" s="63"/>
      <c r="IOD6" s="63"/>
      <c r="IOE6" s="63"/>
      <c r="IOF6" s="63"/>
      <c r="IOG6" s="63"/>
      <c r="IOH6" s="63"/>
      <c r="IOI6" s="63"/>
      <c r="IOJ6" s="63"/>
      <c r="IOK6" s="63"/>
      <c r="IOL6" s="63"/>
      <c r="IOM6" s="63"/>
      <c r="ION6" s="63"/>
      <c r="IOO6" s="63"/>
      <c r="IOP6" s="63"/>
      <c r="IOQ6" s="63"/>
      <c r="IOR6" s="63"/>
      <c r="IOS6" s="63"/>
      <c r="IOT6" s="63"/>
      <c r="IOU6" s="63"/>
      <c r="IOV6" s="63"/>
      <c r="IOW6" s="63"/>
      <c r="IOX6" s="63"/>
      <c r="IOY6" s="63"/>
      <c r="IOZ6" s="63"/>
      <c r="IPA6" s="63"/>
      <c r="IPB6" s="63"/>
      <c r="IPC6" s="63"/>
      <c r="IPD6" s="63"/>
      <c r="IPE6" s="63"/>
      <c r="IPF6" s="63"/>
      <c r="IPG6" s="63"/>
      <c r="IPH6" s="63"/>
      <c r="IPI6" s="63"/>
      <c r="IPJ6" s="63"/>
      <c r="IPK6" s="63"/>
      <c r="IPL6" s="63"/>
      <c r="IPM6" s="63"/>
      <c r="IPN6" s="63"/>
      <c r="IPO6" s="63"/>
      <c r="IPP6" s="63"/>
      <c r="IPQ6" s="63"/>
      <c r="IPR6" s="63"/>
      <c r="IPS6" s="63"/>
      <c r="IPT6" s="63"/>
      <c r="IPU6" s="63"/>
      <c r="IPV6" s="63"/>
      <c r="IPW6" s="63"/>
      <c r="IPX6" s="63"/>
      <c r="IPY6" s="63"/>
      <c r="IPZ6" s="63"/>
      <c r="IQA6" s="63"/>
      <c r="IQB6" s="63"/>
      <c r="IQC6" s="63"/>
      <c r="IQD6" s="63"/>
      <c r="IQE6" s="63"/>
      <c r="IQF6" s="63"/>
      <c r="IQG6" s="63"/>
      <c r="IQH6" s="63"/>
      <c r="IQI6" s="63"/>
      <c r="IQJ6" s="63"/>
      <c r="IQK6" s="63"/>
      <c r="IQL6" s="63"/>
      <c r="IQM6" s="63"/>
      <c r="IQN6" s="63"/>
      <c r="IQO6" s="63"/>
      <c r="IQP6" s="63"/>
      <c r="IQQ6" s="63"/>
      <c r="IQR6" s="63"/>
      <c r="IQS6" s="63"/>
      <c r="IQT6" s="63"/>
      <c r="IQU6" s="63"/>
      <c r="IQV6" s="63"/>
      <c r="IQW6" s="63"/>
      <c r="IQX6" s="63"/>
      <c r="IQY6" s="63"/>
      <c r="IQZ6" s="63"/>
      <c r="IRA6" s="63"/>
      <c r="IRB6" s="63"/>
      <c r="IRC6" s="63"/>
      <c r="IRD6" s="63"/>
      <c r="IRE6" s="63"/>
      <c r="IRF6" s="63"/>
      <c r="IRG6" s="63"/>
      <c r="IRH6" s="63"/>
      <c r="IRI6" s="63"/>
      <c r="IRJ6" s="63"/>
      <c r="IRK6" s="63"/>
      <c r="IRL6" s="63"/>
      <c r="IRM6" s="63"/>
      <c r="IRN6" s="63"/>
      <c r="IRO6" s="63"/>
      <c r="IRP6" s="63"/>
      <c r="IRQ6" s="63"/>
      <c r="IRR6" s="63"/>
      <c r="IRS6" s="63"/>
      <c r="IRT6" s="63"/>
      <c r="IRU6" s="63"/>
      <c r="IRV6" s="63"/>
      <c r="IRW6" s="63"/>
      <c r="IRX6" s="63"/>
      <c r="IRY6" s="63"/>
      <c r="IRZ6" s="63"/>
      <c r="ISA6" s="63"/>
      <c r="ISB6" s="63"/>
      <c r="ISC6" s="63"/>
      <c r="ISD6" s="63"/>
      <c r="ISE6" s="63"/>
      <c r="ISF6" s="63"/>
      <c r="ISG6" s="63"/>
      <c r="ISH6" s="63"/>
      <c r="ISI6" s="63"/>
      <c r="ISJ6" s="63"/>
      <c r="ISK6" s="63"/>
      <c r="ISL6" s="63"/>
      <c r="ISM6" s="63"/>
      <c r="ISN6" s="63"/>
      <c r="ISO6" s="63"/>
      <c r="ISP6" s="63"/>
      <c r="ISQ6" s="63"/>
      <c r="ISR6" s="63"/>
      <c r="ISS6" s="63"/>
      <c r="IST6" s="63"/>
      <c r="ISU6" s="63"/>
      <c r="ISV6" s="63"/>
      <c r="ISW6" s="63"/>
      <c r="ISX6" s="63"/>
      <c r="ISY6" s="63"/>
      <c r="ISZ6" s="63"/>
      <c r="ITA6" s="63"/>
      <c r="ITB6" s="63"/>
      <c r="ITC6" s="63"/>
      <c r="ITD6" s="63"/>
      <c r="ITE6" s="63"/>
      <c r="ITF6" s="63"/>
      <c r="ITG6" s="63"/>
      <c r="ITH6" s="63"/>
      <c r="ITI6" s="63"/>
      <c r="ITJ6" s="63"/>
      <c r="ITK6" s="63"/>
      <c r="ITL6" s="63"/>
      <c r="ITM6" s="63"/>
      <c r="ITN6" s="63"/>
      <c r="ITO6" s="63"/>
      <c r="ITP6" s="63"/>
      <c r="ITQ6" s="63"/>
      <c r="ITR6" s="63"/>
      <c r="ITS6" s="63"/>
      <c r="ITT6" s="63"/>
      <c r="ITU6" s="63"/>
      <c r="ITV6" s="63"/>
      <c r="ITW6" s="63"/>
      <c r="ITX6" s="63"/>
      <c r="ITY6" s="63"/>
      <c r="ITZ6" s="63"/>
      <c r="IUA6" s="63"/>
      <c r="IUB6" s="63"/>
      <c r="IUC6" s="63"/>
      <c r="IUD6" s="63"/>
      <c r="IUE6" s="63"/>
      <c r="IUF6" s="63"/>
      <c r="IUG6" s="63"/>
      <c r="IUH6" s="63"/>
      <c r="IUI6" s="63"/>
      <c r="IUJ6" s="63"/>
      <c r="IUK6" s="63"/>
      <c r="IUL6" s="63"/>
      <c r="IUM6" s="63"/>
      <c r="IUN6" s="63"/>
      <c r="IUO6" s="63"/>
      <c r="IUP6" s="63"/>
      <c r="IUQ6" s="63"/>
      <c r="IUR6" s="63"/>
      <c r="IUS6" s="63"/>
      <c r="IUT6" s="63"/>
      <c r="IUU6" s="63"/>
      <c r="IUV6" s="63"/>
      <c r="IUW6" s="63"/>
      <c r="IUX6" s="63"/>
      <c r="IUY6" s="63"/>
      <c r="IUZ6" s="63"/>
      <c r="IVA6" s="63"/>
      <c r="IVB6" s="63"/>
      <c r="IVC6" s="63"/>
      <c r="IVD6" s="63"/>
      <c r="IVE6" s="63"/>
      <c r="IVF6" s="63"/>
      <c r="IVG6" s="63"/>
      <c r="IVH6" s="63"/>
      <c r="IVI6" s="63"/>
      <c r="IVJ6" s="63"/>
      <c r="IVK6" s="63"/>
      <c r="IVL6" s="63"/>
      <c r="IVM6" s="63"/>
      <c r="IVN6" s="63"/>
      <c r="IVO6" s="63"/>
      <c r="IVP6" s="63"/>
      <c r="IVQ6" s="63"/>
      <c r="IVR6" s="63"/>
      <c r="IVS6" s="63"/>
      <c r="IVT6" s="63"/>
      <c r="IVU6" s="63"/>
      <c r="IVV6" s="63"/>
      <c r="IVW6" s="63"/>
      <c r="IVX6" s="63"/>
      <c r="IVY6" s="63"/>
      <c r="IVZ6" s="63"/>
      <c r="IWA6" s="63"/>
      <c r="IWB6" s="63"/>
      <c r="IWC6" s="63"/>
      <c r="IWD6" s="63"/>
      <c r="IWE6" s="63"/>
      <c r="IWF6" s="63"/>
      <c r="IWG6" s="63"/>
      <c r="IWH6" s="63"/>
      <c r="IWI6" s="63"/>
      <c r="IWJ6" s="63"/>
      <c r="IWK6" s="63"/>
      <c r="IWL6" s="63"/>
      <c r="IWM6" s="63"/>
      <c r="IWN6" s="63"/>
      <c r="IWO6" s="63"/>
      <c r="IWP6" s="63"/>
      <c r="IWQ6" s="63"/>
      <c r="IWR6" s="63"/>
      <c r="IWS6" s="63"/>
      <c r="IWT6" s="63"/>
      <c r="IWU6" s="63"/>
      <c r="IWV6" s="63"/>
      <c r="IWW6" s="63"/>
      <c r="IWX6" s="63"/>
      <c r="IWY6" s="63"/>
      <c r="IWZ6" s="63"/>
      <c r="IXA6" s="63"/>
      <c r="IXB6" s="63"/>
      <c r="IXC6" s="63"/>
      <c r="IXD6" s="63"/>
      <c r="IXE6" s="63"/>
      <c r="IXF6" s="63"/>
      <c r="IXG6" s="63"/>
      <c r="IXH6" s="63"/>
      <c r="IXI6" s="63"/>
      <c r="IXJ6" s="63"/>
      <c r="IXK6" s="63"/>
      <c r="IXL6" s="63"/>
      <c r="IXM6" s="63"/>
      <c r="IXN6" s="63"/>
      <c r="IXO6" s="63"/>
      <c r="IXP6" s="63"/>
      <c r="IXQ6" s="63"/>
      <c r="IXR6" s="63"/>
      <c r="IXS6" s="63"/>
      <c r="IXT6" s="63"/>
      <c r="IXU6" s="63"/>
      <c r="IXV6" s="63"/>
      <c r="IXW6" s="63"/>
      <c r="IXX6" s="63"/>
      <c r="IXY6" s="63"/>
      <c r="IXZ6" s="63"/>
      <c r="IYA6" s="63"/>
      <c r="IYB6" s="63"/>
      <c r="IYC6" s="63"/>
      <c r="IYD6" s="63"/>
      <c r="IYE6" s="63"/>
      <c r="IYF6" s="63"/>
      <c r="IYG6" s="63"/>
      <c r="IYH6" s="63"/>
      <c r="IYI6" s="63"/>
      <c r="IYJ6" s="63"/>
      <c r="IYK6" s="63"/>
      <c r="IYL6" s="63"/>
      <c r="IYM6" s="63"/>
      <c r="IYN6" s="63"/>
      <c r="IYO6" s="63"/>
      <c r="IYP6" s="63"/>
      <c r="IYQ6" s="63"/>
      <c r="IYR6" s="63"/>
      <c r="IYS6" s="63"/>
      <c r="IYT6" s="63"/>
      <c r="IYU6" s="63"/>
      <c r="IYV6" s="63"/>
      <c r="IYW6" s="63"/>
      <c r="IYX6" s="63"/>
      <c r="IYY6" s="63"/>
      <c r="IYZ6" s="63"/>
      <c r="IZA6" s="63"/>
      <c r="IZB6" s="63"/>
      <c r="IZC6" s="63"/>
      <c r="IZD6" s="63"/>
      <c r="IZE6" s="63"/>
      <c r="IZF6" s="63"/>
      <c r="IZG6" s="63"/>
      <c r="IZH6" s="63"/>
      <c r="IZI6" s="63"/>
      <c r="IZJ6" s="63"/>
      <c r="IZK6" s="63"/>
      <c r="IZL6" s="63"/>
      <c r="IZM6" s="63"/>
      <c r="IZN6" s="63"/>
      <c r="IZO6" s="63"/>
      <c r="IZP6" s="63"/>
      <c r="IZQ6" s="63"/>
      <c r="IZR6" s="63"/>
      <c r="IZS6" s="63"/>
      <c r="IZT6" s="63"/>
      <c r="IZU6" s="63"/>
      <c r="IZV6" s="63"/>
      <c r="IZW6" s="63"/>
      <c r="IZX6" s="63"/>
      <c r="IZY6" s="63"/>
      <c r="IZZ6" s="63"/>
      <c r="JAA6" s="63"/>
      <c r="JAB6" s="63"/>
      <c r="JAC6" s="63"/>
      <c r="JAD6" s="63"/>
      <c r="JAE6" s="63"/>
      <c r="JAF6" s="63"/>
      <c r="JAG6" s="63"/>
      <c r="JAH6" s="63"/>
      <c r="JAI6" s="63"/>
      <c r="JAJ6" s="63"/>
      <c r="JAK6" s="63"/>
      <c r="JAL6" s="63"/>
      <c r="JAM6" s="63"/>
      <c r="JAN6" s="63"/>
      <c r="JAO6" s="63"/>
      <c r="JAP6" s="63"/>
      <c r="JAQ6" s="63"/>
      <c r="JAR6" s="63"/>
      <c r="JAS6" s="63"/>
      <c r="JAT6" s="63"/>
      <c r="JAU6" s="63"/>
      <c r="JAV6" s="63"/>
      <c r="JAW6" s="63"/>
      <c r="JAX6" s="63"/>
      <c r="JAY6" s="63"/>
      <c r="JAZ6" s="63"/>
      <c r="JBA6" s="63"/>
      <c r="JBB6" s="63"/>
      <c r="JBC6" s="63"/>
      <c r="JBD6" s="63"/>
      <c r="JBE6" s="63"/>
      <c r="JBF6" s="63"/>
      <c r="JBG6" s="63"/>
      <c r="JBH6" s="63"/>
      <c r="JBI6" s="63"/>
      <c r="JBJ6" s="63"/>
      <c r="JBK6" s="63"/>
      <c r="JBL6" s="63"/>
      <c r="JBM6" s="63"/>
      <c r="JBN6" s="63"/>
      <c r="JBO6" s="63"/>
      <c r="JBP6" s="63"/>
      <c r="JBQ6" s="63"/>
      <c r="JBR6" s="63"/>
      <c r="JBS6" s="63"/>
      <c r="JBT6" s="63"/>
      <c r="JBU6" s="63"/>
      <c r="JBV6" s="63"/>
      <c r="JBW6" s="63"/>
      <c r="JBX6" s="63"/>
      <c r="JBY6" s="63"/>
      <c r="JBZ6" s="63"/>
      <c r="JCA6" s="63"/>
      <c r="JCB6" s="63"/>
      <c r="JCC6" s="63"/>
      <c r="JCD6" s="63"/>
      <c r="JCE6" s="63"/>
      <c r="JCF6" s="63"/>
      <c r="JCG6" s="63"/>
      <c r="JCH6" s="63"/>
      <c r="JCI6" s="63"/>
      <c r="JCJ6" s="63"/>
      <c r="JCK6" s="63"/>
      <c r="JCL6" s="63"/>
      <c r="JCM6" s="63"/>
      <c r="JCN6" s="63"/>
      <c r="JCO6" s="63"/>
      <c r="JCP6" s="63"/>
      <c r="JCQ6" s="63"/>
      <c r="JCR6" s="63"/>
      <c r="JCS6" s="63"/>
      <c r="JCT6" s="63"/>
      <c r="JCU6" s="63"/>
      <c r="JCV6" s="63"/>
      <c r="JCW6" s="63"/>
      <c r="JCX6" s="63"/>
      <c r="JCY6" s="63"/>
      <c r="JCZ6" s="63"/>
      <c r="JDA6" s="63"/>
      <c r="JDB6" s="63"/>
      <c r="JDC6" s="63"/>
      <c r="JDD6" s="63"/>
      <c r="JDE6" s="63"/>
      <c r="JDF6" s="63"/>
      <c r="JDG6" s="63"/>
      <c r="JDH6" s="63"/>
      <c r="JDI6" s="63"/>
      <c r="JDJ6" s="63"/>
      <c r="JDK6" s="63"/>
      <c r="JDL6" s="63"/>
      <c r="JDM6" s="63"/>
      <c r="JDN6" s="63"/>
      <c r="JDO6" s="63"/>
      <c r="JDP6" s="63"/>
      <c r="JDQ6" s="63"/>
      <c r="JDR6" s="63"/>
      <c r="JDS6" s="63"/>
      <c r="JDT6" s="63"/>
      <c r="JDU6" s="63"/>
      <c r="JDV6" s="63"/>
      <c r="JDW6" s="63"/>
      <c r="JDX6" s="63"/>
      <c r="JDY6" s="63"/>
      <c r="JDZ6" s="63"/>
      <c r="JEA6" s="63"/>
      <c r="JEB6" s="63"/>
      <c r="JEC6" s="63"/>
      <c r="JED6" s="63"/>
      <c r="JEE6" s="63"/>
      <c r="JEF6" s="63"/>
      <c r="JEG6" s="63"/>
      <c r="JEH6" s="63"/>
      <c r="JEI6" s="63"/>
      <c r="JEJ6" s="63"/>
      <c r="JEK6" s="63"/>
      <c r="JEL6" s="63"/>
      <c r="JEM6" s="63"/>
      <c r="JEN6" s="63"/>
      <c r="JEO6" s="63"/>
      <c r="JEP6" s="63"/>
      <c r="JEQ6" s="63"/>
      <c r="JER6" s="63"/>
      <c r="JES6" s="63"/>
      <c r="JET6" s="63"/>
      <c r="JEU6" s="63"/>
      <c r="JEV6" s="63"/>
      <c r="JEW6" s="63"/>
      <c r="JEX6" s="63"/>
      <c r="JEY6" s="63"/>
      <c r="JEZ6" s="63"/>
      <c r="JFA6" s="63"/>
      <c r="JFB6" s="63"/>
      <c r="JFC6" s="63"/>
      <c r="JFD6" s="63"/>
      <c r="JFE6" s="63"/>
      <c r="JFF6" s="63"/>
      <c r="JFG6" s="63"/>
      <c r="JFH6" s="63"/>
      <c r="JFI6" s="63"/>
      <c r="JFJ6" s="63"/>
      <c r="JFK6" s="63"/>
      <c r="JFL6" s="63"/>
      <c r="JFM6" s="63"/>
      <c r="JFN6" s="63"/>
      <c r="JFO6" s="63"/>
      <c r="JFP6" s="63"/>
      <c r="JFQ6" s="63"/>
      <c r="JFR6" s="63"/>
      <c r="JFS6" s="63"/>
      <c r="JFT6" s="63"/>
      <c r="JFU6" s="63"/>
      <c r="JFV6" s="63"/>
      <c r="JFW6" s="63"/>
      <c r="JFX6" s="63"/>
      <c r="JFY6" s="63"/>
      <c r="JFZ6" s="63"/>
      <c r="JGA6" s="63"/>
      <c r="JGB6" s="63"/>
      <c r="JGC6" s="63"/>
      <c r="JGD6" s="63"/>
      <c r="JGE6" s="63"/>
      <c r="JGF6" s="63"/>
      <c r="JGG6" s="63"/>
      <c r="JGH6" s="63"/>
      <c r="JGI6" s="63"/>
      <c r="JGJ6" s="63"/>
      <c r="JGK6" s="63"/>
      <c r="JGL6" s="63"/>
      <c r="JGM6" s="63"/>
      <c r="JGN6" s="63"/>
      <c r="JGO6" s="63"/>
      <c r="JGP6" s="63"/>
      <c r="JGQ6" s="63"/>
      <c r="JGR6" s="63"/>
      <c r="JGS6" s="63"/>
      <c r="JGT6" s="63"/>
      <c r="JGU6" s="63"/>
      <c r="JGV6" s="63"/>
      <c r="JGW6" s="63"/>
      <c r="JGX6" s="63"/>
      <c r="JGY6" s="63"/>
      <c r="JGZ6" s="63"/>
      <c r="JHA6" s="63"/>
      <c r="JHB6" s="63"/>
      <c r="JHC6" s="63"/>
      <c r="JHD6" s="63"/>
      <c r="JHE6" s="63"/>
      <c r="JHF6" s="63"/>
      <c r="JHG6" s="63"/>
      <c r="JHH6" s="63"/>
      <c r="JHI6" s="63"/>
      <c r="JHJ6" s="63"/>
      <c r="JHK6" s="63"/>
      <c r="JHL6" s="63"/>
      <c r="JHM6" s="63"/>
      <c r="JHN6" s="63"/>
      <c r="JHO6" s="63"/>
      <c r="JHP6" s="63"/>
      <c r="JHQ6" s="63"/>
      <c r="JHR6" s="63"/>
      <c r="JHS6" s="63"/>
      <c r="JHT6" s="63"/>
      <c r="JHU6" s="63"/>
      <c r="JHV6" s="63"/>
      <c r="JHW6" s="63"/>
      <c r="JHX6" s="63"/>
      <c r="JHY6" s="63"/>
      <c r="JHZ6" s="63"/>
      <c r="JIA6" s="63"/>
      <c r="JIB6" s="63"/>
      <c r="JIC6" s="63"/>
      <c r="JID6" s="63"/>
      <c r="JIE6" s="63"/>
      <c r="JIF6" s="63"/>
      <c r="JIG6" s="63"/>
      <c r="JIH6" s="63"/>
      <c r="JII6" s="63"/>
      <c r="JIJ6" s="63"/>
      <c r="JIK6" s="63"/>
      <c r="JIL6" s="63"/>
      <c r="JIM6" s="63"/>
      <c r="JIN6" s="63"/>
      <c r="JIO6" s="63"/>
      <c r="JIP6" s="63"/>
      <c r="JIQ6" s="63"/>
      <c r="JIR6" s="63"/>
      <c r="JIS6" s="63"/>
      <c r="JIT6" s="63"/>
      <c r="JIU6" s="63"/>
      <c r="JIV6" s="63"/>
      <c r="JIW6" s="63"/>
      <c r="JIX6" s="63"/>
      <c r="JIY6" s="63"/>
      <c r="JIZ6" s="63"/>
      <c r="JJA6" s="63"/>
      <c r="JJB6" s="63"/>
      <c r="JJC6" s="63"/>
      <c r="JJD6" s="63"/>
      <c r="JJE6" s="63"/>
      <c r="JJF6" s="63"/>
      <c r="JJG6" s="63"/>
      <c r="JJH6" s="63"/>
      <c r="JJI6" s="63"/>
      <c r="JJJ6" s="63"/>
      <c r="JJK6" s="63"/>
      <c r="JJL6" s="63"/>
      <c r="JJM6" s="63"/>
      <c r="JJN6" s="63"/>
      <c r="JJO6" s="63"/>
      <c r="JJP6" s="63"/>
      <c r="JJQ6" s="63"/>
      <c r="JJR6" s="63"/>
      <c r="JJS6" s="63"/>
      <c r="JJT6" s="63"/>
      <c r="JJU6" s="63"/>
      <c r="JJV6" s="63"/>
      <c r="JJW6" s="63"/>
      <c r="JJX6" s="63"/>
      <c r="JJY6" s="63"/>
      <c r="JJZ6" s="63"/>
      <c r="JKA6" s="63"/>
      <c r="JKB6" s="63"/>
      <c r="JKC6" s="63"/>
      <c r="JKD6" s="63"/>
      <c r="JKE6" s="63"/>
      <c r="JKF6" s="63"/>
      <c r="JKG6" s="63"/>
      <c r="JKH6" s="63"/>
      <c r="JKI6" s="63"/>
      <c r="JKJ6" s="63"/>
      <c r="JKK6" s="63"/>
      <c r="JKL6" s="63"/>
      <c r="JKM6" s="63"/>
      <c r="JKN6" s="63"/>
      <c r="JKO6" s="63"/>
      <c r="JKP6" s="63"/>
      <c r="JKQ6" s="63"/>
      <c r="JKR6" s="63"/>
      <c r="JKS6" s="63"/>
      <c r="JKT6" s="63"/>
      <c r="JKU6" s="63"/>
      <c r="JKV6" s="63"/>
      <c r="JKW6" s="63"/>
      <c r="JKX6" s="63"/>
      <c r="JKY6" s="63"/>
      <c r="JKZ6" s="63"/>
      <c r="JLA6" s="63"/>
      <c r="JLB6" s="63"/>
      <c r="JLC6" s="63"/>
      <c r="JLD6" s="63"/>
      <c r="JLE6" s="63"/>
      <c r="JLF6" s="63"/>
      <c r="JLG6" s="63"/>
      <c r="JLH6" s="63"/>
      <c r="JLI6" s="63"/>
      <c r="JLJ6" s="63"/>
      <c r="JLK6" s="63"/>
      <c r="JLL6" s="63"/>
      <c r="JLM6" s="63"/>
      <c r="JLN6" s="63"/>
      <c r="JLO6" s="63"/>
      <c r="JLP6" s="63"/>
      <c r="JLQ6" s="63"/>
      <c r="JLR6" s="63"/>
      <c r="JLS6" s="63"/>
      <c r="JLT6" s="63"/>
      <c r="JLU6" s="63"/>
      <c r="JLV6" s="63"/>
      <c r="JLW6" s="63"/>
      <c r="JLX6" s="63"/>
      <c r="JLY6" s="63"/>
      <c r="JLZ6" s="63"/>
      <c r="JMA6" s="63"/>
      <c r="JMB6" s="63"/>
      <c r="JMC6" s="63"/>
      <c r="JMD6" s="63"/>
      <c r="JME6" s="63"/>
      <c r="JMF6" s="63"/>
      <c r="JMG6" s="63"/>
      <c r="JMH6" s="63"/>
      <c r="JMI6" s="63"/>
      <c r="JMJ6" s="63"/>
      <c r="JMK6" s="63"/>
      <c r="JML6" s="63"/>
      <c r="JMM6" s="63"/>
      <c r="JMN6" s="63"/>
      <c r="JMO6" s="63"/>
      <c r="JMP6" s="63"/>
      <c r="JMQ6" s="63"/>
      <c r="JMR6" s="63"/>
      <c r="JMS6" s="63"/>
      <c r="JMT6" s="63"/>
      <c r="JMU6" s="63"/>
      <c r="JMV6" s="63"/>
      <c r="JMW6" s="63"/>
      <c r="JMX6" s="63"/>
      <c r="JMY6" s="63"/>
      <c r="JMZ6" s="63"/>
      <c r="JNA6" s="63"/>
      <c r="JNB6" s="63"/>
      <c r="JNC6" s="63"/>
      <c r="JND6" s="63"/>
      <c r="JNE6" s="63"/>
      <c r="JNF6" s="63"/>
      <c r="JNG6" s="63"/>
      <c r="JNH6" s="63"/>
      <c r="JNI6" s="63"/>
      <c r="JNJ6" s="63"/>
      <c r="JNK6" s="63"/>
      <c r="JNL6" s="63"/>
      <c r="JNM6" s="63"/>
      <c r="JNN6" s="63"/>
      <c r="JNO6" s="63"/>
      <c r="JNP6" s="63"/>
      <c r="JNQ6" s="63"/>
      <c r="JNR6" s="63"/>
      <c r="JNS6" s="63"/>
      <c r="JNT6" s="63"/>
      <c r="JNU6" s="63"/>
      <c r="JNV6" s="63"/>
      <c r="JNW6" s="63"/>
      <c r="JNX6" s="63"/>
      <c r="JNY6" s="63"/>
      <c r="JNZ6" s="63"/>
      <c r="JOA6" s="63"/>
      <c r="JOB6" s="63"/>
      <c r="JOC6" s="63"/>
      <c r="JOD6" s="63"/>
      <c r="JOE6" s="63"/>
      <c r="JOF6" s="63"/>
      <c r="JOG6" s="63"/>
      <c r="JOH6" s="63"/>
      <c r="JOI6" s="63"/>
      <c r="JOJ6" s="63"/>
      <c r="JOK6" s="63"/>
      <c r="JOL6" s="63"/>
      <c r="JOM6" s="63"/>
      <c r="JON6" s="63"/>
      <c r="JOO6" s="63"/>
      <c r="JOP6" s="63"/>
      <c r="JOQ6" s="63"/>
      <c r="JOR6" s="63"/>
      <c r="JOS6" s="63"/>
      <c r="JOT6" s="63"/>
      <c r="JOU6" s="63"/>
      <c r="JOV6" s="63"/>
      <c r="JOW6" s="63"/>
      <c r="JOX6" s="63"/>
      <c r="JOY6" s="63"/>
      <c r="JOZ6" s="63"/>
      <c r="JPA6" s="63"/>
      <c r="JPB6" s="63"/>
      <c r="JPC6" s="63"/>
      <c r="JPD6" s="63"/>
      <c r="JPE6" s="63"/>
      <c r="JPF6" s="63"/>
      <c r="JPG6" s="63"/>
      <c r="JPH6" s="63"/>
      <c r="JPI6" s="63"/>
      <c r="JPJ6" s="63"/>
      <c r="JPK6" s="63"/>
      <c r="JPL6" s="63"/>
      <c r="JPM6" s="63"/>
      <c r="JPN6" s="63"/>
      <c r="JPO6" s="63"/>
      <c r="JPP6" s="63"/>
      <c r="JPQ6" s="63"/>
      <c r="JPR6" s="63"/>
      <c r="JPS6" s="63"/>
      <c r="JPT6" s="63"/>
      <c r="JPU6" s="63"/>
      <c r="JPV6" s="63"/>
      <c r="JPW6" s="63"/>
      <c r="JPX6" s="63"/>
      <c r="JPY6" s="63"/>
      <c r="JPZ6" s="63"/>
      <c r="JQA6" s="63"/>
      <c r="JQB6" s="63"/>
      <c r="JQC6" s="63"/>
      <c r="JQD6" s="63"/>
      <c r="JQE6" s="63"/>
      <c r="JQF6" s="63"/>
      <c r="JQG6" s="63"/>
      <c r="JQH6" s="63"/>
      <c r="JQI6" s="63"/>
      <c r="JQJ6" s="63"/>
      <c r="JQK6" s="63"/>
      <c r="JQL6" s="63"/>
      <c r="JQM6" s="63"/>
      <c r="JQN6" s="63"/>
      <c r="JQO6" s="63"/>
      <c r="JQP6" s="63"/>
      <c r="JQQ6" s="63"/>
      <c r="JQR6" s="63"/>
      <c r="JQS6" s="63"/>
      <c r="JQT6" s="63"/>
      <c r="JQU6" s="63"/>
      <c r="JQV6" s="63"/>
      <c r="JQW6" s="63"/>
      <c r="JQX6" s="63"/>
      <c r="JQY6" s="63"/>
      <c r="JQZ6" s="63"/>
      <c r="JRA6" s="63"/>
      <c r="JRB6" s="63"/>
      <c r="JRC6" s="63"/>
      <c r="JRD6" s="63"/>
      <c r="JRE6" s="63"/>
      <c r="JRF6" s="63"/>
      <c r="JRG6" s="63"/>
      <c r="JRH6" s="63"/>
      <c r="JRI6" s="63"/>
      <c r="JRJ6" s="63"/>
      <c r="JRK6" s="63"/>
      <c r="JRL6" s="63"/>
      <c r="JRM6" s="63"/>
      <c r="JRN6" s="63"/>
      <c r="JRO6" s="63"/>
      <c r="JRP6" s="63"/>
      <c r="JRQ6" s="63"/>
      <c r="JRR6" s="63"/>
      <c r="JRS6" s="63"/>
      <c r="JRT6" s="63"/>
      <c r="JRU6" s="63"/>
      <c r="JRV6" s="63"/>
      <c r="JRW6" s="63"/>
      <c r="JRX6" s="63"/>
      <c r="JRY6" s="63"/>
      <c r="JRZ6" s="63"/>
      <c r="JSA6" s="63"/>
      <c r="JSB6" s="63"/>
      <c r="JSC6" s="63"/>
      <c r="JSD6" s="63"/>
      <c r="JSE6" s="63"/>
      <c r="JSF6" s="63"/>
      <c r="JSG6" s="63"/>
      <c r="JSH6" s="63"/>
      <c r="JSI6" s="63"/>
      <c r="JSJ6" s="63"/>
      <c r="JSK6" s="63"/>
      <c r="JSL6" s="63"/>
      <c r="JSM6" s="63"/>
      <c r="JSN6" s="63"/>
      <c r="JSO6" s="63"/>
      <c r="JSP6" s="63"/>
      <c r="JSQ6" s="63"/>
      <c r="JSR6" s="63"/>
      <c r="JSS6" s="63"/>
      <c r="JST6" s="63"/>
      <c r="JSU6" s="63"/>
      <c r="JSV6" s="63"/>
      <c r="JSW6" s="63"/>
      <c r="JSX6" s="63"/>
      <c r="JSY6" s="63"/>
      <c r="JSZ6" s="63"/>
      <c r="JTA6" s="63"/>
      <c r="JTB6" s="63"/>
      <c r="JTC6" s="63"/>
      <c r="JTD6" s="63"/>
      <c r="JTE6" s="63"/>
      <c r="JTF6" s="63"/>
      <c r="JTG6" s="63"/>
      <c r="JTH6" s="63"/>
      <c r="JTI6" s="63"/>
      <c r="JTJ6" s="63"/>
      <c r="JTK6" s="63"/>
      <c r="JTL6" s="63"/>
      <c r="JTM6" s="63"/>
      <c r="JTN6" s="63"/>
      <c r="JTO6" s="63"/>
      <c r="JTP6" s="63"/>
      <c r="JTQ6" s="63"/>
      <c r="JTR6" s="63"/>
      <c r="JTS6" s="63"/>
      <c r="JTT6" s="63"/>
      <c r="JTU6" s="63"/>
      <c r="JTV6" s="63"/>
      <c r="JTW6" s="63"/>
      <c r="JTX6" s="63"/>
      <c r="JTY6" s="63"/>
      <c r="JTZ6" s="63"/>
      <c r="JUA6" s="63"/>
      <c r="JUB6" s="63"/>
      <c r="JUC6" s="63"/>
      <c r="JUD6" s="63"/>
      <c r="JUE6" s="63"/>
      <c r="JUF6" s="63"/>
      <c r="JUG6" s="63"/>
      <c r="JUH6" s="63"/>
      <c r="JUI6" s="63"/>
      <c r="JUJ6" s="63"/>
      <c r="JUK6" s="63"/>
      <c r="JUL6" s="63"/>
      <c r="JUM6" s="63"/>
      <c r="JUN6" s="63"/>
      <c r="JUO6" s="63"/>
      <c r="JUP6" s="63"/>
      <c r="JUQ6" s="63"/>
      <c r="JUR6" s="63"/>
      <c r="JUS6" s="63"/>
      <c r="JUT6" s="63"/>
      <c r="JUU6" s="63"/>
      <c r="JUV6" s="63"/>
      <c r="JUW6" s="63"/>
      <c r="JUX6" s="63"/>
      <c r="JUY6" s="63"/>
      <c r="JUZ6" s="63"/>
      <c r="JVA6" s="63"/>
      <c r="JVB6" s="63"/>
      <c r="JVC6" s="63"/>
      <c r="JVD6" s="63"/>
      <c r="JVE6" s="63"/>
      <c r="JVF6" s="63"/>
      <c r="JVG6" s="63"/>
      <c r="JVH6" s="63"/>
      <c r="JVI6" s="63"/>
      <c r="JVJ6" s="63"/>
      <c r="JVK6" s="63"/>
      <c r="JVL6" s="63"/>
      <c r="JVM6" s="63"/>
      <c r="JVN6" s="63"/>
      <c r="JVO6" s="63"/>
      <c r="JVP6" s="63"/>
      <c r="JVQ6" s="63"/>
      <c r="JVR6" s="63"/>
      <c r="JVS6" s="63"/>
      <c r="JVT6" s="63"/>
      <c r="JVU6" s="63"/>
      <c r="JVV6" s="63"/>
      <c r="JVW6" s="63"/>
      <c r="JVX6" s="63"/>
      <c r="JVY6" s="63"/>
      <c r="JVZ6" s="63"/>
      <c r="JWA6" s="63"/>
      <c r="JWB6" s="63"/>
      <c r="JWC6" s="63"/>
      <c r="JWD6" s="63"/>
      <c r="JWE6" s="63"/>
      <c r="JWF6" s="63"/>
      <c r="JWG6" s="63"/>
      <c r="JWH6" s="63"/>
      <c r="JWI6" s="63"/>
      <c r="JWJ6" s="63"/>
      <c r="JWK6" s="63"/>
      <c r="JWL6" s="63"/>
      <c r="JWM6" s="63"/>
      <c r="JWN6" s="63"/>
      <c r="JWO6" s="63"/>
      <c r="JWP6" s="63"/>
      <c r="JWQ6" s="63"/>
      <c r="JWR6" s="63"/>
      <c r="JWS6" s="63"/>
      <c r="JWT6" s="63"/>
      <c r="JWU6" s="63"/>
      <c r="JWV6" s="63"/>
      <c r="JWW6" s="63"/>
      <c r="JWX6" s="63"/>
      <c r="JWY6" s="63"/>
      <c r="JWZ6" s="63"/>
      <c r="JXA6" s="63"/>
      <c r="JXB6" s="63"/>
      <c r="JXC6" s="63"/>
      <c r="JXD6" s="63"/>
      <c r="JXE6" s="63"/>
      <c r="JXF6" s="63"/>
      <c r="JXG6" s="63"/>
      <c r="JXH6" s="63"/>
      <c r="JXI6" s="63"/>
      <c r="JXJ6" s="63"/>
      <c r="JXK6" s="63"/>
      <c r="JXL6" s="63"/>
      <c r="JXM6" s="63"/>
      <c r="JXN6" s="63"/>
      <c r="JXO6" s="63"/>
      <c r="JXP6" s="63"/>
      <c r="JXQ6" s="63"/>
      <c r="JXR6" s="63"/>
      <c r="JXS6" s="63"/>
      <c r="JXT6" s="63"/>
      <c r="JXU6" s="63"/>
      <c r="JXV6" s="63"/>
      <c r="JXW6" s="63"/>
      <c r="JXX6" s="63"/>
      <c r="JXY6" s="63"/>
      <c r="JXZ6" s="63"/>
      <c r="JYA6" s="63"/>
      <c r="JYB6" s="63"/>
      <c r="JYC6" s="63"/>
      <c r="JYD6" s="63"/>
      <c r="JYE6" s="63"/>
      <c r="JYF6" s="63"/>
      <c r="JYG6" s="63"/>
      <c r="JYH6" s="63"/>
      <c r="JYI6" s="63"/>
      <c r="JYJ6" s="63"/>
      <c r="JYK6" s="63"/>
      <c r="JYL6" s="63"/>
      <c r="JYM6" s="63"/>
      <c r="JYN6" s="63"/>
      <c r="JYO6" s="63"/>
      <c r="JYP6" s="63"/>
      <c r="JYQ6" s="63"/>
      <c r="JYR6" s="63"/>
      <c r="JYS6" s="63"/>
      <c r="JYT6" s="63"/>
      <c r="JYU6" s="63"/>
      <c r="JYV6" s="63"/>
      <c r="JYW6" s="63"/>
      <c r="JYX6" s="63"/>
      <c r="JYY6" s="63"/>
      <c r="JYZ6" s="63"/>
      <c r="JZA6" s="63"/>
      <c r="JZB6" s="63"/>
      <c r="JZC6" s="63"/>
      <c r="JZD6" s="63"/>
      <c r="JZE6" s="63"/>
      <c r="JZF6" s="63"/>
      <c r="JZG6" s="63"/>
      <c r="JZH6" s="63"/>
      <c r="JZI6" s="63"/>
      <c r="JZJ6" s="63"/>
      <c r="JZK6" s="63"/>
      <c r="JZL6" s="63"/>
      <c r="JZM6" s="63"/>
      <c r="JZN6" s="63"/>
      <c r="JZO6" s="63"/>
      <c r="JZP6" s="63"/>
      <c r="JZQ6" s="63"/>
      <c r="JZR6" s="63"/>
      <c r="JZS6" s="63"/>
      <c r="JZT6" s="63"/>
      <c r="JZU6" s="63"/>
      <c r="JZV6" s="63"/>
      <c r="JZW6" s="63"/>
      <c r="JZX6" s="63"/>
      <c r="JZY6" s="63"/>
      <c r="JZZ6" s="63"/>
      <c r="KAA6" s="63"/>
      <c r="KAB6" s="63"/>
      <c r="KAC6" s="63"/>
      <c r="KAD6" s="63"/>
      <c r="KAE6" s="63"/>
      <c r="KAF6" s="63"/>
      <c r="KAG6" s="63"/>
      <c r="KAH6" s="63"/>
      <c r="KAI6" s="63"/>
      <c r="KAJ6" s="63"/>
      <c r="KAK6" s="63"/>
      <c r="KAL6" s="63"/>
      <c r="KAM6" s="63"/>
      <c r="KAN6" s="63"/>
      <c r="KAO6" s="63"/>
      <c r="KAP6" s="63"/>
      <c r="KAQ6" s="63"/>
      <c r="KAR6" s="63"/>
      <c r="KAS6" s="63"/>
      <c r="KAT6" s="63"/>
      <c r="KAU6" s="63"/>
      <c r="KAV6" s="63"/>
      <c r="KAW6" s="63"/>
      <c r="KAX6" s="63"/>
      <c r="KAY6" s="63"/>
      <c r="KAZ6" s="63"/>
      <c r="KBA6" s="63"/>
      <c r="KBB6" s="63"/>
      <c r="KBC6" s="63"/>
      <c r="KBD6" s="63"/>
      <c r="KBE6" s="63"/>
      <c r="KBF6" s="63"/>
      <c r="KBG6" s="63"/>
      <c r="KBH6" s="63"/>
      <c r="KBI6" s="63"/>
      <c r="KBJ6" s="63"/>
      <c r="KBK6" s="63"/>
      <c r="KBL6" s="63"/>
      <c r="KBM6" s="63"/>
      <c r="KBN6" s="63"/>
      <c r="KBO6" s="63"/>
      <c r="KBP6" s="63"/>
      <c r="KBQ6" s="63"/>
      <c r="KBR6" s="63"/>
      <c r="KBS6" s="63"/>
      <c r="KBT6" s="63"/>
      <c r="KBU6" s="63"/>
      <c r="KBV6" s="63"/>
      <c r="KBW6" s="63"/>
      <c r="KBX6" s="63"/>
      <c r="KBY6" s="63"/>
      <c r="KBZ6" s="63"/>
      <c r="KCA6" s="63"/>
      <c r="KCB6" s="63"/>
      <c r="KCC6" s="63"/>
      <c r="KCD6" s="63"/>
      <c r="KCE6" s="63"/>
      <c r="KCF6" s="63"/>
      <c r="KCG6" s="63"/>
      <c r="KCH6" s="63"/>
      <c r="KCI6" s="63"/>
      <c r="KCJ6" s="63"/>
      <c r="KCK6" s="63"/>
      <c r="KCL6" s="63"/>
      <c r="KCM6" s="63"/>
      <c r="KCN6" s="63"/>
      <c r="KCO6" s="63"/>
      <c r="KCP6" s="63"/>
      <c r="KCQ6" s="63"/>
      <c r="KCR6" s="63"/>
      <c r="KCS6" s="63"/>
      <c r="KCT6" s="63"/>
      <c r="KCU6" s="63"/>
      <c r="KCV6" s="63"/>
      <c r="KCW6" s="63"/>
      <c r="KCX6" s="63"/>
      <c r="KCY6" s="63"/>
      <c r="KCZ6" s="63"/>
      <c r="KDA6" s="63"/>
      <c r="KDB6" s="63"/>
      <c r="KDC6" s="63"/>
      <c r="KDD6" s="63"/>
      <c r="KDE6" s="63"/>
      <c r="KDF6" s="63"/>
      <c r="KDG6" s="63"/>
      <c r="KDH6" s="63"/>
      <c r="KDI6" s="63"/>
      <c r="KDJ6" s="63"/>
      <c r="KDK6" s="63"/>
      <c r="KDL6" s="63"/>
      <c r="KDM6" s="63"/>
      <c r="KDN6" s="63"/>
      <c r="KDO6" s="63"/>
      <c r="KDP6" s="63"/>
      <c r="KDQ6" s="63"/>
      <c r="KDR6" s="63"/>
      <c r="KDS6" s="63"/>
      <c r="KDT6" s="63"/>
      <c r="KDU6" s="63"/>
      <c r="KDV6" s="63"/>
      <c r="KDW6" s="63"/>
      <c r="KDX6" s="63"/>
      <c r="KDY6" s="63"/>
      <c r="KDZ6" s="63"/>
      <c r="KEA6" s="63"/>
      <c r="KEB6" s="63"/>
      <c r="KEC6" s="63"/>
      <c r="KED6" s="63"/>
      <c r="KEE6" s="63"/>
      <c r="KEF6" s="63"/>
      <c r="KEG6" s="63"/>
      <c r="KEH6" s="63"/>
      <c r="KEI6" s="63"/>
      <c r="KEJ6" s="63"/>
      <c r="KEK6" s="63"/>
      <c r="KEL6" s="63"/>
      <c r="KEM6" s="63"/>
      <c r="KEN6" s="63"/>
      <c r="KEO6" s="63"/>
      <c r="KEP6" s="63"/>
      <c r="KEQ6" s="63"/>
      <c r="KER6" s="63"/>
      <c r="KES6" s="63"/>
      <c r="KET6" s="63"/>
      <c r="KEU6" s="63"/>
      <c r="KEV6" s="63"/>
      <c r="KEW6" s="63"/>
      <c r="KEX6" s="63"/>
      <c r="KEY6" s="63"/>
      <c r="KEZ6" s="63"/>
      <c r="KFA6" s="63"/>
      <c r="KFB6" s="63"/>
      <c r="KFC6" s="63"/>
      <c r="KFD6" s="63"/>
      <c r="KFE6" s="63"/>
      <c r="KFF6" s="63"/>
      <c r="KFG6" s="63"/>
      <c r="KFH6" s="63"/>
      <c r="KFI6" s="63"/>
      <c r="KFJ6" s="63"/>
      <c r="KFK6" s="63"/>
      <c r="KFL6" s="63"/>
      <c r="KFM6" s="63"/>
      <c r="KFN6" s="63"/>
      <c r="KFO6" s="63"/>
      <c r="KFP6" s="63"/>
      <c r="KFQ6" s="63"/>
      <c r="KFR6" s="63"/>
      <c r="KFS6" s="63"/>
      <c r="KFT6" s="63"/>
      <c r="KFU6" s="63"/>
      <c r="KFV6" s="63"/>
      <c r="KFW6" s="63"/>
      <c r="KFX6" s="63"/>
      <c r="KFY6" s="63"/>
      <c r="KFZ6" s="63"/>
      <c r="KGA6" s="63"/>
      <c r="KGB6" s="63"/>
      <c r="KGC6" s="63"/>
      <c r="KGD6" s="63"/>
      <c r="KGE6" s="63"/>
      <c r="KGF6" s="63"/>
      <c r="KGG6" s="63"/>
      <c r="KGH6" s="63"/>
      <c r="KGI6" s="63"/>
      <c r="KGJ6" s="63"/>
      <c r="KGK6" s="63"/>
      <c r="KGL6" s="63"/>
      <c r="KGM6" s="63"/>
      <c r="KGN6" s="63"/>
      <c r="KGO6" s="63"/>
      <c r="KGP6" s="63"/>
      <c r="KGQ6" s="63"/>
      <c r="KGR6" s="63"/>
      <c r="KGS6" s="63"/>
      <c r="KGT6" s="63"/>
      <c r="KGU6" s="63"/>
      <c r="KGV6" s="63"/>
      <c r="KGW6" s="63"/>
      <c r="KGX6" s="63"/>
      <c r="KGY6" s="63"/>
      <c r="KGZ6" s="63"/>
      <c r="KHA6" s="63"/>
      <c r="KHB6" s="63"/>
      <c r="KHC6" s="63"/>
      <c r="KHD6" s="63"/>
      <c r="KHE6" s="63"/>
      <c r="KHF6" s="63"/>
      <c r="KHG6" s="63"/>
      <c r="KHH6" s="63"/>
      <c r="KHI6" s="63"/>
      <c r="KHJ6" s="63"/>
      <c r="KHK6" s="63"/>
      <c r="KHL6" s="63"/>
      <c r="KHM6" s="63"/>
      <c r="KHN6" s="63"/>
      <c r="KHO6" s="63"/>
      <c r="KHP6" s="63"/>
      <c r="KHQ6" s="63"/>
      <c r="KHR6" s="63"/>
      <c r="KHS6" s="63"/>
      <c r="KHT6" s="63"/>
      <c r="KHU6" s="63"/>
      <c r="KHV6" s="63"/>
      <c r="KHW6" s="63"/>
      <c r="KHX6" s="63"/>
      <c r="KHY6" s="63"/>
      <c r="KHZ6" s="63"/>
      <c r="KIA6" s="63"/>
      <c r="KIB6" s="63"/>
      <c r="KIC6" s="63"/>
      <c r="KID6" s="63"/>
      <c r="KIE6" s="63"/>
      <c r="KIF6" s="63"/>
      <c r="KIG6" s="63"/>
      <c r="KIH6" s="63"/>
      <c r="KII6" s="63"/>
      <c r="KIJ6" s="63"/>
      <c r="KIK6" s="63"/>
      <c r="KIL6" s="63"/>
      <c r="KIM6" s="63"/>
      <c r="KIN6" s="63"/>
      <c r="KIO6" s="63"/>
      <c r="KIP6" s="63"/>
      <c r="KIQ6" s="63"/>
      <c r="KIR6" s="63"/>
      <c r="KIS6" s="63"/>
      <c r="KIT6" s="63"/>
      <c r="KIU6" s="63"/>
      <c r="KIV6" s="63"/>
      <c r="KIW6" s="63"/>
      <c r="KIX6" s="63"/>
      <c r="KIY6" s="63"/>
      <c r="KIZ6" s="63"/>
      <c r="KJA6" s="63"/>
      <c r="KJB6" s="63"/>
      <c r="KJC6" s="63"/>
      <c r="KJD6" s="63"/>
      <c r="KJE6" s="63"/>
      <c r="KJF6" s="63"/>
      <c r="KJG6" s="63"/>
      <c r="KJH6" s="63"/>
      <c r="KJI6" s="63"/>
      <c r="KJJ6" s="63"/>
      <c r="KJK6" s="63"/>
      <c r="KJL6" s="63"/>
      <c r="KJM6" s="63"/>
      <c r="KJN6" s="63"/>
      <c r="KJO6" s="63"/>
      <c r="KJP6" s="63"/>
      <c r="KJQ6" s="63"/>
      <c r="KJR6" s="63"/>
      <c r="KJS6" s="63"/>
      <c r="KJT6" s="63"/>
      <c r="KJU6" s="63"/>
      <c r="KJV6" s="63"/>
      <c r="KJW6" s="63"/>
      <c r="KJX6" s="63"/>
      <c r="KJY6" s="63"/>
      <c r="KJZ6" s="63"/>
      <c r="KKA6" s="63"/>
      <c r="KKB6" s="63"/>
      <c r="KKC6" s="63"/>
      <c r="KKD6" s="63"/>
      <c r="KKE6" s="63"/>
      <c r="KKF6" s="63"/>
      <c r="KKG6" s="63"/>
      <c r="KKH6" s="63"/>
      <c r="KKI6" s="63"/>
      <c r="KKJ6" s="63"/>
      <c r="KKK6" s="63"/>
      <c r="KKL6" s="63"/>
      <c r="KKM6" s="63"/>
      <c r="KKN6" s="63"/>
      <c r="KKO6" s="63"/>
      <c r="KKP6" s="63"/>
      <c r="KKQ6" s="63"/>
      <c r="KKR6" s="63"/>
      <c r="KKS6" s="63"/>
      <c r="KKT6" s="63"/>
      <c r="KKU6" s="63"/>
      <c r="KKV6" s="63"/>
      <c r="KKW6" s="63"/>
      <c r="KKX6" s="63"/>
      <c r="KKY6" s="63"/>
      <c r="KKZ6" s="63"/>
      <c r="KLA6" s="63"/>
      <c r="KLB6" s="63"/>
      <c r="KLC6" s="63"/>
      <c r="KLD6" s="63"/>
      <c r="KLE6" s="63"/>
      <c r="KLF6" s="63"/>
      <c r="KLG6" s="63"/>
      <c r="KLH6" s="63"/>
      <c r="KLI6" s="63"/>
      <c r="KLJ6" s="63"/>
      <c r="KLK6" s="63"/>
      <c r="KLL6" s="63"/>
      <c r="KLM6" s="63"/>
      <c r="KLN6" s="63"/>
      <c r="KLO6" s="63"/>
      <c r="KLP6" s="63"/>
      <c r="KLQ6" s="63"/>
      <c r="KLR6" s="63"/>
      <c r="KLS6" s="63"/>
      <c r="KLT6" s="63"/>
      <c r="KLU6" s="63"/>
      <c r="KLV6" s="63"/>
      <c r="KLW6" s="63"/>
      <c r="KLX6" s="63"/>
      <c r="KLY6" s="63"/>
      <c r="KLZ6" s="63"/>
      <c r="KMA6" s="63"/>
      <c r="KMB6" s="63"/>
      <c r="KMC6" s="63"/>
      <c r="KMD6" s="63"/>
      <c r="KME6" s="63"/>
      <c r="KMF6" s="63"/>
      <c r="KMG6" s="63"/>
      <c r="KMH6" s="63"/>
      <c r="KMI6" s="63"/>
      <c r="KMJ6" s="63"/>
      <c r="KMK6" s="63"/>
      <c r="KML6" s="63"/>
      <c r="KMM6" s="63"/>
      <c r="KMN6" s="63"/>
      <c r="KMO6" s="63"/>
      <c r="KMP6" s="63"/>
      <c r="KMQ6" s="63"/>
      <c r="KMR6" s="63"/>
      <c r="KMS6" s="63"/>
      <c r="KMT6" s="63"/>
      <c r="KMU6" s="63"/>
      <c r="KMV6" s="63"/>
      <c r="KMW6" s="63"/>
      <c r="KMX6" s="63"/>
      <c r="KMY6" s="63"/>
      <c r="KMZ6" s="63"/>
      <c r="KNA6" s="63"/>
      <c r="KNB6" s="63"/>
      <c r="KNC6" s="63"/>
      <c r="KND6" s="63"/>
      <c r="KNE6" s="63"/>
      <c r="KNF6" s="63"/>
      <c r="KNG6" s="63"/>
      <c r="KNH6" s="63"/>
      <c r="KNI6" s="63"/>
      <c r="KNJ6" s="63"/>
      <c r="KNK6" s="63"/>
      <c r="KNL6" s="63"/>
      <c r="KNM6" s="63"/>
      <c r="KNN6" s="63"/>
      <c r="KNO6" s="63"/>
      <c r="KNP6" s="63"/>
      <c r="KNQ6" s="63"/>
      <c r="KNR6" s="63"/>
      <c r="KNS6" s="63"/>
      <c r="KNT6" s="63"/>
      <c r="KNU6" s="63"/>
      <c r="KNV6" s="63"/>
      <c r="KNW6" s="63"/>
      <c r="KNX6" s="63"/>
      <c r="KNY6" s="63"/>
      <c r="KNZ6" s="63"/>
      <c r="KOA6" s="63"/>
      <c r="KOB6" s="63"/>
      <c r="KOC6" s="63"/>
      <c r="KOD6" s="63"/>
      <c r="KOE6" s="63"/>
      <c r="KOF6" s="63"/>
      <c r="KOG6" s="63"/>
      <c r="KOH6" s="63"/>
      <c r="KOI6" s="63"/>
      <c r="KOJ6" s="63"/>
      <c r="KOK6" s="63"/>
      <c r="KOL6" s="63"/>
      <c r="KOM6" s="63"/>
      <c r="KON6" s="63"/>
      <c r="KOO6" s="63"/>
      <c r="KOP6" s="63"/>
      <c r="KOQ6" s="63"/>
      <c r="KOR6" s="63"/>
      <c r="KOS6" s="63"/>
      <c r="KOT6" s="63"/>
      <c r="KOU6" s="63"/>
      <c r="KOV6" s="63"/>
      <c r="KOW6" s="63"/>
      <c r="KOX6" s="63"/>
      <c r="KOY6" s="63"/>
      <c r="KOZ6" s="63"/>
      <c r="KPA6" s="63"/>
      <c r="KPB6" s="63"/>
      <c r="KPC6" s="63"/>
      <c r="KPD6" s="63"/>
      <c r="KPE6" s="63"/>
      <c r="KPF6" s="63"/>
      <c r="KPG6" s="63"/>
      <c r="KPH6" s="63"/>
      <c r="KPI6" s="63"/>
      <c r="KPJ6" s="63"/>
      <c r="KPK6" s="63"/>
      <c r="KPL6" s="63"/>
      <c r="KPM6" s="63"/>
      <c r="KPN6" s="63"/>
      <c r="KPO6" s="63"/>
      <c r="KPP6" s="63"/>
      <c r="KPQ6" s="63"/>
      <c r="KPR6" s="63"/>
      <c r="KPS6" s="63"/>
      <c r="KPT6" s="63"/>
      <c r="KPU6" s="63"/>
      <c r="KPV6" s="63"/>
      <c r="KPW6" s="63"/>
      <c r="KPX6" s="63"/>
      <c r="KPY6" s="63"/>
      <c r="KPZ6" s="63"/>
      <c r="KQA6" s="63"/>
      <c r="KQB6" s="63"/>
      <c r="KQC6" s="63"/>
      <c r="KQD6" s="63"/>
      <c r="KQE6" s="63"/>
      <c r="KQF6" s="63"/>
      <c r="KQG6" s="63"/>
      <c r="KQH6" s="63"/>
      <c r="KQI6" s="63"/>
      <c r="KQJ6" s="63"/>
      <c r="KQK6" s="63"/>
      <c r="KQL6" s="63"/>
      <c r="KQM6" s="63"/>
      <c r="KQN6" s="63"/>
      <c r="KQO6" s="63"/>
      <c r="KQP6" s="63"/>
      <c r="KQQ6" s="63"/>
      <c r="KQR6" s="63"/>
      <c r="KQS6" s="63"/>
      <c r="KQT6" s="63"/>
      <c r="KQU6" s="63"/>
      <c r="KQV6" s="63"/>
      <c r="KQW6" s="63"/>
      <c r="KQX6" s="63"/>
      <c r="KQY6" s="63"/>
      <c r="KQZ6" s="63"/>
      <c r="KRA6" s="63"/>
      <c r="KRB6" s="63"/>
      <c r="KRC6" s="63"/>
      <c r="KRD6" s="63"/>
      <c r="KRE6" s="63"/>
      <c r="KRF6" s="63"/>
      <c r="KRG6" s="63"/>
      <c r="KRH6" s="63"/>
      <c r="KRI6" s="63"/>
      <c r="KRJ6" s="63"/>
      <c r="KRK6" s="63"/>
      <c r="KRL6" s="63"/>
      <c r="KRM6" s="63"/>
      <c r="KRN6" s="63"/>
      <c r="KRO6" s="63"/>
      <c r="KRP6" s="63"/>
      <c r="KRQ6" s="63"/>
      <c r="KRR6" s="63"/>
      <c r="KRS6" s="63"/>
      <c r="KRT6" s="63"/>
      <c r="KRU6" s="63"/>
      <c r="KRV6" s="63"/>
      <c r="KRW6" s="63"/>
      <c r="KRX6" s="63"/>
      <c r="KRY6" s="63"/>
      <c r="KRZ6" s="63"/>
      <c r="KSA6" s="63"/>
      <c r="KSB6" s="63"/>
      <c r="KSC6" s="63"/>
      <c r="KSD6" s="63"/>
      <c r="KSE6" s="63"/>
      <c r="KSF6" s="63"/>
      <c r="KSG6" s="63"/>
      <c r="KSH6" s="63"/>
      <c r="KSI6" s="63"/>
      <c r="KSJ6" s="63"/>
      <c r="KSK6" s="63"/>
      <c r="KSL6" s="63"/>
      <c r="KSM6" s="63"/>
      <c r="KSN6" s="63"/>
      <c r="KSO6" s="63"/>
      <c r="KSP6" s="63"/>
      <c r="KSQ6" s="63"/>
      <c r="KSR6" s="63"/>
      <c r="KSS6" s="63"/>
      <c r="KST6" s="63"/>
      <c r="KSU6" s="63"/>
      <c r="KSV6" s="63"/>
      <c r="KSW6" s="63"/>
      <c r="KSX6" s="63"/>
      <c r="KSY6" s="63"/>
      <c r="KSZ6" s="63"/>
      <c r="KTA6" s="63"/>
      <c r="KTB6" s="63"/>
      <c r="KTC6" s="63"/>
      <c r="KTD6" s="63"/>
      <c r="KTE6" s="63"/>
      <c r="KTF6" s="63"/>
      <c r="KTG6" s="63"/>
      <c r="KTH6" s="63"/>
      <c r="KTI6" s="63"/>
      <c r="KTJ6" s="63"/>
      <c r="KTK6" s="63"/>
      <c r="KTL6" s="63"/>
      <c r="KTM6" s="63"/>
      <c r="KTN6" s="63"/>
      <c r="KTO6" s="63"/>
      <c r="KTP6" s="63"/>
      <c r="KTQ6" s="63"/>
      <c r="KTR6" s="63"/>
      <c r="KTS6" s="63"/>
      <c r="KTT6" s="63"/>
      <c r="KTU6" s="63"/>
      <c r="KTV6" s="63"/>
      <c r="KTW6" s="63"/>
      <c r="KTX6" s="63"/>
      <c r="KTY6" s="63"/>
      <c r="KTZ6" s="63"/>
      <c r="KUA6" s="63"/>
      <c r="KUB6" s="63"/>
      <c r="KUC6" s="63"/>
      <c r="KUD6" s="63"/>
      <c r="KUE6" s="63"/>
      <c r="KUF6" s="63"/>
      <c r="KUG6" s="63"/>
      <c r="KUH6" s="63"/>
      <c r="KUI6" s="63"/>
      <c r="KUJ6" s="63"/>
      <c r="KUK6" s="63"/>
      <c r="KUL6" s="63"/>
      <c r="KUM6" s="63"/>
      <c r="KUN6" s="63"/>
      <c r="KUO6" s="63"/>
      <c r="KUP6" s="63"/>
      <c r="KUQ6" s="63"/>
      <c r="KUR6" s="63"/>
      <c r="KUS6" s="63"/>
      <c r="KUT6" s="63"/>
      <c r="KUU6" s="63"/>
      <c r="KUV6" s="63"/>
      <c r="KUW6" s="63"/>
      <c r="KUX6" s="63"/>
      <c r="KUY6" s="63"/>
      <c r="KUZ6" s="63"/>
      <c r="KVA6" s="63"/>
      <c r="KVB6" s="63"/>
      <c r="KVC6" s="63"/>
      <c r="KVD6" s="63"/>
      <c r="KVE6" s="63"/>
      <c r="KVF6" s="63"/>
      <c r="KVG6" s="63"/>
      <c r="KVH6" s="63"/>
      <c r="KVI6" s="63"/>
      <c r="KVJ6" s="63"/>
      <c r="KVK6" s="63"/>
      <c r="KVL6" s="63"/>
      <c r="KVM6" s="63"/>
      <c r="KVN6" s="63"/>
      <c r="KVO6" s="63"/>
      <c r="KVP6" s="63"/>
      <c r="KVQ6" s="63"/>
      <c r="KVR6" s="63"/>
      <c r="KVS6" s="63"/>
      <c r="KVT6" s="63"/>
      <c r="KVU6" s="63"/>
      <c r="KVV6" s="63"/>
      <c r="KVW6" s="63"/>
      <c r="KVX6" s="63"/>
      <c r="KVY6" s="63"/>
      <c r="KVZ6" s="63"/>
      <c r="KWA6" s="63"/>
      <c r="KWB6" s="63"/>
      <c r="KWC6" s="63"/>
      <c r="KWD6" s="63"/>
      <c r="KWE6" s="63"/>
      <c r="KWF6" s="63"/>
      <c r="KWG6" s="63"/>
      <c r="KWH6" s="63"/>
      <c r="KWI6" s="63"/>
      <c r="KWJ6" s="63"/>
      <c r="KWK6" s="63"/>
      <c r="KWL6" s="63"/>
      <c r="KWM6" s="63"/>
      <c r="KWN6" s="63"/>
      <c r="KWO6" s="63"/>
      <c r="KWP6" s="63"/>
      <c r="KWQ6" s="63"/>
      <c r="KWR6" s="63"/>
      <c r="KWS6" s="63"/>
      <c r="KWT6" s="63"/>
      <c r="KWU6" s="63"/>
      <c r="KWV6" s="63"/>
      <c r="KWW6" s="63"/>
      <c r="KWX6" s="63"/>
      <c r="KWY6" s="63"/>
      <c r="KWZ6" s="63"/>
      <c r="KXA6" s="63"/>
      <c r="KXB6" s="63"/>
      <c r="KXC6" s="63"/>
      <c r="KXD6" s="63"/>
      <c r="KXE6" s="63"/>
      <c r="KXF6" s="63"/>
      <c r="KXG6" s="63"/>
      <c r="KXH6" s="63"/>
      <c r="KXI6" s="63"/>
      <c r="KXJ6" s="63"/>
      <c r="KXK6" s="63"/>
      <c r="KXL6" s="63"/>
      <c r="KXM6" s="63"/>
      <c r="KXN6" s="63"/>
      <c r="KXO6" s="63"/>
      <c r="KXP6" s="63"/>
      <c r="KXQ6" s="63"/>
      <c r="KXR6" s="63"/>
      <c r="KXS6" s="63"/>
      <c r="KXT6" s="63"/>
      <c r="KXU6" s="63"/>
      <c r="KXV6" s="63"/>
      <c r="KXW6" s="63"/>
      <c r="KXX6" s="63"/>
      <c r="KXY6" s="63"/>
      <c r="KXZ6" s="63"/>
      <c r="KYA6" s="63"/>
      <c r="KYB6" s="63"/>
      <c r="KYC6" s="63"/>
      <c r="KYD6" s="63"/>
      <c r="KYE6" s="63"/>
      <c r="KYF6" s="63"/>
      <c r="KYG6" s="63"/>
      <c r="KYH6" s="63"/>
      <c r="KYI6" s="63"/>
      <c r="KYJ6" s="63"/>
      <c r="KYK6" s="63"/>
      <c r="KYL6" s="63"/>
      <c r="KYM6" s="63"/>
      <c r="KYN6" s="63"/>
      <c r="KYO6" s="63"/>
      <c r="KYP6" s="63"/>
      <c r="KYQ6" s="63"/>
      <c r="KYR6" s="63"/>
      <c r="KYS6" s="63"/>
      <c r="KYT6" s="63"/>
      <c r="KYU6" s="63"/>
      <c r="KYV6" s="63"/>
      <c r="KYW6" s="63"/>
      <c r="KYX6" s="63"/>
      <c r="KYY6" s="63"/>
      <c r="KYZ6" s="63"/>
      <c r="KZA6" s="63"/>
      <c r="KZB6" s="63"/>
      <c r="KZC6" s="63"/>
      <c r="KZD6" s="63"/>
      <c r="KZE6" s="63"/>
      <c r="KZF6" s="63"/>
      <c r="KZG6" s="63"/>
      <c r="KZH6" s="63"/>
      <c r="KZI6" s="63"/>
      <c r="KZJ6" s="63"/>
      <c r="KZK6" s="63"/>
      <c r="KZL6" s="63"/>
      <c r="KZM6" s="63"/>
      <c r="KZN6" s="63"/>
      <c r="KZO6" s="63"/>
      <c r="KZP6" s="63"/>
      <c r="KZQ6" s="63"/>
      <c r="KZR6" s="63"/>
      <c r="KZS6" s="63"/>
      <c r="KZT6" s="63"/>
      <c r="KZU6" s="63"/>
      <c r="KZV6" s="63"/>
      <c r="KZW6" s="63"/>
      <c r="KZX6" s="63"/>
      <c r="KZY6" s="63"/>
      <c r="KZZ6" s="63"/>
      <c r="LAA6" s="63"/>
      <c r="LAB6" s="63"/>
      <c r="LAC6" s="63"/>
      <c r="LAD6" s="63"/>
      <c r="LAE6" s="63"/>
      <c r="LAF6" s="63"/>
      <c r="LAG6" s="63"/>
      <c r="LAH6" s="63"/>
      <c r="LAI6" s="63"/>
      <c r="LAJ6" s="63"/>
      <c r="LAK6" s="63"/>
      <c r="LAL6" s="63"/>
      <c r="LAM6" s="63"/>
      <c r="LAN6" s="63"/>
      <c r="LAO6" s="63"/>
      <c r="LAP6" s="63"/>
      <c r="LAQ6" s="63"/>
      <c r="LAR6" s="63"/>
      <c r="LAS6" s="63"/>
      <c r="LAT6" s="63"/>
      <c r="LAU6" s="63"/>
      <c r="LAV6" s="63"/>
      <c r="LAW6" s="63"/>
      <c r="LAX6" s="63"/>
      <c r="LAY6" s="63"/>
      <c r="LAZ6" s="63"/>
      <c r="LBA6" s="63"/>
      <c r="LBB6" s="63"/>
      <c r="LBC6" s="63"/>
      <c r="LBD6" s="63"/>
      <c r="LBE6" s="63"/>
      <c r="LBF6" s="63"/>
      <c r="LBG6" s="63"/>
      <c r="LBH6" s="63"/>
      <c r="LBI6" s="63"/>
      <c r="LBJ6" s="63"/>
      <c r="LBK6" s="63"/>
      <c r="LBL6" s="63"/>
      <c r="LBM6" s="63"/>
      <c r="LBN6" s="63"/>
      <c r="LBO6" s="63"/>
      <c r="LBP6" s="63"/>
      <c r="LBQ6" s="63"/>
      <c r="LBR6" s="63"/>
      <c r="LBS6" s="63"/>
      <c r="LBT6" s="63"/>
      <c r="LBU6" s="63"/>
      <c r="LBV6" s="63"/>
      <c r="LBW6" s="63"/>
      <c r="LBX6" s="63"/>
      <c r="LBY6" s="63"/>
      <c r="LBZ6" s="63"/>
      <c r="LCA6" s="63"/>
      <c r="LCB6" s="63"/>
      <c r="LCC6" s="63"/>
      <c r="LCD6" s="63"/>
      <c r="LCE6" s="63"/>
      <c r="LCF6" s="63"/>
      <c r="LCG6" s="63"/>
      <c r="LCH6" s="63"/>
      <c r="LCI6" s="63"/>
      <c r="LCJ6" s="63"/>
      <c r="LCK6" s="63"/>
      <c r="LCL6" s="63"/>
      <c r="LCM6" s="63"/>
      <c r="LCN6" s="63"/>
      <c r="LCO6" s="63"/>
      <c r="LCP6" s="63"/>
      <c r="LCQ6" s="63"/>
      <c r="LCR6" s="63"/>
      <c r="LCS6" s="63"/>
      <c r="LCT6" s="63"/>
      <c r="LCU6" s="63"/>
      <c r="LCV6" s="63"/>
      <c r="LCW6" s="63"/>
      <c r="LCX6" s="63"/>
      <c r="LCY6" s="63"/>
      <c r="LCZ6" s="63"/>
      <c r="LDA6" s="63"/>
      <c r="LDB6" s="63"/>
      <c r="LDC6" s="63"/>
      <c r="LDD6" s="63"/>
      <c r="LDE6" s="63"/>
      <c r="LDF6" s="63"/>
      <c r="LDG6" s="63"/>
      <c r="LDH6" s="63"/>
      <c r="LDI6" s="63"/>
      <c r="LDJ6" s="63"/>
      <c r="LDK6" s="63"/>
      <c r="LDL6" s="63"/>
      <c r="LDM6" s="63"/>
      <c r="LDN6" s="63"/>
      <c r="LDO6" s="63"/>
      <c r="LDP6" s="63"/>
      <c r="LDQ6" s="63"/>
      <c r="LDR6" s="63"/>
      <c r="LDS6" s="63"/>
      <c r="LDT6" s="63"/>
      <c r="LDU6" s="63"/>
      <c r="LDV6" s="63"/>
      <c r="LDW6" s="63"/>
      <c r="LDX6" s="63"/>
      <c r="LDY6" s="63"/>
      <c r="LDZ6" s="63"/>
      <c r="LEA6" s="63"/>
      <c r="LEB6" s="63"/>
      <c r="LEC6" s="63"/>
      <c r="LED6" s="63"/>
      <c r="LEE6" s="63"/>
      <c r="LEF6" s="63"/>
      <c r="LEG6" s="63"/>
      <c r="LEH6" s="63"/>
      <c r="LEI6" s="63"/>
      <c r="LEJ6" s="63"/>
      <c r="LEK6" s="63"/>
      <c r="LEL6" s="63"/>
      <c r="LEM6" s="63"/>
      <c r="LEN6" s="63"/>
      <c r="LEO6" s="63"/>
      <c r="LEP6" s="63"/>
      <c r="LEQ6" s="63"/>
      <c r="LER6" s="63"/>
      <c r="LES6" s="63"/>
      <c r="LET6" s="63"/>
      <c r="LEU6" s="63"/>
      <c r="LEV6" s="63"/>
      <c r="LEW6" s="63"/>
      <c r="LEX6" s="63"/>
      <c r="LEY6" s="63"/>
      <c r="LEZ6" s="63"/>
      <c r="LFA6" s="63"/>
      <c r="LFB6" s="63"/>
      <c r="LFC6" s="63"/>
      <c r="LFD6" s="63"/>
      <c r="LFE6" s="63"/>
      <c r="LFF6" s="63"/>
      <c r="LFG6" s="63"/>
      <c r="LFH6" s="63"/>
      <c r="LFI6" s="63"/>
      <c r="LFJ6" s="63"/>
      <c r="LFK6" s="63"/>
      <c r="LFL6" s="63"/>
      <c r="LFM6" s="63"/>
      <c r="LFN6" s="63"/>
      <c r="LFO6" s="63"/>
      <c r="LFP6" s="63"/>
      <c r="LFQ6" s="63"/>
      <c r="LFR6" s="63"/>
      <c r="LFS6" s="63"/>
      <c r="LFT6" s="63"/>
      <c r="LFU6" s="63"/>
      <c r="LFV6" s="63"/>
      <c r="LFW6" s="63"/>
      <c r="LFX6" s="63"/>
      <c r="LFY6" s="63"/>
      <c r="LFZ6" s="63"/>
      <c r="LGA6" s="63"/>
      <c r="LGB6" s="63"/>
      <c r="LGC6" s="63"/>
      <c r="LGD6" s="63"/>
      <c r="LGE6" s="63"/>
      <c r="LGF6" s="63"/>
      <c r="LGG6" s="63"/>
      <c r="LGH6" s="63"/>
      <c r="LGI6" s="63"/>
      <c r="LGJ6" s="63"/>
      <c r="LGK6" s="63"/>
      <c r="LGL6" s="63"/>
      <c r="LGM6" s="63"/>
      <c r="LGN6" s="63"/>
      <c r="LGO6" s="63"/>
      <c r="LGP6" s="63"/>
      <c r="LGQ6" s="63"/>
      <c r="LGR6" s="63"/>
      <c r="LGS6" s="63"/>
      <c r="LGT6" s="63"/>
      <c r="LGU6" s="63"/>
      <c r="LGV6" s="63"/>
      <c r="LGW6" s="63"/>
      <c r="LGX6" s="63"/>
      <c r="LGY6" s="63"/>
      <c r="LGZ6" s="63"/>
      <c r="LHA6" s="63"/>
      <c r="LHB6" s="63"/>
      <c r="LHC6" s="63"/>
      <c r="LHD6" s="63"/>
      <c r="LHE6" s="63"/>
      <c r="LHF6" s="63"/>
      <c r="LHG6" s="63"/>
      <c r="LHH6" s="63"/>
      <c r="LHI6" s="63"/>
      <c r="LHJ6" s="63"/>
      <c r="LHK6" s="63"/>
      <c r="LHL6" s="63"/>
      <c r="LHM6" s="63"/>
      <c r="LHN6" s="63"/>
      <c r="LHO6" s="63"/>
      <c r="LHP6" s="63"/>
      <c r="LHQ6" s="63"/>
      <c r="LHR6" s="63"/>
      <c r="LHS6" s="63"/>
      <c r="LHT6" s="63"/>
      <c r="LHU6" s="63"/>
      <c r="LHV6" s="63"/>
      <c r="LHW6" s="63"/>
      <c r="LHX6" s="63"/>
      <c r="LHY6" s="63"/>
      <c r="LHZ6" s="63"/>
      <c r="LIA6" s="63"/>
      <c r="LIB6" s="63"/>
      <c r="LIC6" s="63"/>
      <c r="LID6" s="63"/>
      <c r="LIE6" s="63"/>
      <c r="LIF6" s="63"/>
      <c r="LIG6" s="63"/>
      <c r="LIH6" s="63"/>
      <c r="LII6" s="63"/>
      <c r="LIJ6" s="63"/>
      <c r="LIK6" s="63"/>
      <c r="LIL6" s="63"/>
      <c r="LIM6" s="63"/>
      <c r="LIN6" s="63"/>
      <c r="LIO6" s="63"/>
      <c r="LIP6" s="63"/>
      <c r="LIQ6" s="63"/>
      <c r="LIR6" s="63"/>
      <c r="LIS6" s="63"/>
      <c r="LIT6" s="63"/>
      <c r="LIU6" s="63"/>
      <c r="LIV6" s="63"/>
      <c r="LIW6" s="63"/>
      <c r="LIX6" s="63"/>
      <c r="LIY6" s="63"/>
      <c r="LIZ6" s="63"/>
      <c r="LJA6" s="63"/>
      <c r="LJB6" s="63"/>
      <c r="LJC6" s="63"/>
      <c r="LJD6" s="63"/>
      <c r="LJE6" s="63"/>
      <c r="LJF6" s="63"/>
      <c r="LJG6" s="63"/>
      <c r="LJH6" s="63"/>
      <c r="LJI6" s="63"/>
      <c r="LJJ6" s="63"/>
      <c r="LJK6" s="63"/>
      <c r="LJL6" s="63"/>
      <c r="LJM6" s="63"/>
      <c r="LJN6" s="63"/>
      <c r="LJO6" s="63"/>
      <c r="LJP6" s="63"/>
      <c r="LJQ6" s="63"/>
      <c r="LJR6" s="63"/>
      <c r="LJS6" s="63"/>
      <c r="LJT6" s="63"/>
      <c r="LJU6" s="63"/>
      <c r="LJV6" s="63"/>
      <c r="LJW6" s="63"/>
      <c r="LJX6" s="63"/>
      <c r="LJY6" s="63"/>
      <c r="LJZ6" s="63"/>
      <c r="LKA6" s="63"/>
      <c r="LKB6" s="63"/>
      <c r="LKC6" s="63"/>
      <c r="LKD6" s="63"/>
      <c r="LKE6" s="63"/>
      <c r="LKF6" s="63"/>
      <c r="LKG6" s="63"/>
      <c r="LKH6" s="63"/>
      <c r="LKI6" s="63"/>
      <c r="LKJ6" s="63"/>
      <c r="LKK6" s="63"/>
      <c r="LKL6" s="63"/>
      <c r="LKM6" s="63"/>
      <c r="LKN6" s="63"/>
      <c r="LKO6" s="63"/>
      <c r="LKP6" s="63"/>
      <c r="LKQ6" s="63"/>
      <c r="LKR6" s="63"/>
      <c r="LKS6" s="63"/>
      <c r="LKT6" s="63"/>
      <c r="LKU6" s="63"/>
      <c r="LKV6" s="63"/>
      <c r="LKW6" s="63"/>
      <c r="LKX6" s="63"/>
      <c r="LKY6" s="63"/>
      <c r="LKZ6" s="63"/>
      <c r="LLA6" s="63"/>
      <c r="LLB6" s="63"/>
      <c r="LLC6" s="63"/>
      <c r="LLD6" s="63"/>
      <c r="LLE6" s="63"/>
      <c r="LLF6" s="63"/>
      <c r="LLG6" s="63"/>
      <c r="LLH6" s="63"/>
      <c r="LLI6" s="63"/>
      <c r="LLJ6" s="63"/>
      <c r="LLK6" s="63"/>
      <c r="LLL6" s="63"/>
      <c r="LLM6" s="63"/>
      <c r="LLN6" s="63"/>
      <c r="LLO6" s="63"/>
      <c r="LLP6" s="63"/>
      <c r="LLQ6" s="63"/>
      <c r="LLR6" s="63"/>
      <c r="LLS6" s="63"/>
      <c r="LLT6" s="63"/>
      <c r="LLU6" s="63"/>
      <c r="LLV6" s="63"/>
      <c r="LLW6" s="63"/>
      <c r="LLX6" s="63"/>
      <c r="LLY6" s="63"/>
      <c r="LLZ6" s="63"/>
      <c r="LMA6" s="63"/>
      <c r="LMB6" s="63"/>
      <c r="LMC6" s="63"/>
      <c r="LMD6" s="63"/>
      <c r="LME6" s="63"/>
      <c r="LMF6" s="63"/>
      <c r="LMG6" s="63"/>
      <c r="LMH6" s="63"/>
      <c r="LMI6" s="63"/>
      <c r="LMJ6" s="63"/>
      <c r="LMK6" s="63"/>
      <c r="LML6" s="63"/>
      <c r="LMM6" s="63"/>
      <c r="LMN6" s="63"/>
      <c r="LMO6" s="63"/>
      <c r="LMP6" s="63"/>
      <c r="LMQ6" s="63"/>
      <c r="LMR6" s="63"/>
      <c r="LMS6" s="63"/>
      <c r="LMT6" s="63"/>
      <c r="LMU6" s="63"/>
      <c r="LMV6" s="63"/>
      <c r="LMW6" s="63"/>
      <c r="LMX6" s="63"/>
      <c r="LMY6" s="63"/>
      <c r="LMZ6" s="63"/>
      <c r="LNA6" s="63"/>
      <c r="LNB6" s="63"/>
      <c r="LNC6" s="63"/>
      <c r="LND6" s="63"/>
      <c r="LNE6" s="63"/>
      <c r="LNF6" s="63"/>
      <c r="LNG6" s="63"/>
      <c r="LNH6" s="63"/>
      <c r="LNI6" s="63"/>
      <c r="LNJ6" s="63"/>
      <c r="LNK6" s="63"/>
      <c r="LNL6" s="63"/>
      <c r="LNM6" s="63"/>
      <c r="LNN6" s="63"/>
      <c r="LNO6" s="63"/>
      <c r="LNP6" s="63"/>
      <c r="LNQ6" s="63"/>
      <c r="LNR6" s="63"/>
      <c r="LNS6" s="63"/>
      <c r="LNT6" s="63"/>
      <c r="LNU6" s="63"/>
      <c r="LNV6" s="63"/>
      <c r="LNW6" s="63"/>
      <c r="LNX6" s="63"/>
      <c r="LNY6" s="63"/>
      <c r="LNZ6" s="63"/>
      <c r="LOA6" s="63"/>
      <c r="LOB6" s="63"/>
      <c r="LOC6" s="63"/>
      <c r="LOD6" s="63"/>
      <c r="LOE6" s="63"/>
      <c r="LOF6" s="63"/>
      <c r="LOG6" s="63"/>
      <c r="LOH6" s="63"/>
      <c r="LOI6" s="63"/>
      <c r="LOJ6" s="63"/>
      <c r="LOK6" s="63"/>
      <c r="LOL6" s="63"/>
      <c r="LOM6" s="63"/>
      <c r="LON6" s="63"/>
      <c r="LOO6" s="63"/>
      <c r="LOP6" s="63"/>
      <c r="LOQ6" s="63"/>
      <c r="LOR6" s="63"/>
      <c r="LOS6" s="63"/>
      <c r="LOT6" s="63"/>
      <c r="LOU6" s="63"/>
      <c r="LOV6" s="63"/>
      <c r="LOW6" s="63"/>
      <c r="LOX6" s="63"/>
      <c r="LOY6" s="63"/>
      <c r="LOZ6" s="63"/>
      <c r="LPA6" s="63"/>
      <c r="LPB6" s="63"/>
      <c r="LPC6" s="63"/>
      <c r="LPD6" s="63"/>
      <c r="LPE6" s="63"/>
      <c r="LPF6" s="63"/>
      <c r="LPG6" s="63"/>
      <c r="LPH6" s="63"/>
      <c r="LPI6" s="63"/>
      <c r="LPJ6" s="63"/>
      <c r="LPK6" s="63"/>
      <c r="LPL6" s="63"/>
      <c r="LPM6" s="63"/>
      <c r="LPN6" s="63"/>
      <c r="LPO6" s="63"/>
      <c r="LPP6" s="63"/>
      <c r="LPQ6" s="63"/>
      <c r="LPR6" s="63"/>
      <c r="LPS6" s="63"/>
      <c r="LPT6" s="63"/>
      <c r="LPU6" s="63"/>
      <c r="LPV6" s="63"/>
      <c r="LPW6" s="63"/>
      <c r="LPX6" s="63"/>
      <c r="LPY6" s="63"/>
      <c r="LPZ6" s="63"/>
      <c r="LQA6" s="63"/>
      <c r="LQB6" s="63"/>
      <c r="LQC6" s="63"/>
      <c r="LQD6" s="63"/>
      <c r="LQE6" s="63"/>
      <c r="LQF6" s="63"/>
      <c r="LQG6" s="63"/>
      <c r="LQH6" s="63"/>
      <c r="LQI6" s="63"/>
      <c r="LQJ6" s="63"/>
      <c r="LQK6" s="63"/>
      <c r="LQL6" s="63"/>
      <c r="LQM6" s="63"/>
      <c r="LQN6" s="63"/>
      <c r="LQO6" s="63"/>
      <c r="LQP6" s="63"/>
      <c r="LQQ6" s="63"/>
      <c r="LQR6" s="63"/>
      <c r="LQS6" s="63"/>
      <c r="LQT6" s="63"/>
      <c r="LQU6" s="63"/>
      <c r="LQV6" s="63"/>
      <c r="LQW6" s="63"/>
      <c r="LQX6" s="63"/>
      <c r="LQY6" s="63"/>
      <c r="LQZ6" s="63"/>
      <c r="LRA6" s="63"/>
      <c r="LRB6" s="63"/>
      <c r="LRC6" s="63"/>
      <c r="LRD6" s="63"/>
      <c r="LRE6" s="63"/>
      <c r="LRF6" s="63"/>
      <c r="LRG6" s="63"/>
      <c r="LRH6" s="63"/>
      <c r="LRI6" s="63"/>
      <c r="LRJ6" s="63"/>
      <c r="LRK6" s="63"/>
      <c r="LRL6" s="63"/>
      <c r="LRM6" s="63"/>
      <c r="LRN6" s="63"/>
      <c r="LRO6" s="63"/>
      <c r="LRP6" s="63"/>
      <c r="LRQ6" s="63"/>
      <c r="LRR6" s="63"/>
      <c r="LRS6" s="63"/>
      <c r="LRT6" s="63"/>
      <c r="LRU6" s="63"/>
      <c r="LRV6" s="63"/>
      <c r="LRW6" s="63"/>
      <c r="LRX6" s="63"/>
      <c r="LRY6" s="63"/>
      <c r="LRZ6" s="63"/>
      <c r="LSA6" s="63"/>
      <c r="LSB6" s="63"/>
      <c r="LSC6" s="63"/>
      <c r="LSD6" s="63"/>
      <c r="LSE6" s="63"/>
      <c r="LSF6" s="63"/>
      <c r="LSG6" s="63"/>
      <c r="LSH6" s="63"/>
      <c r="LSI6" s="63"/>
      <c r="LSJ6" s="63"/>
      <c r="LSK6" s="63"/>
      <c r="LSL6" s="63"/>
      <c r="LSM6" s="63"/>
      <c r="LSN6" s="63"/>
      <c r="LSO6" s="63"/>
      <c r="LSP6" s="63"/>
      <c r="LSQ6" s="63"/>
      <c r="LSR6" s="63"/>
      <c r="LSS6" s="63"/>
      <c r="LST6" s="63"/>
      <c r="LSU6" s="63"/>
      <c r="LSV6" s="63"/>
      <c r="LSW6" s="63"/>
      <c r="LSX6" s="63"/>
      <c r="LSY6" s="63"/>
      <c r="LSZ6" s="63"/>
      <c r="LTA6" s="63"/>
      <c r="LTB6" s="63"/>
      <c r="LTC6" s="63"/>
      <c r="LTD6" s="63"/>
      <c r="LTE6" s="63"/>
      <c r="LTF6" s="63"/>
      <c r="LTG6" s="63"/>
      <c r="LTH6" s="63"/>
      <c r="LTI6" s="63"/>
      <c r="LTJ6" s="63"/>
      <c r="LTK6" s="63"/>
      <c r="LTL6" s="63"/>
      <c r="LTM6" s="63"/>
      <c r="LTN6" s="63"/>
      <c r="LTO6" s="63"/>
      <c r="LTP6" s="63"/>
      <c r="LTQ6" s="63"/>
      <c r="LTR6" s="63"/>
      <c r="LTS6" s="63"/>
      <c r="LTT6" s="63"/>
      <c r="LTU6" s="63"/>
      <c r="LTV6" s="63"/>
      <c r="LTW6" s="63"/>
      <c r="LTX6" s="63"/>
      <c r="LTY6" s="63"/>
      <c r="LTZ6" s="63"/>
      <c r="LUA6" s="63"/>
      <c r="LUB6" s="63"/>
      <c r="LUC6" s="63"/>
      <c r="LUD6" s="63"/>
      <c r="LUE6" s="63"/>
      <c r="LUF6" s="63"/>
      <c r="LUG6" s="63"/>
      <c r="LUH6" s="63"/>
      <c r="LUI6" s="63"/>
      <c r="LUJ6" s="63"/>
      <c r="LUK6" s="63"/>
      <c r="LUL6" s="63"/>
      <c r="LUM6" s="63"/>
      <c r="LUN6" s="63"/>
      <c r="LUO6" s="63"/>
      <c r="LUP6" s="63"/>
      <c r="LUQ6" s="63"/>
      <c r="LUR6" s="63"/>
      <c r="LUS6" s="63"/>
      <c r="LUT6" s="63"/>
      <c r="LUU6" s="63"/>
      <c r="LUV6" s="63"/>
      <c r="LUW6" s="63"/>
      <c r="LUX6" s="63"/>
      <c r="LUY6" s="63"/>
      <c r="LUZ6" s="63"/>
      <c r="LVA6" s="63"/>
      <c r="LVB6" s="63"/>
      <c r="LVC6" s="63"/>
      <c r="LVD6" s="63"/>
      <c r="LVE6" s="63"/>
      <c r="LVF6" s="63"/>
      <c r="LVG6" s="63"/>
      <c r="LVH6" s="63"/>
      <c r="LVI6" s="63"/>
      <c r="LVJ6" s="63"/>
      <c r="LVK6" s="63"/>
      <c r="LVL6" s="63"/>
      <c r="LVM6" s="63"/>
      <c r="LVN6" s="63"/>
      <c r="LVO6" s="63"/>
      <c r="LVP6" s="63"/>
      <c r="LVQ6" s="63"/>
      <c r="LVR6" s="63"/>
      <c r="LVS6" s="63"/>
      <c r="LVT6" s="63"/>
      <c r="LVU6" s="63"/>
      <c r="LVV6" s="63"/>
      <c r="LVW6" s="63"/>
      <c r="LVX6" s="63"/>
      <c r="LVY6" s="63"/>
      <c r="LVZ6" s="63"/>
      <c r="LWA6" s="63"/>
      <c r="LWB6" s="63"/>
      <c r="LWC6" s="63"/>
      <c r="LWD6" s="63"/>
      <c r="LWE6" s="63"/>
      <c r="LWF6" s="63"/>
      <c r="LWG6" s="63"/>
      <c r="LWH6" s="63"/>
      <c r="LWI6" s="63"/>
      <c r="LWJ6" s="63"/>
      <c r="LWK6" s="63"/>
      <c r="LWL6" s="63"/>
      <c r="LWM6" s="63"/>
      <c r="LWN6" s="63"/>
      <c r="LWO6" s="63"/>
      <c r="LWP6" s="63"/>
      <c r="LWQ6" s="63"/>
      <c r="LWR6" s="63"/>
      <c r="LWS6" s="63"/>
      <c r="LWT6" s="63"/>
      <c r="LWU6" s="63"/>
      <c r="LWV6" s="63"/>
      <c r="LWW6" s="63"/>
      <c r="LWX6" s="63"/>
      <c r="LWY6" s="63"/>
      <c r="LWZ6" s="63"/>
      <c r="LXA6" s="63"/>
      <c r="LXB6" s="63"/>
      <c r="LXC6" s="63"/>
      <c r="LXD6" s="63"/>
      <c r="LXE6" s="63"/>
      <c r="LXF6" s="63"/>
      <c r="LXG6" s="63"/>
      <c r="LXH6" s="63"/>
      <c r="LXI6" s="63"/>
      <c r="LXJ6" s="63"/>
      <c r="LXK6" s="63"/>
      <c r="LXL6" s="63"/>
      <c r="LXM6" s="63"/>
      <c r="LXN6" s="63"/>
      <c r="LXO6" s="63"/>
      <c r="LXP6" s="63"/>
      <c r="LXQ6" s="63"/>
      <c r="LXR6" s="63"/>
      <c r="LXS6" s="63"/>
      <c r="LXT6" s="63"/>
      <c r="LXU6" s="63"/>
      <c r="LXV6" s="63"/>
      <c r="LXW6" s="63"/>
      <c r="LXX6" s="63"/>
      <c r="LXY6" s="63"/>
      <c r="LXZ6" s="63"/>
      <c r="LYA6" s="63"/>
      <c r="LYB6" s="63"/>
      <c r="LYC6" s="63"/>
      <c r="LYD6" s="63"/>
      <c r="LYE6" s="63"/>
      <c r="LYF6" s="63"/>
      <c r="LYG6" s="63"/>
      <c r="LYH6" s="63"/>
      <c r="LYI6" s="63"/>
      <c r="LYJ6" s="63"/>
      <c r="LYK6" s="63"/>
      <c r="LYL6" s="63"/>
      <c r="LYM6" s="63"/>
      <c r="LYN6" s="63"/>
      <c r="LYO6" s="63"/>
      <c r="LYP6" s="63"/>
      <c r="LYQ6" s="63"/>
      <c r="LYR6" s="63"/>
      <c r="LYS6" s="63"/>
      <c r="LYT6" s="63"/>
      <c r="LYU6" s="63"/>
      <c r="LYV6" s="63"/>
      <c r="LYW6" s="63"/>
      <c r="LYX6" s="63"/>
      <c r="LYY6" s="63"/>
      <c r="LYZ6" s="63"/>
      <c r="LZA6" s="63"/>
      <c r="LZB6" s="63"/>
      <c r="LZC6" s="63"/>
      <c r="LZD6" s="63"/>
      <c r="LZE6" s="63"/>
      <c r="LZF6" s="63"/>
      <c r="LZG6" s="63"/>
      <c r="LZH6" s="63"/>
      <c r="LZI6" s="63"/>
      <c r="LZJ6" s="63"/>
      <c r="LZK6" s="63"/>
      <c r="LZL6" s="63"/>
      <c r="LZM6" s="63"/>
      <c r="LZN6" s="63"/>
      <c r="LZO6" s="63"/>
      <c r="LZP6" s="63"/>
      <c r="LZQ6" s="63"/>
      <c r="LZR6" s="63"/>
      <c r="LZS6" s="63"/>
      <c r="LZT6" s="63"/>
      <c r="LZU6" s="63"/>
      <c r="LZV6" s="63"/>
      <c r="LZW6" s="63"/>
      <c r="LZX6" s="63"/>
      <c r="LZY6" s="63"/>
      <c r="LZZ6" s="63"/>
      <c r="MAA6" s="63"/>
      <c r="MAB6" s="63"/>
      <c r="MAC6" s="63"/>
      <c r="MAD6" s="63"/>
      <c r="MAE6" s="63"/>
      <c r="MAF6" s="63"/>
      <c r="MAG6" s="63"/>
      <c r="MAH6" s="63"/>
      <c r="MAI6" s="63"/>
      <c r="MAJ6" s="63"/>
      <c r="MAK6" s="63"/>
      <c r="MAL6" s="63"/>
      <c r="MAM6" s="63"/>
      <c r="MAN6" s="63"/>
      <c r="MAO6" s="63"/>
      <c r="MAP6" s="63"/>
      <c r="MAQ6" s="63"/>
      <c r="MAR6" s="63"/>
      <c r="MAS6" s="63"/>
      <c r="MAT6" s="63"/>
      <c r="MAU6" s="63"/>
      <c r="MAV6" s="63"/>
      <c r="MAW6" s="63"/>
      <c r="MAX6" s="63"/>
      <c r="MAY6" s="63"/>
      <c r="MAZ6" s="63"/>
      <c r="MBA6" s="63"/>
      <c r="MBB6" s="63"/>
      <c r="MBC6" s="63"/>
      <c r="MBD6" s="63"/>
      <c r="MBE6" s="63"/>
      <c r="MBF6" s="63"/>
      <c r="MBG6" s="63"/>
      <c r="MBH6" s="63"/>
      <c r="MBI6" s="63"/>
      <c r="MBJ6" s="63"/>
      <c r="MBK6" s="63"/>
      <c r="MBL6" s="63"/>
      <c r="MBM6" s="63"/>
      <c r="MBN6" s="63"/>
      <c r="MBO6" s="63"/>
      <c r="MBP6" s="63"/>
      <c r="MBQ6" s="63"/>
      <c r="MBR6" s="63"/>
      <c r="MBS6" s="63"/>
      <c r="MBT6" s="63"/>
      <c r="MBU6" s="63"/>
      <c r="MBV6" s="63"/>
      <c r="MBW6" s="63"/>
      <c r="MBX6" s="63"/>
      <c r="MBY6" s="63"/>
      <c r="MBZ6" s="63"/>
      <c r="MCA6" s="63"/>
      <c r="MCB6" s="63"/>
      <c r="MCC6" s="63"/>
      <c r="MCD6" s="63"/>
      <c r="MCE6" s="63"/>
      <c r="MCF6" s="63"/>
      <c r="MCG6" s="63"/>
      <c r="MCH6" s="63"/>
      <c r="MCI6" s="63"/>
      <c r="MCJ6" s="63"/>
      <c r="MCK6" s="63"/>
      <c r="MCL6" s="63"/>
      <c r="MCM6" s="63"/>
      <c r="MCN6" s="63"/>
      <c r="MCO6" s="63"/>
      <c r="MCP6" s="63"/>
      <c r="MCQ6" s="63"/>
      <c r="MCR6" s="63"/>
      <c r="MCS6" s="63"/>
      <c r="MCT6" s="63"/>
      <c r="MCU6" s="63"/>
      <c r="MCV6" s="63"/>
      <c r="MCW6" s="63"/>
      <c r="MCX6" s="63"/>
      <c r="MCY6" s="63"/>
      <c r="MCZ6" s="63"/>
      <c r="MDA6" s="63"/>
      <c r="MDB6" s="63"/>
      <c r="MDC6" s="63"/>
      <c r="MDD6" s="63"/>
      <c r="MDE6" s="63"/>
      <c r="MDF6" s="63"/>
      <c r="MDG6" s="63"/>
      <c r="MDH6" s="63"/>
      <c r="MDI6" s="63"/>
      <c r="MDJ6" s="63"/>
      <c r="MDK6" s="63"/>
      <c r="MDL6" s="63"/>
      <c r="MDM6" s="63"/>
      <c r="MDN6" s="63"/>
      <c r="MDO6" s="63"/>
      <c r="MDP6" s="63"/>
      <c r="MDQ6" s="63"/>
      <c r="MDR6" s="63"/>
      <c r="MDS6" s="63"/>
      <c r="MDT6" s="63"/>
      <c r="MDU6" s="63"/>
      <c r="MDV6" s="63"/>
      <c r="MDW6" s="63"/>
      <c r="MDX6" s="63"/>
      <c r="MDY6" s="63"/>
      <c r="MDZ6" s="63"/>
      <c r="MEA6" s="63"/>
      <c r="MEB6" s="63"/>
      <c r="MEC6" s="63"/>
      <c r="MED6" s="63"/>
      <c r="MEE6" s="63"/>
      <c r="MEF6" s="63"/>
      <c r="MEG6" s="63"/>
      <c r="MEH6" s="63"/>
      <c r="MEI6" s="63"/>
      <c r="MEJ6" s="63"/>
      <c r="MEK6" s="63"/>
      <c r="MEL6" s="63"/>
      <c r="MEM6" s="63"/>
      <c r="MEN6" s="63"/>
      <c r="MEO6" s="63"/>
      <c r="MEP6" s="63"/>
      <c r="MEQ6" s="63"/>
      <c r="MER6" s="63"/>
      <c r="MES6" s="63"/>
      <c r="MET6" s="63"/>
      <c r="MEU6" s="63"/>
      <c r="MEV6" s="63"/>
      <c r="MEW6" s="63"/>
      <c r="MEX6" s="63"/>
      <c r="MEY6" s="63"/>
      <c r="MEZ6" s="63"/>
      <c r="MFA6" s="63"/>
      <c r="MFB6" s="63"/>
      <c r="MFC6" s="63"/>
      <c r="MFD6" s="63"/>
      <c r="MFE6" s="63"/>
      <c r="MFF6" s="63"/>
      <c r="MFG6" s="63"/>
      <c r="MFH6" s="63"/>
      <c r="MFI6" s="63"/>
      <c r="MFJ6" s="63"/>
      <c r="MFK6" s="63"/>
      <c r="MFL6" s="63"/>
      <c r="MFM6" s="63"/>
      <c r="MFN6" s="63"/>
      <c r="MFO6" s="63"/>
      <c r="MFP6" s="63"/>
      <c r="MFQ6" s="63"/>
      <c r="MFR6" s="63"/>
      <c r="MFS6" s="63"/>
      <c r="MFT6" s="63"/>
      <c r="MFU6" s="63"/>
      <c r="MFV6" s="63"/>
      <c r="MFW6" s="63"/>
      <c r="MFX6" s="63"/>
      <c r="MFY6" s="63"/>
      <c r="MFZ6" s="63"/>
      <c r="MGA6" s="63"/>
      <c r="MGB6" s="63"/>
      <c r="MGC6" s="63"/>
      <c r="MGD6" s="63"/>
      <c r="MGE6" s="63"/>
      <c r="MGF6" s="63"/>
      <c r="MGG6" s="63"/>
      <c r="MGH6" s="63"/>
      <c r="MGI6" s="63"/>
      <c r="MGJ6" s="63"/>
      <c r="MGK6" s="63"/>
      <c r="MGL6" s="63"/>
      <c r="MGM6" s="63"/>
      <c r="MGN6" s="63"/>
      <c r="MGO6" s="63"/>
      <c r="MGP6" s="63"/>
      <c r="MGQ6" s="63"/>
      <c r="MGR6" s="63"/>
      <c r="MGS6" s="63"/>
      <c r="MGT6" s="63"/>
      <c r="MGU6" s="63"/>
      <c r="MGV6" s="63"/>
      <c r="MGW6" s="63"/>
      <c r="MGX6" s="63"/>
      <c r="MGY6" s="63"/>
      <c r="MGZ6" s="63"/>
      <c r="MHA6" s="63"/>
      <c r="MHB6" s="63"/>
      <c r="MHC6" s="63"/>
      <c r="MHD6" s="63"/>
      <c r="MHE6" s="63"/>
      <c r="MHF6" s="63"/>
      <c r="MHG6" s="63"/>
      <c r="MHH6" s="63"/>
      <c r="MHI6" s="63"/>
      <c r="MHJ6" s="63"/>
      <c r="MHK6" s="63"/>
      <c r="MHL6" s="63"/>
      <c r="MHM6" s="63"/>
      <c r="MHN6" s="63"/>
      <c r="MHO6" s="63"/>
      <c r="MHP6" s="63"/>
      <c r="MHQ6" s="63"/>
      <c r="MHR6" s="63"/>
      <c r="MHS6" s="63"/>
      <c r="MHT6" s="63"/>
      <c r="MHU6" s="63"/>
      <c r="MHV6" s="63"/>
      <c r="MHW6" s="63"/>
      <c r="MHX6" s="63"/>
      <c r="MHY6" s="63"/>
      <c r="MHZ6" s="63"/>
      <c r="MIA6" s="63"/>
      <c r="MIB6" s="63"/>
      <c r="MIC6" s="63"/>
      <c r="MID6" s="63"/>
      <c r="MIE6" s="63"/>
      <c r="MIF6" s="63"/>
      <c r="MIG6" s="63"/>
      <c r="MIH6" s="63"/>
      <c r="MII6" s="63"/>
      <c r="MIJ6" s="63"/>
      <c r="MIK6" s="63"/>
      <c r="MIL6" s="63"/>
      <c r="MIM6" s="63"/>
      <c r="MIN6" s="63"/>
      <c r="MIO6" s="63"/>
      <c r="MIP6" s="63"/>
      <c r="MIQ6" s="63"/>
      <c r="MIR6" s="63"/>
      <c r="MIS6" s="63"/>
      <c r="MIT6" s="63"/>
      <c r="MIU6" s="63"/>
      <c r="MIV6" s="63"/>
      <c r="MIW6" s="63"/>
      <c r="MIX6" s="63"/>
      <c r="MIY6" s="63"/>
      <c r="MIZ6" s="63"/>
      <c r="MJA6" s="63"/>
      <c r="MJB6" s="63"/>
      <c r="MJC6" s="63"/>
      <c r="MJD6" s="63"/>
      <c r="MJE6" s="63"/>
      <c r="MJF6" s="63"/>
      <c r="MJG6" s="63"/>
      <c r="MJH6" s="63"/>
      <c r="MJI6" s="63"/>
      <c r="MJJ6" s="63"/>
      <c r="MJK6" s="63"/>
      <c r="MJL6" s="63"/>
      <c r="MJM6" s="63"/>
      <c r="MJN6" s="63"/>
      <c r="MJO6" s="63"/>
      <c r="MJP6" s="63"/>
      <c r="MJQ6" s="63"/>
      <c r="MJR6" s="63"/>
      <c r="MJS6" s="63"/>
      <c r="MJT6" s="63"/>
      <c r="MJU6" s="63"/>
      <c r="MJV6" s="63"/>
      <c r="MJW6" s="63"/>
      <c r="MJX6" s="63"/>
      <c r="MJY6" s="63"/>
      <c r="MJZ6" s="63"/>
      <c r="MKA6" s="63"/>
      <c r="MKB6" s="63"/>
      <c r="MKC6" s="63"/>
      <c r="MKD6" s="63"/>
      <c r="MKE6" s="63"/>
      <c r="MKF6" s="63"/>
      <c r="MKG6" s="63"/>
      <c r="MKH6" s="63"/>
      <c r="MKI6" s="63"/>
      <c r="MKJ6" s="63"/>
      <c r="MKK6" s="63"/>
      <c r="MKL6" s="63"/>
      <c r="MKM6" s="63"/>
      <c r="MKN6" s="63"/>
      <c r="MKO6" s="63"/>
      <c r="MKP6" s="63"/>
      <c r="MKQ6" s="63"/>
      <c r="MKR6" s="63"/>
      <c r="MKS6" s="63"/>
      <c r="MKT6" s="63"/>
      <c r="MKU6" s="63"/>
      <c r="MKV6" s="63"/>
      <c r="MKW6" s="63"/>
      <c r="MKX6" s="63"/>
      <c r="MKY6" s="63"/>
      <c r="MKZ6" s="63"/>
      <c r="MLA6" s="63"/>
      <c r="MLB6" s="63"/>
      <c r="MLC6" s="63"/>
      <c r="MLD6" s="63"/>
      <c r="MLE6" s="63"/>
      <c r="MLF6" s="63"/>
      <c r="MLG6" s="63"/>
      <c r="MLH6" s="63"/>
      <c r="MLI6" s="63"/>
      <c r="MLJ6" s="63"/>
      <c r="MLK6" s="63"/>
      <c r="MLL6" s="63"/>
      <c r="MLM6" s="63"/>
      <c r="MLN6" s="63"/>
      <c r="MLO6" s="63"/>
      <c r="MLP6" s="63"/>
      <c r="MLQ6" s="63"/>
      <c r="MLR6" s="63"/>
      <c r="MLS6" s="63"/>
      <c r="MLT6" s="63"/>
      <c r="MLU6" s="63"/>
      <c r="MLV6" s="63"/>
      <c r="MLW6" s="63"/>
      <c r="MLX6" s="63"/>
      <c r="MLY6" s="63"/>
      <c r="MLZ6" s="63"/>
      <c r="MMA6" s="63"/>
      <c r="MMB6" s="63"/>
      <c r="MMC6" s="63"/>
      <c r="MMD6" s="63"/>
      <c r="MME6" s="63"/>
      <c r="MMF6" s="63"/>
      <c r="MMG6" s="63"/>
      <c r="MMH6" s="63"/>
      <c r="MMI6" s="63"/>
      <c r="MMJ6" s="63"/>
      <c r="MMK6" s="63"/>
      <c r="MML6" s="63"/>
      <c r="MMM6" s="63"/>
      <c r="MMN6" s="63"/>
      <c r="MMO6" s="63"/>
      <c r="MMP6" s="63"/>
      <c r="MMQ6" s="63"/>
      <c r="MMR6" s="63"/>
      <c r="MMS6" s="63"/>
      <c r="MMT6" s="63"/>
      <c r="MMU6" s="63"/>
      <c r="MMV6" s="63"/>
      <c r="MMW6" s="63"/>
      <c r="MMX6" s="63"/>
      <c r="MMY6" s="63"/>
      <c r="MMZ6" s="63"/>
      <c r="MNA6" s="63"/>
      <c r="MNB6" s="63"/>
      <c r="MNC6" s="63"/>
      <c r="MND6" s="63"/>
      <c r="MNE6" s="63"/>
      <c r="MNF6" s="63"/>
      <c r="MNG6" s="63"/>
      <c r="MNH6" s="63"/>
      <c r="MNI6" s="63"/>
      <c r="MNJ6" s="63"/>
      <c r="MNK6" s="63"/>
      <c r="MNL6" s="63"/>
      <c r="MNM6" s="63"/>
      <c r="MNN6" s="63"/>
      <c r="MNO6" s="63"/>
      <c r="MNP6" s="63"/>
      <c r="MNQ6" s="63"/>
      <c r="MNR6" s="63"/>
      <c r="MNS6" s="63"/>
      <c r="MNT6" s="63"/>
      <c r="MNU6" s="63"/>
      <c r="MNV6" s="63"/>
      <c r="MNW6" s="63"/>
      <c r="MNX6" s="63"/>
      <c r="MNY6" s="63"/>
      <c r="MNZ6" s="63"/>
      <c r="MOA6" s="63"/>
      <c r="MOB6" s="63"/>
      <c r="MOC6" s="63"/>
      <c r="MOD6" s="63"/>
      <c r="MOE6" s="63"/>
      <c r="MOF6" s="63"/>
      <c r="MOG6" s="63"/>
      <c r="MOH6" s="63"/>
      <c r="MOI6" s="63"/>
      <c r="MOJ6" s="63"/>
      <c r="MOK6" s="63"/>
      <c r="MOL6" s="63"/>
      <c r="MOM6" s="63"/>
      <c r="MON6" s="63"/>
      <c r="MOO6" s="63"/>
      <c r="MOP6" s="63"/>
      <c r="MOQ6" s="63"/>
      <c r="MOR6" s="63"/>
      <c r="MOS6" s="63"/>
      <c r="MOT6" s="63"/>
      <c r="MOU6" s="63"/>
      <c r="MOV6" s="63"/>
      <c r="MOW6" s="63"/>
      <c r="MOX6" s="63"/>
      <c r="MOY6" s="63"/>
      <c r="MOZ6" s="63"/>
      <c r="MPA6" s="63"/>
      <c r="MPB6" s="63"/>
      <c r="MPC6" s="63"/>
      <c r="MPD6" s="63"/>
      <c r="MPE6" s="63"/>
      <c r="MPF6" s="63"/>
      <c r="MPG6" s="63"/>
      <c r="MPH6" s="63"/>
      <c r="MPI6" s="63"/>
      <c r="MPJ6" s="63"/>
      <c r="MPK6" s="63"/>
      <c r="MPL6" s="63"/>
      <c r="MPM6" s="63"/>
      <c r="MPN6" s="63"/>
      <c r="MPO6" s="63"/>
      <c r="MPP6" s="63"/>
      <c r="MPQ6" s="63"/>
      <c r="MPR6" s="63"/>
      <c r="MPS6" s="63"/>
      <c r="MPT6" s="63"/>
      <c r="MPU6" s="63"/>
      <c r="MPV6" s="63"/>
      <c r="MPW6" s="63"/>
      <c r="MPX6" s="63"/>
      <c r="MPY6" s="63"/>
      <c r="MPZ6" s="63"/>
      <c r="MQA6" s="63"/>
      <c r="MQB6" s="63"/>
      <c r="MQC6" s="63"/>
      <c r="MQD6" s="63"/>
      <c r="MQE6" s="63"/>
      <c r="MQF6" s="63"/>
      <c r="MQG6" s="63"/>
      <c r="MQH6" s="63"/>
      <c r="MQI6" s="63"/>
      <c r="MQJ6" s="63"/>
      <c r="MQK6" s="63"/>
      <c r="MQL6" s="63"/>
      <c r="MQM6" s="63"/>
      <c r="MQN6" s="63"/>
      <c r="MQO6" s="63"/>
      <c r="MQP6" s="63"/>
      <c r="MQQ6" s="63"/>
      <c r="MQR6" s="63"/>
      <c r="MQS6" s="63"/>
      <c r="MQT6" s="63"/>
      <c r="MQU6" s="63"/>
      <c r="MQV6" s="63"/>
      <c r="MQW6" s="63"/>
      <c r="MQX6" s="63"/>
      <c r="MQY6" s="63"/>
      <c r="MQZ6" s="63"/>
      <c r="MRA6" s="63"/>
      <c r="MRB6" s="63"/>
      <c r="MRC6" s="63"/>
      <c r="MRD6" s="63"/>
      <c r="MRE6" s="63"/>
      <c r="MRF6" s="63"/>
      <c r="MRG6" s="63"/>
      <c r="MRH6" s="63"/>
      <c r="MRI6" s="63"/>
      <c r="MRJ6" s="63"/>
      <c r="MRK6" s="63"/>
      <c r="MRL6" s="63"/>
      <c r="MRM6" s="63"/>
      <c r="MRN6" s="63"/>
      <c r="MRO6" s="63"/>
      <c r="MRP6" s="63"/>
      <c r="MRQ6" s="63"/>
      <c r="MRR6" s="63"/>
      <c r="MRS6" s="63"/>
      <c r="MRT6" s="63"/>
      <c r="MRU6" s="63"/>
      <c r="MRV6" s="63"/>
      <c r="MRW6" s="63"/>
      <c r="MRX6" s="63"/>
      <c r="MRY6" s="63"/>
      <c r="MRZ6" s="63"/>
      <c r="MSA6" s="63"/>
      <c r="MSB6" s="63"/>
      <c r="MSC6" s="63"/>
      <c r="MSD6" s="63"/>
      <c r="MSE6" s="63"/>
      <c r="MSF6" s="63"/>
      <c r="MSG6" s="63"/>
      <c r="MSH6" s="63"/>
      <c r="MSI6" s="63"/>
      <c r="MSJ6" s="63"/>
      <c r="MSK6" s="63"/>
      <c r="MSL6" s="63"/>
      <c r="MSM6" s="63"/>
      <c r="MSN6" s="63"/>
      <c r="MSO6" s="63"/>
      <c r="MSP6" s="63"/>
      <c r="MSQ6" s="63"/>
      <c r="MSR6" s="63"/>
      <c r="MSS6" s="63"/>
      <c r="MST6" s="63"/>
      <c r="MSU6" s="63"/>
      <c r="MSV6" s="63"/>
      <c r="MSW6" s="63"/>
      <c r="MSX6" s="63"/>
      <c r="MSY6" s="63"/>
      <c r="MSZ6" s="63"/>
      <c r="MTA6" s="63"/>
      <c r="MTB6" s="63"/>
      <c r="MTC6" s="63"/>
      <c r="MTD6" s="63"/>
      <c r="MTE6" s="63"/>
      <c r="MTF6" s="63"/>
      <c r="MTG6" s="63"/>
      <c r="MTH6" s="63"/>
      <c r="MTI6" s="63"/>
      <c r="MTJ6" s="63"/>
      <c r="MTK6" s="63"/>
      <c r="MTL6" s="63"/>
      <c r="MTM6" s="63"/>
      <c r="MTN6" s="63"/>
      <c r="MTO6" s="63"/>
      <c r="MTP6" s="63"/>
      <c r="MTQ6" s="63"/>
      <c r="MTR6" s="63"/>
      <c r="MTS6" s="63"/>
      <c r="MTT6" s="63"/>
      <c r="MTU6" s="63"/>
      <c r="MTV6" s="63"/>
      <c r="MTW6" s="63"/>
      <c r="MTX6" s="63"/>
      <c r="MTY6" s="63"/>
      <c r="MTZ6" s="63"/>
      <c r="MUA6" s="63"/>
      <c r="MUB6" s="63"/>
      <c r="MUC6" s="63"/>
      <c r="MUD6" s="63"/>
      <c r="MUE6" s="63"/>
      <c r="MUF6" s="63"/>
      <c r="MUG6" s="63"/>
      <c r="MUH6" s="63"/>
      <c r="MUI6" s="63"/>
      <c r="MUJ6" s="63"/>
      <c r="MUK6" s="63"/>
      <c r="MUL6" s="63"/>
      <c r="MUM6" s="63"/>
      <c r="MUN6" s="63"/>
      <c r="MUO6" s="63"/>
      <c r="MUP6" s="63"/>
      <c r="MUQ6" s="63"/>
      <c r="MUR6" s="63"/>
      <c r="MUS6" s="63"/>
      <c r="MUT6" s="63"/>
      <c r="MUU6" s="63"/>
      <c r="MUV6" s="63"/>
      <c r="MUW6" s="63"/>
      <c r="MUX6" s="63"/>
      <c r="MUY6" s="63"/>
      <c r="MUZ6" s="63"/>
      <c r="MVA6" s="63"/>
      <c r="MVB6" s="63"/>
      <c r="MVC6" s="63"/>
      <c r="MVD6" s="63"/>
      <c r="MVE6" s="63"/>
      <c r="MVF6" s="63"/>
      <c r="MVG6" s="63"/>
      <c r="MVH6" s="63"/>
      <c r="MVI6" s="63"/>
      <c r="MVJ6" s="63"/>
      <c r="MVK6" s="63"/>
      <c r="MVL6" s="63"/>
      <c r="MVM6" s="63"/>
      <c r="MVN6" s="63"/>
      <c r="MVO6" s="63"/>
      <c r="MVP6" s="63"/>
      <c r="MVQ6" s="63"/>
      <c r="MVR6" s="63"/>
      <c r="MVS6" s="63"/>
      <c r="MVT6" s="63"/>
      <c r="MVU6" s="63"/>
      <c r="MVV6" s="63"/>
      <c r="MVW6" s="63"/>
      <c r="MVX6" s="63"/>
      <c r="MVY6" s="63"/>
      <c r="MVZ6" s="63"/>
      <c r="MWA6" s="63"/>
      <c r="MWB6" s="63"/>
      <c r="MWC6" s="63"/>
      <c r="MWD6" s="63"/>
      <c r="MWE6" s="63"/>
      <c r="MWF6" s="63"/>
      <c r="MWG6" s="63"/>
      <c r="MWH6" s="63"/>
      <c r="MWI6" s="63"/>
      <c r="MWJ6" s="63"/>
      <c r="MWK6" s="63"/>
      <c r="MWL6" s="63"/>
      <c r="MWM6" s="63"/>
      <c r="MWN6" s="63"/>
      <c r="MWO6" s="63"/>
      <c r="MWP6" s="63"/>
      <c r="MWQ6" s="63"/>
      <c r="MWR6" s="63"/>
      <c r="MWS6" s="63"/>
      <c r="MWT6" s="63"/>
      <c r="MWU6" s="63"/>
      <c r="MWV6" s="63"/>
      <c r="MWW6" s="63"/>
      <c r="MWX6" s="63"/>
      <c r="MWY6" s="63"/>
      <c r="MWZ6" s="63"/>
      <c r="MXA6" s="63"/>
      <c r="MXB6" s="63"/>
      <c r="MXC6" s="63"/>
      <c r="MXD6" s="63"/>
      <c r="MXE6" s="63"/>
      <c r="MXF6" s="63"/>
      <c r="MXG6" s="63"/>
      <c r="MXH6" s="63"/>
      <c r="MXI6" s="63"/>
      <c r="MXJ6" s="63"/>
      <c r="MXK6" s="63"/>
      <c r="MXL6" s="63"/>
      <c r="MXM6" s="63"/>
      <c r="MXN6" s="63"/>
      <c r="MXO6" s="63"/>
      <c r="MXP6" s="63"/>
      <c r="MXQ6" s="63"/>
      <c r="MXR6" s="63"/>
      <c r="MXS6" s="63"/>
      <c r="MXT6" s="63"/>
      <c r="MXU6" s="63"/>
      <c r="MXV6" s="63"/>
      <c r="MXW6" s="63"/>
      <c r="MXX6" s="63"/>
      <c r="MXY6" s="63"/>
      <c r="MXZ6" s="63"/>
      <c r="MYA6" s="63"/>
      <c r="MYB6" s="63"/>
      <c r="MYC6" s="63"/>
      <c r="MYD6" s="63"/>
      <c r="MYE6" s="63"/>
      <c r="MYF6" s="63"/>
      <c r="MYG6" s="63"/>
      <c r="MYH6" s="63"/>
      <c r="MYI6" s="63"/>
      <c r="MYJ6" s="63"/>
      <c r="MYK6" s="63"/>
      <c r="MYL6" s="63"/>
      <c r="MYM6" s="63"/>
      <c r="MYN6" s="63"/>
      <c r="MYO6" s="63"/>
      <c r="MYP6" s="63"/>
      <c r="MYQ6" s="63"/>
      <c r="MYR6" s="63"/>
      <c r="MYS6" s="63"/>
      <c r="MYT6" s="63"/>
      <c r="MYU6" s="63"/>
      <c r="MYV6" s="63"/>
      <c r="MYW6" s="63"/>
      <c r="MYX6" s="63"/>
      <c r="MYY6" s="63"/>
      <c r="MYZ6" s="63"/>
      <c r="MZA6" s="63"/>
      <c r="MZB6" s="63"/>
      <c r="MZC6" s="63"/>
      <c r="MZD6" s="63"/>
      <c r="MZE6" s="63"/>
      <c r="MZF6" s="63"/>
      <c r="MZG6" s="63"/>
      <c r="MZH6" s="63"/>
      <c r="MZI6" s="63"/>
      <c r="MZJ6" s="63"/>
      <c r="MZK6" s="63"/>
      <c r="MZL6" s="63"/>
      <c r="MZM6" s="63"/>
      <c r="MZN6" s="63"/>
      <c r="MZO6" s="63"/>
      <c r="MZP6" s="63"/>
      <c r="MZQ6" s="63"/>
      <c r="MZR6" s="63"/>
      <c r="MZS6" s="63"/>
      <c r="MZT6" s="63"/>
      <c r="MZU6" s="63"/>
      <c r="MZV6" s="63"/>
      <c r="MZW6" s="63"/>
      <c r="MZX6" s="63"/>
      <c r="MZY6" s="63"/>
      <c r="MZZ6" s="63"/>
      <c r="NAA6" s="63"/>
      <c r="NAB6" s="63"/>
      <c r="NAC6" s="63"/>
      <c r="NAD6" s="63"/>
      <c r="NAE6" s="63"/>
      <c r="NAF6" s="63"/>
      <c r="NAG6" s="63"/>
      <c r="NAH6" s="63"/>
      <c r="NAI6" s="63"/>
      <c r="NAJ6" s="63"/>
      <c r="NAK6" s="63"/>
      <c r="NAL6" s="63"/>
      <c r="NAM6" s="63"/>
      <c r="NAN6" s="63"/>
      <c r="NAO6" s="63"/>
      <c r="NAP6" s="63"/>
      <c r="NAQ6" s="63"/>
      <c r="NAR6" s="63"/>
      <c r="NAS6" s="63"/>
      <c r="NAT6" s="63"/>
      <c r="NAU6" s="63"/>
      <c r="NAV6" s="63"/>
      <c r="NAW6" s="63"/>
      <c r="NAX6" s="63"/>
      <c r="NAY6" s="63"/>
      <c r="NAZ6" s="63"/>
      <c r="NBA6" s="63"/>
      <c r="NBB6" s="63"/>
      <c r="NBC6" s="63"/>
      <c r="NBD6" s="63"/>
      <c r="NBE6" s="63"/>
      <c r="NBF6" s="63"/>
      <c r="NBG6" s="63"/>
      <c r="NBH6" s="63"/>
      <c r="NBI6" s="63"/>
      <c r="NBJ6" s="63"/>
      <c r="NBK6" s="63"/>
      <c r="NBL6" s="63"/>
      <c r="NBM6" s="63"/>
      <c r="NBN6" s="63"/>
      <c r="NBO6" s="63"/>
      <c r="NBP6" s="63"/>
      <c r="NBQ6" s="63"/>
      <c r="NBR6" s="63"/>
      <c r="NBS6" s="63"/>
      <c r="NBT6" s="63"/>
      <c r="NBU6" s="63"/>
      <c r="NBV6" s="63"/>
      <c r="NBW6" s="63"/>
      <c r="NBX6" s="63"/>
      <c r="NBY6" s="63"/>
      <c r="NBZ6" s="63"/>
      <c r="NCA6" s="63"/>
      <c r="NCB6" s="63"/>
      <c r="NCC6" s="63"/>
      <c r="NCD6" s="63"/>
      <c r="NCE6" s="63"/>
      <c r="NCF6" s="63"/>
      <c r="NCG6" s="63"/>
      <c r="NCH6" s="63"/>
      <c r="NCI6" s="63"/>
      <c r="NCJ6" s="63"/>
      <c r="NCK6" s="63"/>
      <c r="NCL6" s="63"/>
      <c r="NCM6" s="63"/>
      <c r="NCN6" s="63"/>
      <c r="NCO6" s="63"/>
      <c r="NCP6" s="63"/>
      <c r="NCQ6" s="63"/>
      <c r="NCR6" s="63"/>
      <c r="NCS6" s="63"/>
      <c r="NCT6" s="63"/>
      <c r="NCU6" s="63"/>
      <c r="NCV6" s="63"/>
      <c r="NCW6" s="63"/>
      <c r="NCX6" s="63"/>
      <c r="NCY6" s="63"/>
      <c r="NCZ6" s="63"/>
      <c r="NDA6" s="63"/>
      <c r="NDB6" s="63"/>
      <c r="NDC6" s="63"/>
      <c r="NDD6" s="63"/>
      <c r="NDE6" s="63"/>
      <c r="NDF6" s="63"/>
      <c r="NDG6" s="63"/>
      <c r="NDH6" s="63"/>
      <c r="NDI6" s="63"/>
      <c r="NDJ6" s="63"/>
      <c r="NDK6" s="63"/>
      <c r="NDL6" s="63"/>
      <c r="NDM6" s="63"/>
      <c r="NDN6" s="63"/>
      <c r="NDO6" s="63"/>
      <c r="NDP6" s="63"/>
      <c r="NDQ6" s="63"/>
      <c r="NDR6" s="63"/>
      <c r="NDS6" s="63"/>
      <c r="NDT6" s="63"/>
      <c r="NDU6" s="63"/>
      <c r="NDV6" s="63"/>
      <c r="NDW6" s="63"/>
      <c r="NDX6" s="63"/>
      <c r="NDY6" s="63"/>
      <c r="NDZ6" s="63"/>
      <c r="NEA6" s="63"/>
      <c r="NEB6" s="63"/>
      <c r="NEC6" s="63"/>
      <c r="NED6" s="63"/>
      <c r="NEE6" s="63"/>
      <c r="NEF6" s="63"/>
      <c r="NEG6" s="63"/>
      <c r="NEH6" s="63"/>
      <c r="NEI6" s="63"/>
      <c r="NEJ6" s="63"/>
      <c r="NEK6" s="63"/>
      <c r="NEL6" s="63"/>
      <c r="NEM6" s="63"/>
      <c r="NEN6" s="63"/>
      <c r="NEO6" s="63"/>
      <c r="NEP6" s="63"/>
      <c r="NEQ6" s="63"/>
      <c r="NER6" s="63"/>
      <c r="NES6" s="63"/>
      <c r="NET6" s="63"/>
      <c r="NEU6" s="63"/>
      <c r="NEV6" s="63"/>
      <c r="NEW6" s="63"/>
      <c r="NEX6" s="63"/>
      <c r="NEY6" s="63"/>
      <c r="NEZ6" s="63"/>
      <c r="NFA6" s="63"/>
      <c r="NFB6" s="63"/>
      <c r="NFC6" s="63"/>
      <c r="NFD6" s="63"/>
      <c r="NFE6" s="63"/>
      <c r="NFF6" s="63"/>
      <c r="NFG6" s="63"/>
      <c r="NFH6" s="63"/>
      <c r="NFI6" s="63"/>
      <c r="NFJ6" s="63"/>
      <c r="NFK6" s="63"/>
      <c r="NFL6" s="63"/>
      <c r="NFM6" s="63"/>
      <c r="NFN6" s="63"/>
      <c r="NFO6" s="63"/>
      <c r="NFP6" s="63"/>
      <c r="NFQ6" s="63"/>
      <c r="NFR6" s="63"/>
      <c r="NFS6" s="63"/>
      <c r="NFT6" s="63"/>
      <c r="NFU6" s="63"/>
      <c r="NFV6" s="63"/>
      <c r="NFW6" s="63"/>
      <c r="NFX6" s="63"/>
      <c r="NFY6" s="63"/>
      <c r="NFZ6" s="63"/>
      <c r="NGA6" s="63"/>
      <c r="NGB6" s="63"/>
      <c r="NGC6" s="63"/>
      <c r="NGD6" s="63"/>
      <c r="NGE6" s="63"/>
      <c r="NGF6" s="63"/>
      <c r="NGG6" s="63"/>
      <c r="NGH6" s="63"/>
      <c r="NGI6" s="63"/>
      <c r="NGJ6" s="63"/>
      <c r="NGK6" s="63"/>
      <c r="NGL6" s="63"/>
      <c r="NGM6" s="63"/>
      <c r="NGN6" s="63"/>
      <c r="NGO6" s="63"/>
      <c r="NGP6" s="63"/>
      <c r="NGQ6" s="63"/>
      <c r="NGR6" s="63"/>
      <c r="NGS6" s="63"/>
      <c r="NGT6" s="63"/>
      <c r="NGU6" s="63"/>
      <c r="NGV6" s="63"/>
      <c r="NGW6" s="63"/>
      <c r="NGX6" s="63"/>
      <c r="NGY6" s="63"/>
      <c r="NGZ6" s="63"/>
      <c r="NHA6" s="63"/>
      <c r="NHB6" s="63"/>
      <c r="NHC6" s="63"/>
      <c r="NHD6" s="63"/>
      <c r="NHE6" s="63"/>
      <c r="NHF6" s="63"/>
      <c r="NHG6" s="63"/>
      <c r="NHH6" s="63"/>
      <c r="NHI6" s="63"/>
      <c r="NHJ6" s="63"/>
      <c r="NHK6" s="63"/>
      <c r="NHL6" s="63"/>
      <c r="NHM6" s="63"/>
      <c r="NHN6" s="63"/>
      <c r="NHO6" s="63"/>
      <c r="NHP6" s="63"/>
      <c r="NHQ6" s="63"/>
      <c r="NHR6" s="63"/>
      <c r="NHS6" s="63"/>
      <c r="NHT6" s="63"/>
      <c r="NHU6" s="63"/>
      <c r="NHV6" s="63"/>
      <c r="NHW6" s="63"/>
      <c r="NHX6" s="63"/>
      <c r="NHY6" s="63"/>
      <c r="NHZ6" s="63"/>
      <c r="NIA6" s="63"/>
      <c r="NIB6" s="63"/>
      <c r="NIC6" s="63"/>
      <c r="NID6" s="63"/>
      <c r="NIE6" s="63"/>
      <c r="NIF6" s="63"/>
      <c r="NIG6" s="63"/>
      <c r="NIH6" s="63"/>
      <c r="NII6" s="63"/>
      <c r="NIJ6" s="63"/>
      <c r="NIK6" s="63"/>
      <c r="NIL6" s="63"/>
      <c r="NIM6" s="63"/>
      <c r="NIN6" s="63"/>
      <c r="NIO6" s="63"/>
      <c r="NIP6" s="63"/>
      <c r="NIQ6" s="63"/>
      <c r="NIR6" s="63"/>
      <c r="NIS6" s="63"/>
      <c r="NIT6" s="63"/>
      <c r="NIU6" s="63"/>
      <c r="NIV6" s="63"/>
      <c r="NIW6" s="63"/>
      <c r="NIX6" s="63"/>
      <c r="NIY6" s="63"/>
      <c r="NIZ6" s="63"/>
      <c r="NJA6" s="63"/>
      <c r="NJB6" s="63"/>
      <c r="NJC6" s="63"/>
      <c r="NJD6" s="63"/>
      <c r="NJE6" s="63"/>
      <c r="NJF6" s="63"/>
      <c r="NJG6" s="63"/>
      <c r="NJH6" s="63"/>
      <c r="NJI6" s="63"/>
      <c r="NJJ6" s="63"/>
      <c r="NJK6" s="63"/>
      <c r="NJL6" s="63"/>
      <c r="NJM6" s="63"/>
      <c r="NJN6" s="63"/>
      <c r="NJO6" s="63"/>
      <c r="NJP6" s="63"/>
      <c r="NJQ6" s="63"/>
      <c r="NJR6" s="63"/>
      <c r="NJS6" s="63"/>
      <c r="NJT6" s="63"/>
      <c r="NJU6" s="63"/>
      <c r="NJV6" s="63"/>
      <c r="NJW6" s="63"/>
      <c r="NJX6" s="63"/>
      <c r="NJY6" s="63"/>
      <c r="NJZ6" s="63"/>
      <c r="NKA6" s="63"/>
      <c r="NKB6" s="63"/>
      <c r="NKC6" s="63"/>
      <c r="NKD6" s="63"/>
      <c r="NKE6" s="63"/>
      <c r="NKF6" s="63"/>
      <c r="NKG6" s="63"/>
      <c r="NKH6" s="63"/>
      <c r="NKI6" s="63"/>
      <c r="NKJ6" s="63"/>
      <c r="NKK6" s="63"/>
      <c r="NKL6" s="63"/>
      <c r="NKM6" s="63"/>
      <c r="NKN6" s="63"/>
      <c r="NKO6" s="63"/>
      <c r="NKP6" s="63"/>
      <c r="NKQ6" s="63"/>
      <c r="NKR6" s="63"/>
      <c r="NKS6" s="63"/>
      <c r="NKT6" s="63"/>
      <c r="NKU6" s="63"/>
      <c r="NKV6" s="63"/>
      <c r="NKW6" s="63"/>
      <c r="NKX6" s="63"/>
      <c r="NKY6" s="63"/>
      <c r="NKZ6" s="63"/>
      <c r="NLA6" s="63"/>
      <c r="NLB6" s="63"/>
      <c r="NLC6" s="63"/>
      <c r="NLD6" s="63"/>
      <c r="NLE6" s="63"/>
      <c r="NLF6" s="63"/>
      <c r="NLG6" s="63"/>
      <c r="NLH6" s="63"/>
      <c r="NLI6" s="63"/>
      <c r="NLJ6" s="63"/>
      <c r="NLK6" s="63"/>
      <c r="NLL6" s="63"/>
      <c r="NLM6" s="63"/>
      <c r="NLN6" s="63"/>
      <c r="NLO6" s="63"/>
      <c r="NLP6" s="63"/>
      <c r="NLQ6" s="63"/>
      <c r="NLR6" s="63"/>
      <c r="NLS6" s="63"/>
      <c r="NLT6" s="63"/>
      <c r="NLU6" s="63"/>
      <c r="NLV6" s="63"/>
      <c r="NLW6" s="63"/>
      <c r="NLX6" s="63"/>
      <c r="NLY6" s="63"/>
      <c r="NLZ6" s="63"/>
      <c r="NMA6" s="63"/>
      <c r="NMB6" s="63"/>
      <c r="NMC6" s="63"/>
      <c r="NMD6" s="63"/>
      <c r="NME6" s="63"/>
      <c r="NMF6" s="63"/>
      <c r="NMG6" s="63"/>
      <c r="NMH6" s="63"/>
      <c r="NMI6" s="63"/>
      <c r="NMJ6" s="63"/>
      <c r="NMK6" s="63"/>
      <c r="NML6" s="63"/>
      <c r="NMM6" s="63"/>
      <c r="NMN6" s="63"/>
      <c r="NMO6" s="63"/>
      <c r="NMP6" s="63"/>
      <c r="NMQ6" s="63"/>
      <c r="NMR6" s="63"/>
      <c r="NMS6" s="63"/>
      <c r="NMT6" s="63"/>
      <c r="NMU6" s="63"/>
      <c r="NMV6" s="63"/>
      <c r="NMW6" s="63"/>
      <c r="NMX6" s="63"/>
      <c r="NMY6" s="63"/>
      <c r="NMZ6" s="63"/>
      <c r="NNA6" s="63"/>
      <c r="NNB6" s="63"/>
      <c r="NNC6" s="63"/>
      <c r="NND6" s="63"/>
      <c r="NNE6" s="63"/>
      <c r="NNF6" s="63"/>
      <c r="NNG6" s="63"/>
      <c r="NNH6" s="63"/>
      <c r="NNI6" s="63"/>
      <c r="NNJ6" s="63"/>
      <c r="NNK6" s="63"/>
      <c r="NNL6" s="63"/>
      <c r="NNM6" s="63"/>
      <c r="NNN6" s="63"/>
      <c r="NNO6" s="63"/>
      <c r="NNP6" s="63"/>
      <c r="NNQ6" s="63"/>
      <c r="NNR6" s="63"/>
      <c r="NNS6" s="63"/>
      <c r="NNT6" s="63"/>
      <c r="NNU6" s="63"/>
      <c r="NNV6" s="63"/>
      <c r="NNW6" s="63"/>
      <c r="NNX6" s="63"/>
      <c r="NNY6" s="63"/>
      <c r="NNZ6" s="63"/>
      <c r="NOA6" s="63"/>
      <c r="NOB6" s="63"/>
      <c r="NOC6" s="63"/>
      <c r="NOD6" s="63"/>
      <c r="NOE6" s="63"/>
      <c r="NOF6" s="63"/>
      <c r="NOG6" s="63"/>
      <c r="NOH6" s="63"/>
      <c r="NOI6" s="63"/>
      <c r="NOJ6" s="63"/>
      <c r="NOK6" s="63"/>
      <c r="NOL6" s="63"/>
      <c r="NOM6" s="63"/>
      <c r="NON6" s="63"/>
      <c r="NOO6" s="63"/>
      <c r="NOP6" s="63"/>
      <c r="NOQ6" s="63"/>
      <c r="NOR6" s="63"/>
      <c r="NOS6" s="63"/>
      <c r="NOT6" s="63"/>
      <c r="NOU6" s="63"/>
      <c r="NOV6" s="63"/>
      <c r="NOW6" s="63"/>
      <c r="NOX6" s="63"/>
      <c r="NOY6" s="63"/>
      <c r="NOZ6" s="63"/>
      <c r="NPA6" s="63"/>
      <c r="NPB6" s="63"/>
      <c r="NPC6" s="63"/>
      <c r="NPD6" s="63"/>
      <c r="NPE6" s="63"/>
      <c r="NPF6" s="63"/>
      <c r="NPG6" s="63"/>
      <c r="NPH6" s="63"/>
      <c r="NPI6" s="63"/>
      <c r="NPJ6" s="63"/>
      <c r="NPK6" s="63"/>
      <c r="NPL6" s="63"/>
      <c r="NPM6" s="63"/>
      <c r="NPN6" s="63"/>
      <c r="NPO6" s="63"/>
      <c r="NPP6" s="63"/>
      <c r="NPQ6" s="63"/>
      <c r="NPR6" s="63"/>
      <c r="NPS6" s="63"/>
      <c r="NPT6" s="63"/>
      <c r="NPU6" s="63"/>
      <c r="NPV6" s="63"/>
      <c r="NPW6" s="63"/>
      <c r="NPX6" s="63"/>
      <c r="NPY6" s="63"/>
      <c r="NPZ6" s="63"/>
      <c r="NQA6" s="63"/>
      <c r="NQB6" s="63"/>
      <c r="NQC6" s="63"/>
      <c r="NQD6" s="63"/>
      <c r="NQE6" s="63"/>
      <c r="NQF6" s="63"/>
      <c r="NQG6" s="63"/>
      <c r="NQH6" s="63"/>
      <c r="NQI6" s="63"/>
      <c r="NQJ6" s="63"/>
      <c r="NQK6" s="63"/>
      <c r="NQL6" s="63"/>
      <c r="NQM6" s="63"/>
      <c r="NQN6" s="63"/>
      <c r="NQO6" s="63"/>
      <c r="NQP6" s="63"/>
      <c r="NQQ6" s="63"/>
      <c r="NQR6" s="63"/>
      <c r="NQS6" s="63"/>
      <c r="NQT6" s="63"/>
      <c r="NQU6" s="63"/>
      <c r="NQV6" s="63"/>
      <c r="NQW6" s="63"/>
      <c r="NQX6" s="63"/>
      <c r="NQY6" s="63"/>
      <c r="NQZ6" s="63"/>
      <c r="NRA6" s="63"/>
      <c r="NRB6" s="63"/>
      <c r="NRC6" s="63"/>
      <c r="NRD6" s="63"/>
      <c r="NRE6" s="63"/>
      <c r="NRF6" s="63"/>
      <c r="NRG6" s="63"/>
      <c r="NRH6" s="63"/>
      <c r="NRI6" s="63"/>
      <c r="NRJ6" s="63"/>
      <c r="NRK6" s="63"/>
      <c r="NRL6" s="63"/>
      <c r="NRM6" s="63"/>
      <c r="NRN6" s="63"/>
      <c r="NRO6" s="63"/>
      <c r="NRP6" s="63"/>
      <c r="NRQ6" s="63"/>
      <c r="NRR6" s="63"/>
      <c r="NRS6" s="63"/>
      <c r="NRT6" s="63"/>
      <c r="NRU6" s="63"/>
      <c r="NRV6" s="63"/>
      <c r="NRW6" s="63"/>
      <c r="NRX6" s="63"/>
      <c r="NRY6" s="63"/>
      <c r="NRZ6" s="63"/>
      <c r="NSA6" s="63"/>
      <c r="NSB6" s="63"/>
      <c r="NSC6" s="63"/>
      <c r="NSD6" s="63"/>
      <c r="NSE6" s="63"/>
      <c r="NSF6" s="63"/>
      <c r="NSG6" s="63"/>
      <c r="NSH6" s="63"/>
      <c r="NSI6" s="63"/>
      <c r="NSJ6" s="63"/>
      <c r="NSK6" s="63"/>
      <c r="NSL6" s="63"/>
      <c r="NSM6" s="63"/>
      <c r="NSN6" s="63"/>
      <c r="NSO6" s="63"/>
      <c r="NSP6" s="63"/>
      <c r="NSQ6" s="63"/>
      <c r="NSR6" s="63"/>
      <c r="NSS6" s="63"/>
      <c r="NST6" s="63"/>
      <c r="NSU6" s="63"/>
      <c r="NSV6" s="63"/>
      <c r="NSW6" s="63"/>
      <c r="NSX6" s="63"/>
      <c r="NSY6" s="63"/>
      <c r="NSZ6" s="63"/>
      <c r="NTA6" s="63"/>
      <c r="NTB6" s="63"/>
      <c r="NTC6" s="63"/>
      <c r="NTD6" s="63"/>
      <c r="NTE6" s="63"/>
      <c r="NTF6" s="63"/>
      <c r="NTG6" s="63"/>
      <c r="NTH6" s="63"/>
      <c r="NTI6" s="63"/>
      <c r="NTJ6" s="63"/>
      <c r="NTK6" s="63"/>
      <c r="NTL6" s="63"/>
      <c r="NTM6" s="63"/>
      <c r="NTN6" s="63"/>
      <c r="NTO6" s="63"/>
      <c r="NTP6" s="63"/>
      <c r="NTQ6" s="63"/>
      <c r="NTR6" s="63"/>
      <c r="NTS6" s="63"/>
      <c r="NTT6" s="63"/>
      <c r="NTU6" s="63"/>
      <c r="NTV6" s="63"/>
      <c r="NTW6" s="63"/>
      <c r="NTX6" s="63"/>
      <c r="NTY6" s="63"/>
      <c r="NTZ6" s="63"/>
      <c r="NUA6" s="63"/>
      <c r="NUB6" s="63"/>
      <c r="NUC6" s="63"/>
      <c r="NUD6" s="63"/>
      <c r="NUE6" s="63"/>
      <c r="NUF6" s="63"/>
      <c r="NUG6" s="63"/>
      <c r="NUH6" s="63"/>
      <c r="NUI6" s="63"/>
      <c r="NUJ6" s="63"/>
      <c r="NUK6" s="63"/>
      <c r="NUL6" s="63"/>
      <c r="NUM6" s="63"/>
      <c r="NUN6" s="63"/>
      <c r="NUO6" s="63"/>
      <c r="NUP6" s="63"/>
      <c r="NUQ6" s="63"/>
      <c r="NUR6" s="63"/>
      <c r="NUS6" s="63"/>
      <c r="NUT6" s="63"/>
      <c r="NUU6" s="63"/>
      <c r="NUV6" s="63"/>
      <c r="NUW6" s="63"/>
      <c r="NUX6" s="63"/>
      <c r="NUY6" s="63"/>
      <c r="NUZ6" s="63"/>
      <c r="NVA6" s="63"/>
      <c r="NVB6" s="63"/>
      <c r="NVC6" s="63"/>
      <c r="NVD6" s="63"/>
      <c r="NVE6" s="63"/>
      <c r="NVF6" s="63"/>
      <c r="NVG6" s="63"/>
      <c r="NVH6" s="63"/>
      <c r="NVI6" s="63"/>
      <c r="NVJ6" s="63"/>
      <c r="NVK6" s="63"/>
      <c r="NVL6" s="63"/>
      <c r="NVM6" s="63"/>
      <c r="NVN6" s="63"/>
      <c r="NVO6" s="63"/>
      <c r="NVP6" s="63"/>
      <c r="NVQ6" s="63"/>
      <c r="NVR6" s="63"/>
      <c r="NVS6" s="63"/>
      <c r="NVT6" s="63"/>
      <c r="NVU6" s="63"/>
      <c r="NVV6" s="63"/>
      <c r="NVW6" s="63"/>
      <c r="NVX6" s="63"/>
      <c r="NVY6" s="63"/>
      <c r="NVZ6" s="63"/>
      <c r="NWA6" s="63"/>
      <c r="NWB6" s="63"/>
      <c r="NWC6" s="63"/>
      <c r="NWD6" s="63"/>
      <c r="NWE6" s="63"/>
      <c r="NWF6" s="63"/>
      <c r="NWG6" s="63"/>
      <c r="NWH6" s="63"/>
      <c r="NWI6" s="63"/>
      <c r="NWJ6" s="63"/>
      <c r="NWK6" s="63"/>
      <c r="NWL6" s="63"/>
      <c r="NWM6" s="63"/>
      <c r="NWN6" s="63"/>
      <c r="NWO6" s="63"/>
      <c r="NWP6" s="63"/>
      <c r="NWQ6" s="63"/>
      <c r="NWR6" s="63"/>
      <c r="NWS6" s="63"/>
      <c r="NWT6" s="63"/>
      <c r="NWU6" s="63"/>
      <c r="NWV6" s="63"/>
      <c r="NWW6" s="63"/>
      <c r="NWX6" s="63"/>
      <c r="NWY6" s="63"/>
      <c r="NWZ6" s="63"/>
      <c r="NXA6" s="63"/>
      <c r="NXB6" s="63"/>
      <c r="NXC6" s="63"/>
      <c r="NXD6" s="63"/>
      <c r="NXE6" s="63"/>
      <c r="NXF6" s="63"/>
      <c r="NXG6" s="63"/>
      <c r="NXH6" s="63"/>
      <c r="NXI6" s="63"/>
      <c r="NXJ6" s="63"/>
      <c r="NXK6" s="63"/>
      <c r="NXL6" s="63"/>
      <c r="NXM6" s="63"/>
      <c r="NXN6" s="63"/>
      <c r="NXO6" s="63"/>
      <c r="NXP6" s="63"/>
      <c r="NXQ6" s="63"/>
      <c r="NXR6" s="63"/>
      <c r="NXS6" s="63"/>
      <c r="NXT6" s="63"/>
      <c r="NXU6" s="63"/>
      <c r="NXV6" s="63"/>
      <c r="NXW6" s="63"/>
      <c r="NXX6" s="63"/>
      <c r="NXY6" s="63"/>
      <c r="NXZ6" s="63"/>
      <c r="NYA6" s="63"/>
      <c r="NYB6" s="63"/>
      <c r="NYC6" s="63"/>
      <c r="NYD6" s="63"/>
      <c r="NYE6" s="63"/>
      <c r="NYF6" s="63"/>
      <c r="NYG6" s="63"/>
      <c r="NYH6" s="63"/>
      <c r="NYI6" s="63"/>
      <c r="NYJ6" s="63"/>
      <c r="NYK6" s="63"/>
      <c r="NYL6" s="63"/>
      <c r="NYM6" s="63"/>
      <c r="NYN6" s="63"/>
      <c r="NYO6" s="63"/>
      <c r="NYP6" s="63"/>
      <c r="NYQ6" s="63"/>
      <c r="NYR6" s="63"/>
      <c r="NYS6" s="63"/>
      <c r="NYT6" s="63"/>
      <c r="NYU6" s="63"/>
      <c r="NYV6" s="63"/>
      <c r="NYW6" s="63"/>
      <c r="NYX6" s="63"/>
      <c r="NYY6" s="63"/>
      <c r="NYZ6" s="63"/>
      <c r="NZA6" s="63"/>
      <c r="NZB6" s="63"/>
      <c r="NZC6" s="63"/>
      <c r="NZD6" s="63"/>
      <c r="NZE6" s="63"/>
      <c r="NZF6" s="63"/>
      <c r="NZG6" s="63"/>
      <c r="NZH6" s="63"/>
      <c r="NZI6" s="63"/>
      <c r="NZJ6" s="63"/>
      <c r="NZK6" s="63"/>
      <c r="NZL6" s="63"/>
      <c r="NZM6" s="63"/>
      <c r="NZN6" s="63"/>
      <c r="NZO6" s="63"/>
      <c r="NZP6" s="63"/>
      <c r="NZQ6" s="63"/>
      <c r="NZR6" s="63"/>
      <c r="NZS6" s="63"/>
      <c r="NZT6" s="63"/>
      <c r="NZU6" s="63"/>
      <c r="NZV6" s="63"/>
      <c r="NZW6" s="63"/>
      <c r="NZX6" s="63"/>
      <c r="NZY6" s="63"/>
      <c r="NZZ6" s="63"/>
      <c r="OAA6" s="63"/>
      <c r="OAB6" s="63"/>
      <c r="OAC6" s="63"/>
      <c r="OAD6" s="63"/>
      <c r="OAE6" s="63"/>
      <c r="OAF6" s="63"/>
      <c r="OAG6" s="63"/>
      <c r="OAH6" s="63"/>
      <c r="OAI6" s="63"/>
      <c r="OAJ6" s="63"/>
      <c r="OAK6" s="63"/>
      <c r="OAL6" s="63"/>
      <c r="OAM6" s="63"/>
      <c r="OAN6" s="63"/>
      <c r="OAO6" s="63"/>
      <c r="OAP6" s="63"/>
      <c r="OAQ6" s="63"/>
      <c r="OAR6" s="63"/>
      <c r="OAS6" s="63"/>
      <c r="OAT6" s="63"/>
      <c r="OAU6" s="63"/>
      <c r="OAV6" s="63"/>
      <c r="OAW6" s="63"/>
      <c r="OAX6" s="63"/>
      <c r="OAY6" s="63"/>
      <c r="OAZ6" s="63"/>
      <c r="OBA6" s="63"/>
      <c r="OBB6" s="63"/>
      <c r="OBC6" s="63"/>
      <c r="OBD6" s="63"/>
      <c r="OBE6" s="63"/>
      <c r="OBF6" s="63"/>
      <c r="OBG6" s="63"/>
      <c r="OBH6" s="63"/>
      <c r="OBI6" s="63"/>
      <c r="OBJ6" s="63"/>
      <c r="OBK6" s="63"/>
      <c r="OBL6" s="63"/>
      <c r="OBM6" s="63"/>
      <c r="OBN6" s="63"/>
      <c r="OBO6" s="63"/>
      <c r="OBP6" s="63"/>
      <c r="OBQ6" s="63"/>
      <c r="OBR6" s="63"/>
      <c r="OBS6" s="63"/>
      <c r="OBT6" s="63"/>
      <c r="OBU6" s="63"/>
      <c r="OBV6" s="63"/>
      <c r="OBW6" s="63"/>
      <c r="OBX6" s="63"/>
      <c r="OBY6" s="63"/>
      <c r="OBZ6" s="63"/>
      <c r="OCA6" s="63"/>
      <c r="OCB6" s="63"/>
      <c r="OCC6" s="63"/>
      <c r="OCD6" s="63"/>
      <c r="OCE6" s="63"/>
      <c r="OCF6" s="63"/>
      <c r="OCG6" s="63"/>
      <c r="OCH6" s="63"/>
      <c r="OCI6" s="63"/>
      <c r="OCJ6" s="63"/>
      <c r="OCK6" s="63"/>
      <c r="OCL6" s="63"/>
      <c r="OCM6" s="63"/>
      <c r="OCN6" s="63"/>
      <c r="OCO6" s="63"/>
      <c r="OCP6" s="63"/>
      <c r="OCQ6" s="63"/>
      <c r="OCR6" s="63"/>
      <c r="OCS6" s="63"/>
      <c r="OCT6" s="63"/>
      <c r="OCU6" s="63"/>
      <c r="OCV6" s="63"/>
      <c r="OCW6" s="63"/>
      <c r="OCX6" s="63"/>
      <c r="OCY6" s="63"/>
      <c r="OCZ6" s="63"/>
      <c r="ODA6" s="63"/>
      <c r="ODB6" s="63"/>
      <c r="ODC6" s="63"/>
      <c r="ODD6" s="63"/>
      <c r="ODE6" s="63"/>
      <c r="ODF6" s="63"/>
      <c r="ODG6" s="63"/>
      <c r="ODH6" s="63"/>
      <c r="ODI6" s="63"/>
      <c r="ODJ6" s="63"/>
      <c r="ODK6" s="63"/>
      <c r="ODL6" s="63"/>
      <c r="ODM6" s="63"/>
      <c r="ODN6" s="63"/>
      <c r="ODO6" s="63"/>
      <c r="ODP6" s="63"/>
      <c r="ODQ6" s="63"/>
      <c r="ODR6" s="63"/>
      <c r="ODS6" s="63"/>
      <c r="ODT6" s="63"/>
      <c r="ODU6" s="63"/>
      <c r="ODV6" s="63"/>
      <c r="ODW6" s="63"/>
      <c r="ODX6" s="63"/>
      <c r="ODY6" s="63"/>
      <c r="ODZ6" s="63"/>
      <c r="OEA6" s="63"/>
      <c r="OEB6" s="63"/>
      <c r="OEC6" s="63"/>
      <c r="OED6" s="63"/>
      <c r="OEE6" s="63"/>
      <c r="OEF6" s="63"/>
      <c r="OEG6" s="63"/>
      <c r="OEH6" s="63"/>
      <c r="OEI6" s="63"/>
      <c r="OEJ6" s="63"/>
      <c r="OEK6" s="63"/>
      <c r="OEL6" s="63"/>
      <c r="OEM6" s="63"/>
      <c r="OEN6" s="63"/>
      <c r="OEO6" s="63"/>
      <c r="OEP6" s="63"/>
      <c r="OEQ6" s="63"/>
      <c r="OER6" s="63"/>
      <c r="OES6" s="63"/>
      <c r="OET6" s="63"/>
      <c r="OEU6" s="63"/>
      <c r="OEV6" s="63"/>
      <c r="OEW6" s="63"/>
      <c r="OEX6" s="63"/>
      <c r="OEY6" s="63"/>
      <c r="OEZ6" s="63"/>
      <c r="OFA6" s="63"/>
      <c r="OFB6" s="63"/>
      <c r="OFC6" s="63"/>
      <c r="OFD6" s="63"/>
      <c r="OFE6" s="63"/>
      <c r="OFF6" s="63"/>
      <c r="OFG6" s="63"/>
      <c r="OFH6" s="63"/>
      <c r="OFI6" s="63"/>
      <c r="OFJ6" s="63"/>
      <c r="OFK6" s="63"/>
      <c r="OFL6" s="63"/>
      <c r="OFM6" s="63"/>
      <c r="OFN6" s="63"/>
      <c r="OFO6" s="63"/>
      <c r="OFP6" s="63"/>
      <c r="OFQ6" s="63"/>
      <c r="OFR6" s="63"/>
      <c r="OFS6" s="63"/>
      <c r="OFT6" s="63"/>
      <c r="OFU6" s="63"/>
      <c r="OFV6" s="63"/>
      <c r="OFW6" s="63"/>
      <c r="OFX6" s="63"/>
      <c r="OFY6" s="63"/>
      <c r="OFZ6" s="63"/>
      <c r="OGA6" s="63"/>
      <c r="OGB6" s="63"/>
      <c r="OGC6" s="63"/>
      <c r="OGD6" s="63"/>
      <c r="OGE6" s="63"/>
      <c r="OGF6" s="63"/>
      <c r="OGG6" s="63"/>
      <c r="OGH6" s="63"/>
      <c r="OGI6" s="63"/>
      <c r="OGJ6" s="63"/>
      <c r="OGK6" s="63"/>
      <c r="OGL6" s="63"/>
      <c r="OGM6" s="63"/>
      <c r="OGN6" s="63"/>
      <c r="OGO6" s="63"/>
      <c r="OGP6" s="63"/>
      <c r="OGQ6" s="63"/>
      <c r="OGR6" s="63"/>
      <c r="OGS6" s="63"/>
      <c r="OGT6" s="63"/>
      <c r="OGU6" s="63"/>
      <c r="OGV6" s="63"/>
      <c r="OGW6" s="63"/>
      <c r="OGX6" s="63"/>
      <c r="OGY6" s="63"/>
      <c r="OGZ6" s="63"/>
      <c r="OHA6" s="63"/>
      <c r="OHB6" s="63"/>
      <c r="OHC6" s="63"/>
      <c r="OHD6" s="63"/>
      <c r="OHE6" s="63"/>
      <c r="OHF6" s="63"/>
      <c r="OHG6" s="63"/>
      <c r="OHH6" s="63"/>
      <c r="OHI6" s="63"/>
      <c r="OHJ6" s="63"/>
      <c r="OHK6" s="63"/>
      <c r="OHL6" s="63"/>
      <c r="OHM6" s="63"/>
      <c r="OHN6" s="63"/>
      <c r="OHO6" s="63"/>
      <c r="OHP6" s="63"/>
      <c r="OHQ6" s="63"/>
      <c r="OHR6" s="63"/>
      <c r="OHS6" s="63"/>
      <c r="OHT6" s="63"/>
      <c r="OHU6" s="63"/>
      <c r="OHV6" s="63"/>
      <c r="OHW6" s="63"/>
      <c r="OHX6" s="63"/>
      <c r="OHY6" s="63"/>
      <c r="OHZ6" s="63"/>
      <c r="OIA6" s="63"/>
      <c r="OIB6" s="63"/>
      <c r="OIC6" s="63"/>
      <c r="OID6" s="63"/>
      <c r="OIE6" s="63"/>
      <c r="OIF6" s="63"/>
      <c r="OIG6" s="63"/>
      <c r="OIH6" s="63"/>
      <c r="OII6" s="63"/>
      <c r="OIJ6" s="63"/>
      <c r="OIK6" s="63"/>
      <c r="OIL6" s="63"/>
      <c r="OIM6" s="63"/>
      <c r="OIN6" s="63"/>
      <c r="OIO6" s="63"/>
      <c r="OIP6" s="63"/>
      <c r="OIQ6" s="63"/>
      <c r="OIR6" s="63"/>
      <c r="OIS6" s="63"/>
      <c r="OIT6" s="63"/>
      <c r="OIU6" s="63"/>
      <c r="OIV6" s="63"/>
      <c r="OIW6" s="63"/>
      <c r="OIX6" s="63"/>
      <c r="OIY6" s="63"/>
      <c r="OIZ6" s="63"/>
      <c r="OJA6" s="63"/>
      <c r="OJB6" s="63"/>
      <c r="OJC6" s="63"/>
      <c r="OJD6" s="63"/>
      <c r="OJE6" s="63"/>
      <c r="OJF6" s="63"/>
      <c r="OJG6" s="63"/>
      <c r="OJH6" s="63"/>
      <c r="OJI6" s="63"/>
      <c r="OJJ6" s="63"/>
      <c r="OJK6" s="63"/>
      <c r="OJL6" s="63"/>
      <c r="OJM6" s="63"/>
      <c r="OJN6" s="63"/>
      <c r="OJO6" s="63"/>
      <c r="OJP6" s="63"/>
      <c r="OJQ6" s="63"/>
      <c r="OJR6" s="63"/>
      <c r="OJS6" s="63"/>
      <c r="OJT6" s="63"/>
      <c r="OJU6" s="63"/>
      <c r="OJV6" s="63"/>
      <c r="OJW6" s="63"/>
      <c r="OJX6" s="63"/>
      <c r="OJY6" s="63"/>
      <c r="OJZ6" s="63"/>
      <c r="OKA6" s="63"/>
      <c r="OKB6" s="63"/>
      <c r="OKC6" s="63"/>
      <c r="OKD6" s="63"/>
      <c r="OKE6" s="63"/>
      <c r="OKF6" s="63"/>
      <c r="OKG6" s="63"/>
      <c r="OKH6" s="63"/>
      <c r="OKI6" s="63"/>
      <c r="OKJ6" s="63"/>
      <c r="OKK6" s="63"/>
      <c r="OKL6" s="63"/>
      <c r="OKM6" s="63"/>
      <c r="OKN6" s="63"/>
      <c r="OKO6" s="63"/>
      <c r="OKP6" s="63"/>
      <c r="OKQ6" s="63"/>
      <c r="OKR6" s="63"/>
      <c r="OKS6" s="63"/>
      <c r="OKT6" s="63"/>
      <c r="OKU6" s="63"/>
      <c r="OKV6" s="63"/>
      <c r="OKW6" s="63"/>
      <c r="OKX6" s="63"/>
      <c r="OKY6" s="63"/>
      <c r="OKZ6" s="63"/>
      <c r="OLA6" s="63"/>
      <c r="OLB6" s="63"/>
      <c r="OLC6" s="63"/>
      <c r="OLD6" s="63"/>
      <c r="OLE6" s="63"/>
      <c r="OLF6" s="63"/>
      <c r="OLG6" s="63"/>
      <c r="OLH6" s="63"/>
      <c r="OLI6" s="63"/>
      <c r="OLJ6" s="63"/>
      <c r="OLK6" s="63"/>
      <c r="OLL6" s="63"/>
      <c r="OLM6" s="63"/>
      <c r="OLN6" s="63"/>
      <c r="OLO6" s="63"/>
      <c r="OLP6" s="63"/>
      <c r="OLQ6" s="63"/>
      <c r="OLR6" s="63"/>
      <c r="OLS6" s="63"/>
      <c r="OLT6" s="63"/>
      <c r="OLU6" s="63"/>
      <c r="OLV6" s="63"/>
      <c r="OLW6" s="63"/>
      <c r="OLX6" s="63"/>
      <c r="OLY6" s="63"/>
      <c r="OLZ6" s="63"/>
      <c r="OMA6" s="63"/>
      <c r="OMB6" s="63"/>
      <c r="OMC6" s="63"/>
      <c r="OMD6" s="63"/>
      <c r="OME6" s="63"/>
      <c r="OMF6" s="63"/>
      <c r="OMG6" s="63"/>
      <c r="OMH6" s="63"/>
      <c r="OMI6" s="63"/>
      <c r="OMJ6" s="63"/>
      <c r="OMK6" s="63"/>
      <c r="OML6" s="63"/>
      <c r="OMM6" s="63"/>
      <c r="OMN6" s="63"/>
      <c r="OMO6" s="63"/>
      <c r="OMP6" s="63"/>
      <c r="OMQ6" s="63"/>
      <c r="OMR6" s="63"/>
      <c r="OMS6" s="63"/>
      <c r="OMT6" s="63"/>
      <c r="OMU6" s="63"/>
      <c r="OMV6" s="63"/>
      <c r="OMW6" s="63"/>
      <c r="OMX6" s="63"/>
      <c r="OMY6" s="63"/>
      <c r="OMZ6" s="63"/>
      <c r="ONA6" s="63"/>
      <c r="ONB6" s="63"/>
      <c r="ONC6" s="63"/>
      <c r="OND6" s="63"/>
      <c r="ONE6" s="63"/>
      <c r="ONF6" s="63"/>
      <c r="ONG6" s="63"/>
      <c r="ONH6" s="63"/>
      <c r="ONI6" s="63"/>
      <c r="ONJ6" s="63"/>
      <c r="ONK6" s="63"/>
      <c r="ONL6" s="63"/>
      <c r="ONM6" s="63"/>
      <c r="ONN6" s="63"/>
      <c r="ONO6" s="63"/>
      <c r="ONP6" s="63"/>
      <c r="ONQ6" s="63"/>
      <c r="ONR6" s="63"/>
      <c r="ONS6" s="63"/>
      <c r="ONT6" s="63"/>
      <c r="ONU6" s="63"/>
      <c r="ONV6" s="63"/>
      <c r="ONW6" s="63"/>
      <c r="ONX6" s="63"/>
      <c r="ONY6" s="63"/>
      <c r="ONZ6" s="63"/>
      <c r="OOA6" s="63"/>
      <c r="OOB6" s="63"/>
      <c r="OOC6" s="63"/>
      <c r="OOD6" s="63"/>
      <c r="OOE6" s="63"/>
      <c r="OOF6" s="63"/>
      <c r="OOG6" s="63"/>
      <c r="OOH6" s="63"/>
      <c r="OOI6" s="63"/>
      <c r="OOJ6" s="63"/>
      <c r="OOK6" s="63"/>
      <c r="OOL6" s="63"/>
      <c r="OOM6" s="63"/>
      <c r="OON6" s="63"/>
      <c r="OOO6" s="63"/>
      <c r="OOP6" s="63"/>
      <c r="OOQ6" s="63"/>
      <c r="OOR6" s="63"/>
      <c r="OOS6" s="63"/>
      <c r="OOT6" s="63"/>
      <c r="OOU6" s="63"/>
      <c r="OOV6" s="63"/>
      <c r="OOW6" s="63"/>
      <c r="OOX6" s="63"/>
      <c r="OOY6" s="63"/>
      <c r="OOZ6" s="63"/>
      <c r="OPA6" s="63"/>
      <c r="OPB6" s="63"/>
      <c r="OPC6" s="63"/>
      <c r="OPD6" s="63"/>
      <c r="OPE6" s="63"/>
      <c r="OPF6" s="63"/>
      <c r="OPG6" s="63"/>
      <c r="OPH6" s="63"/>
      <c r="OPI6" s="63"/>
      <c r="OPJ6" s="63"/>
      <c r="OPK6" s="63"/>
      <c r="OPL6" s="63"/>
      <c r="OPM6" s="63"/>
      <c r="OPN6" s="63"/>
      <c r="OPO6" s="63"/>
      <c r="OPP6" s="63"/>
      <c r="OPQ6" s="63"/>
      <c r="OPR6" s="63"/>
      <c r="OPS6" s="63"/>
      <c r="OPT6" s="63"/>
      <c r="OPU6" s="63"/>
      <c r="OPV6" s="63"/>
      <c r="OPW6" s="63"/>
      <c r="OPX6" s="63"/>
      <c r="OPY6" s="63"/>
      <c r="OPZ6" s="63"/>
      <c r="OQA6" s="63"/>
      <c r="OQB6" s="63"/>
      <c r="OQC6" s="63"/>
      <c r="OQD6" s="63"/>
      <c r="OQE6" s="63"/>
      <c r="OQF6" s="63"/>
      <c r="OQG6" s="63"/>
      <c r="OQH6" s="63"/>
      <c r="OQI6" s="63"/>
      <c r="OQJ6" s="63"/>
      <c r="OQK6" s="63"/>
      <c r="OQL6" s="63"/>
      <c r="OQM6" s="63"/>
      <c r="OQN6" s="63"/>
      <c r="OQO6" s="63"/>
      <c r="OQP6" s="63"/>
      <c r="OQQ6" s="63"/>
      <c r="OQR6" s="63"/>
      <c r="OQS6" s="63"/>
      <c r="OQT6" s="63"/>
      <c r="OQU6" s="63"/>
      <c r="OQV6" s="63"/>
      <c r="OQW6" s="63"/>
      <c r="OQX6" s="63"/>
      <c r="OQY6" s="63"/>
      <c r="OQZ6" s="63"/>
      <c r="ORA6" s="63"/>
      <c r="ORB6" s="63"/>
      <c r="ORC6" s="63"/>
      <c r="ORD6" s="63"/>
      <c r="ORE6" s="63"/>
      <c r="ORF6" s="63"/>
      <c r="ORG6" s="63"/>
      <c r="ORH6" s="63"/>
      <c r="ORI6" s="63"/>
      <c r="ORJ6" s="63"/>
      <c r="ORK6" s="63"/>
      <c r="ORL6" s="63"/>
      <c r="ORM6" s="63"/>
      <c r="ORN6" s="63"/>
      <c r="ORO6" s="63"/>
      <c r="ORP6" s="63"/>
      <c r="ORQ6" s="63"/>
      <c r="ORR6" s="63"/>
      <c r="ORS6" s="63"/>
      <c r="ORT6" s="63"/>
      <c r="ORU6" s="63"/>
      <c r="ORV6" s="63"/>
      <c r="ORW6" s="63"/>
      <c r="ORX6" s="63"/>
      <c r="ORY6" s="63"/>
      <c r="ORZ6" s="63"/>
      <c r="OSA6" s="63"/>
      <c r="OSB6" s="63"/>
      <c r="OSC6" s="63"/>
      <c r="OSD6" s="63"/>
      <c r="OSE6" s="63"/>
      <c r="OSF6" s="63"/>
      <c r="OSG6" s="63"/>
      <c r="OSH6" s="63"/>
      <c r="OSI6" s="63"/>
      <c r="OSJ6" s="63"/>
      <c r="OSK6" s="63"/>
      <c r="OSL6" s="63"/>
      <c r="OSM6" s="63"/>
      <c r="OSN6" s="63"/>
      <c r="OSO6" s="63"/>
      <c r="OSP6" s="63"/>
      <c r="OSQ6" s="63"/>
      <c r="OSR6" s="63"/>
      <c r="OSS6" s="63"/>
      <c r="OST6" s="63"/>
      <c r="OSU6" s="63"/>
      <c r="OSV6" s="63"/>
      <c r="OSW6" s="63"/>
      <c r="OSX6" s="63"/>
      <c r="OSY6" s="63"/>
      <c r="OSZ6" s="63"/>
      <c r="OTA6" s="63"/>
      <c r="OTB6" s="63"/>
      <c r="OTC6" s="63"/>
      <c r="OTD6" s="63"/>
      <c r="OTE6" s="63"/>
      <c r="OTF6" s="63"/>
      <c r="OTG6" s="63"/>
      <c r="OTH6" s="63"/>
      <c r="OTI6" s="63"/>
      <c r="OTJ6" s="63"/>
      <c r="OTK6" s="63"/>
      <c r="OTL6" s="63"/>
      <c r="OTM6" s="63"/>
      <c r="OTN6" s="63"/>
      <c r="OTO6" s="63"/>
      <c r="OTP6" s="63"/>
      <c r="OTQ6" s="63"/>
      <c r="OTR6" s="63"/>
      <c r="OTS6" s="63"/>
      <c r="OTT6" s="63"/>
      <c r="OTU6" s="63"/>
      <c r="OTV6" s="63"/>
      <c r="OTW6" s="63"/>
      <c r="OTX6" s="63"/>
      <c r="OTY6" s="63"/>
      <c r="OTZ6" s="63"/>
      <c r="OUA6" s="63"/>
      <c r="OUB6" s="63"/>
      <c r="OUC6" s="63"/>
      <c r="OUD6" s="63"/>
      <c r="OUE6" s="63"/>
      <c r="OUF6" s="63"/>
      <c r="OUG6" s="63"/>
      <c r="OUH6" s="63"/>
      <c r="OUI6" s="63"/>
      <c r="OUJ6" s="63"/>
      <c r="OUK6" s="63"/>
      <c r="OUL6" s="63"/>
      <c r="OUM6" s="63"/>
      <c r="OUN6" s="63"/>
      <c r="OUO6" s="63"/>
      <c r="OUP6" s="63"/>
      <c r="OUQ6" s="63"/>
      <c r="OUR6" s="63"/>
      <c r="OUS6" s="63"/>
      <c r="OUT6" s="63"/>
      <c r="OUU6" s="63"/>
      <c r="OUV6" s="63"/>
      <c r="OUW6" s="63"/>
      <c r="OUX6" s="63"/>
      <c r="OUY6" s="63"/>
      <c r="OUZ6" s="63"/>
      <c r="OVA6" s="63"/>
      <c r="OVB6" s="63"/>
      <c r="OVC6" s="63"/>
      <c r="OVD6" s="63"/>
      <c r="OVE6" s="63"/>
      <c r="OVF6" s="63"/>
      <c r="OVG6" s="63"/>
      <c r="OVH6" s="63"/>
      <c r="OVI6" s="63"/>
      <c r="OVJ6" s="63"/>
      <c r="OVK6" s="63"/>
      <c r="OVL6" s="63"/>
      <c r="OVM6" s="63"/>
      <c r="OVN6" s="63"/>
      <c r="OVO6" s="63"/>
      <c r="OVP6" s="63"/>
      <c r="OVQ6" s="63"/>
      <c r="OVR6" s="63"/>
      <c r="OVS6" s="63"/>
      <c r="OVT6" s="63"/>
      <c r="OVU6" s="63"/>
      <c r="OVV6" s="63"/>
      <c r="OVW6" s="63"/>
      <c r="OVX6" s="63"/>
      <c r="OVY6" s="63"/>
      <c r="OVZ6" s="63"/>
      <c r="OWA6" s="63"/>
      <c r="OWB6" s="63"/>
      <c r="OWC6" s="63"/>
      <c r="OWD6" s="63"/>
      <c r="OWE6" s="63"/>
      <c r="OWF6" s="63"/>
      <c r="OWG6" s="63"/>
      <c r="OWH6" s="63"/>
      <c r="OWI6" s="63"/>
      <c r="OWJ6" s="63"/>
      <c r="OWK6" s="63"/>
      <c r="OWL6" s="63"/>
      <c r="OWM6" s="63"/>
      <c r="OWN6" s="63"/>
      <c r="OWO6" s="63"/>
      <c r="OWP6" s="63"/>
      <c r="OWQ6" s="63"/>
      <c r="OWR6" s="63"/>
      <c r="OWS6" s="63"/>
      <c r="OWT6" s="63"/>
      <c r="OWU6" s="63"/>
      <c r="OWV6" s="63"/>
      <c r="OWW6" s="63"/>
      <c r="OWX6" s="63"/>
      <c r="OWY6" s="63"/>
      <c r="OWZ6" s="63"/>
      <c r="OXA6" s="63"/>
      <c r="OXB6" s="63"/>
      <c r="OXC6" s="63"/>
      <c r="OXD6" s="63"/>
      <c r="OXE6" s="63"/>
      <c r="OXF6" s="63"/>
      <c r="OXG6" s="63"/>
      <c r="OXH6" s="63"/>
      <c r="OXI6" s="63"/>
      <c r="OXJ6" s="63"/>
      <c r="OXK6" s="63"/>
      <c r="OXL6" s="63"/>
      <c r="OXM6" s="63"/>
      <c r="OXN6" s="63"/>
      <c r="OXO6" s="63"/>
      <c r="OXP6" s="63"/>
      <c r="OXQ6" s="63"/>
      <c r="OXR6" s="63"/>
      <c r="OXS6" s="63"/>
      <c r="OXT6" s="63"/>
      <c r="OXU6" s="63"/>
      <c r="OXV6" s="63"/>
      <c r="OXW6" s="63"/>
      <c r="OXX6" s="63"/>
      <c r="OXY6" s="63"/>
      <c r="OXZ6" s="63"/>
      <c r="OYA6" s="63"/>
      <c r="OYB6" s="63"/>
      <c r="OYC6" s="63"/>
      <c r="OYD6" s="63"/>
      <c r="OYE6" s="63"/>
      <c r="OYF6" s="63"/>
      <c r="OYG6" s="63"/>
      <c r="OYH6" s="63"/>
      <c r="OYI6" s="63"/>
      <c r="OYJ6" s="63"/>
      <c r="OYK6" s="63"/>
      <c r="OYL6" s="63"/>
      <c r="OYM6" s="63"/>
      <c r="OYN6" s="63"/>
      <c r="OYO6" s="63"/>
      <c r="OYP6" s="63"/>
      <c r="OYQ6" s="63"/>
      <c r="OYR6" s="63"/>
      <c r="OYS6" s="63"/>
      <c r="OYT6" s="63"/>
      <c r="OYU6" s="63"/>
      <c r="OYV6" s="63"/>
      <c r="OYW6" s="63"/>
      <c r="OYX6" s="63"/>
      <c r="OYY6" s="63"/>
      <c r="OYZ6" s="63"/>
      <c r="OZA6" s="63"/>
      <c r="OZB6" s="63"/>
      <c r="OZC6" s="63"/>
      <c r="OZD6" s="63"/>
      <c r="OZE6" s="63"/>
      <c r="OZF6" s="63"/>
      <c r="OZG6" s="63"/>
      <c r="OZH6" s="63"/>
      <c r="OZI6" s="63"/>
      <c r="OZJ6" s="63"/>
      <c r="OZK6" s="63"/>
      <c r="OZL6" s="63"/>
      <c r="OZM6" s="63"/>
      <c r="OZN6" s="63"/>
      <c r="OZO6" s="63"/>
      <c r="OZP6" s="63"/>
      <c r="OZQ6" s="63"/>
      <c r="OZR6" s="63"/>
      <c r="OZS6" s="63"/>
      <c r="OZT6" s="63"/>
      <c r="OZU6" s="63"/>
      <c r="OZV6" s="63"/>
      <c r="OZW6" s="63"/>
      <c r="OZX6" s="63"/>
      <c r="OZY6" s="63"/>
      <c r="OZZ6" s="63"/>
      <c r="PAA6" s="63"/>
      <c r="PAB6" s="63"/>
      <c r="PAC6" s="63"/>
      <c r="PAD6" s="63"/>
      <c r="PAE6" s="63"/>
      <c r="PAF6" s="63"/>
      <c r="PAG6" s="63"/>
      <c r="PAH6" s="63"/>
      <c r="PAI6" s="63"/>
      <c r="PAJ6" s="63"/>
      <c r="PAK6" s="63"/>
      <c r="PAL6" s="63"/>
      <c r="PAM6" s="63"/>
      <c r="PAN6" s="63"/>
      <c r="PAO6" s="63"/>
      <c r="PAP6" s="63"/>
      <c r="PAQ6" s="63"/>
      <c r="PAR6" s="63"/>
      <c r="PAS6" s="63"/>
      <c r="PAT6" s="63"/>
      <c r="PAU6" s="63"/>
      <c r="PAV6" s="63"/>
      <c r="PAW6" s="63"/>
      <c r="PAX6" s="63"/>
      <c r="PAY6" s="63"/>
      <c r="PAZ6" s="63"/>
      <c r="PBA6" s="63"/>
      <c r="PBB6" s="63"/>
      <c r="PBC6" s="63"/>
      <c r="PBD6" s="63"/>
      <c r="PBE6" s="63"/>
      <c r="PBF6" s="63"/>
      <c r="PBG6" s="63"/>
      <c r="PBH6" s="63"/>
      <c r="PBI6" s="63"/>
      <c r="PBJ6" s="63"/>
      <c r="PBK6" s="63"/>
      <c r="PBL6" s="63"/>
      <c r="PBM6" s="63"/>
      <c r="PBN6" s="63"/>
      <c r="PBO6" s="63"/>
      <c r="PBP6" s="63"/>
      <c r="PBQ6" s="63"/>
      <c r="PBR6" s="63"/>
      <c r="PBS6" s="63"/>
      <c r="PBT6" s="63"/>
      <c r="PBU6" s="63"/>
      <c r="PBV6" s="63"/>
      <c r="PBW6" s="63"/>
      <c r="PBX6" s="63"/>
      <c r="PBY6" s="63"/>
      <c r="PBZ6" s="63"/>
      <c r="PCA6" s="63"/>
      <c r="PCB6" s="63"/>
      <c r="PCC6" s="63"/>
      <c r="PCD6" s="63"/>
      <c r="PCE6" s="63"/>
      <c r="PCF6" s="63"/>
      <c r="PCG6" s="63"/>
      <c r="PCH6" s="63"/>
      <c r="PCI6" s="63"/>
      <c r="PCJ6" s="63"/>
      <c r="PCK6" s="63"/>
      <c r="PCL6" s="63"/>
      <c r="PCM6" s="63"/>
      <c r="PCN6" s="63"/>
      <c r="PCO6" s="63"/>
      <c r="PCP6" s="63"/>
      <c r="PCQ6" s="63"/>
      <c r="PCR6" s="63"/>
      <c r="PCS6" s="63"/>
      <c r="PCT6" s="63"/>
      <c r="PCU6" s="63"/>
      <c r="PCV6" s="63"/>
      <c r="PCW6" s="63"/>
      <c r="PCX6" s="63"/>
      <c r="PCY6" s="63"/>
      <c r="PCZ6" s="63"/>
      <c r="PDA6" s="63"/>
      <c r="PDB6" s="63"/>
      <c r="PDC6" s="63"/>
      <c r="PDD6" s="63"/>
      <c r="PDE6" s="63"/>
      <c r="PDF6" s="63"/>
      <c r="PDG6" s="63"/>
      <c r="PDH6" s="63"/>
      <c r="PDI6" s="63"/>
      <c r="PDJ6" s="63"/>
      <c r="PDK6" s="63"/>
      <c r="PDL6" s="63"/>
      <c r="PDM6" s="63"/>
      <c r="PDN6" s="63"/>
      <c r="PDO6" s="63"/>
      <c r="PDP6" s="63"/>
      <c r="PDQ6" s="63"/>
      <c r="PDR6" s="63"/>
      <c r="PDS6" s="63"/>
      <c r="PDT6" s="63"/>
      <c r="PDU6" s="63"/>
      <c r="PDV6" s="63"/>
      <c r="PDW6" s="63"/>
      <c r="PDX6" s="63"/>
      <c r="PDY6" s="63"/>
      <c r="PDZ6" s="63"/>
      <c r="PEA6" s="63"/>
      <c r="PEB6" s="63"/>
      <c r="PEC6" s="63"/>
      <c r="PED6" s="63"/>
      <c r="PEE6" s="63"/>
      <c r="PEF6" s="63"/>
      <c r="PEG6" s="63"/>
      <c r="PEH6" s="63"/>
      <c r="PEI6" s="63"/>
      <c r="PEJ6" s="63"/>
      <c r="PEK6" s="63"/>
      <c r="PEL6" s="63"/>
      <c r="PEM6" s="63"/>
      <c r="PEN6" s="63"/>
      <c r="PEO6" s="63"/>
      <c r="PEP6" s="63"/>
      <c r="PEQ6" s="63"/>
      <c r="PER6" s="63"/>
      <c r="PES6" s="63"/>
      <c r="PET6" s="63"/>
      <c r="PEU6" s="63"/>
      <c r="PEV6" s="63"/>
      <c r="PEW6" s="63"/>
      <c r="PEX6" s="63"/>
      <c r="PEY6" s="63"/>
      <c r="PEZ6" s="63"/>
      <c r="PFA6" s="63"/>
      <c r="PFB6" s="63"/>
      <c r="PFC6" s="63"/>
      <c r="PFD6" s="63"/>
      <c r="PFE6" s="63"/>
      <c r="PFF6" s="63"/>
      <c r="PFG6" s="63"/>
      <c r="PFH6" s="63"/>
      <c r="PFI6" s="63"/>
      <c r="PFJ6" s="63"/>
      <c r="PFK6" s="63"/>
      <c r="PFL6" s="63"/>
      <c r="PFM6" s="63"/>
      <c r="PFN6" s="63"/>
      <c r="PFO6" s="63"/>
      <c r="PFP6" s="63"/>
      <c r="PFQ6" s="63"/>
      <c r="PFR6" s="63"/>
      <c r="PFS6" s="63"/>
      <c r="PFT6" s="63"/>
      <c r="PFU6" s="63"/>
      <c r="PFV6" s="63"/>
      <c r="PFW6" s="63"/>
      <c r="PFX6" s="63"/>
      <c r="PFY6" s="63"/>
      <c r="PFZ6" s="63"/>
      <c r="PGA6" s="63"/>
      <c r="PGB6" s="63"/>
      <c r="PGC6" s="63"/>
      <c r="PGD6" s="63"/>
      <c r="PGE6" s="63"/>
      <c r="PGF6" s="63"/>
      <c r="PGG6" s="63"/>
      <c r="PGH6" s="63"/>
      <c r="PGI6" s="63"/>
      <c r="PGJ6" s="63"/>
      <c r="PGK6" s="63"/>
      <c r="PGL6" s="63"/>
      <c r="PGM6" s="63"/>
      <c r="PGN6" s="63"/>
      <c r="PGO6" s="63"/>
      <c r="PGP6" s="63"/>
      <c r="PGQ6" s="63"/>
      <c r="PGR6" s="63"/>
      <c r="PGS6" s="63"/>
      <c r="PGT6" s="63"/>
      <c r="PGU6" s="63"/>
      <c r="PGV6" s="63"/>
      <c r="PGW6" s="63"/>
      <c r="PGX6" s="63"/>
      <c r="PGY6" s="63"/>
      <c r="PGZ6" s="63"/>
      <c r="PHA6" s="63"/>
      <c r="PHB6" s="63"/>
      <c r="PHC6" s="63"/>
      <c r="PHD6" s="63"/>
      <c r="PHE6" s="63"/>
      <c r="PHF6" s="63"/>
      <c r="PHG6" s="63"/>
      <c r="PHH6" s="63"/>
      <c r="PHI6" s="63"/>
      <c r="PHJ6" s="63"/>
      <c r="PHK6" s="63"/>
      <c r="PHL6" s="63"/>
      <c r="PHM6" s="63"/>
      <c r="PHN6" s="63"/>
      <c r="PHO6" s="63"/>
      <c r="PHP6" s="63"/>
      <c r="PHQ6" s="63"/>
      <c r="PHR6" s="63"/>
      <c r="PHS6" s="63"/>
      <c r="PHT6" s="63"/>
      <c r="PHU6" s="63"/>
      <c r="PHV6" s="63"/>
      <c r="PHW6" s="63"/>
      <c r="PHX6" s="63"/>
      <c r="PHY6" s="63"/>
      <c r="PHZ6" s="63"/>
      <c r="PIA6" s="63"/>
      <c r="PIB6" s="63"/>
      <c r="PIC6" s="63"/>
      <c r="PID6" s="63"/>
      <c r="PIE6" s="63"/>
      <c r="PIF6" s="63"/>
      <c r="PIG6" s="63"/>
      <c r="PIH6" s="63"/>
      <c r="PII6" s="63"/>
      <c r="PIJ6" s="63"/>
      <c r="PIK6" s="63"/>
      <c r="PIL6" s="63"/>
      <c r="PIM6" s="63"/>
      <c r="PIN6" s="63"/>
      <c r="PIO6" s="63"/>
      <c r="PIP6" s="63"/>
      <c r="PIQ6" s="63"/>
      <c r="PIR6" s="63"/>
      <c r="PIS6" s="63"/>
      <c r="PIT6" s="63"/>
      <c r="PIU6" s="63"/>
      <c r="PIV6" s="63"/>
      <c r="PIW6" s="63"/>
      <c r="PIX6" s="63"/>
      <c r="PIY6" s="63"/>
      <c r="PIZ6" s="63"/>
      <c r="PJA6" s="63"/>
      <c r="PJB6" s="63"/>
      <c r="PJC6" s="63"/>
      <c r="PJD6" s="63"/>
      <c r="PJE6" s="63"/>
      <c r="PJF6" s="63"/>
      <c r="PJG6" s="63"/>
      <c r="PJH6" s="63"/>
      <c r="PJI6" s="63"/>
      <c r="PJJ6" s="63"/>
      <c r="PJK6" s="63"/>
      <c r="PJL6" s="63"/>
      <c r="PJM6" s="63"/>
      <c r="PJN6" s="63"/>
      <c r="PJO6" s="63"/>
      <c r="PJP6" s="63"/>
      <c r="PJQ6" s="63"/>
      <c r="PJR6" s="63"/>
      <c r="PJS6" s="63"/>
      <c r="PJT6" s="63"/>
      <c r="PJU6" s="63"/>
      <c r="PJV6" s="63"/>
      <c r="PJW6" s="63"/>
      <c r="PJX6" s="63"/>
      <c r="PJY6" s="63"/>
      <c r="PJZ6" s="63"/>
      <c r="PKA6" s="63"/>
      <c r="PKB6" s="63"/>
      <c r="PKC6" s="63"/>
      <c r="PKD6" s="63"/>
      <c r="PKE6" s="63"/>
      <c r="PKF6" s="63"/>
      <c r="PKG6" s="63"/>
      <c r="PKH6" s="63"/>
      <c r="PKI6" s="63"/>
      <c r="PKJ6" s="63"/>
      <c r="PKK6" s="63"/>
      <c r="PKL6" s="63"/>
      <c r="PKM6" s="63"/>
      <c r="PKN6" s="63"/>
      <c r="PKO6" s="63"/>
      <c r="PKP6" s="63"/>
      <c r="PKQ6" s="63"/>
      <c r="PKR6" s="63"/>
      <c r="PKS6" s="63"/>
      <c r="PKT6" s="63"/>
      <c r="PKU6" s="63"/>
      <c r="PKV6" s="63"/>
      <c r="PKW6" s="63"/>
      <c r="PKX6" s="63"/>
      <c r="PKY6" s="63"/>
      <c r="PKZ6" s="63"/>
      <c r="PLA6" s="63"/>
      <c r="PLB6" s="63"/>
      <c r="PLC6" s="63"/>
      <c r="PLD6" s="63"/>
      <c r="PLE6" s="63"/>
      <c r="PLF6" s="63"/>
      <c r="PLG6" s="63"/>
      <c r="PLH6" s="63"/>
      <c r="PLI6" s="63"/>
      <c r="PLJ6" s="63"/>
      <c r="PLK6" s="63"/>
      <c r="PLL6" s="63"/>
      <c r="PLM6" s="63"/>
      <c r="PLN6" s="63"/>
      <c r="PLO6" s="63"/>
      <c r="PLP6" s="63"/>
      <c r="PLQ6" s="63"/>
      <c r="PLR6" s="63"/>
      <c r="PLS6" s="63"/>
      <c r="PLT6" s="63"/>
      <c r="PLU6" s="63"/>
      <c r="PLV6" s="63"/>
      <c r="PLW6" s="63"/>
      <c r="PLX6" s="63"/>
      <c r="PLY6" s="63"/>
      <c r="PLZ6" s="63"/>
      <c r="PMA6" s="63"/>
      <c r="PMB6" s="63"/>
      <c r="PMC6" s="63"/>
      <c r="PMD6" s="63"/>
      <c r="PME6" s="63"/>
      <c r="PMF6" s="63"/>
      <c r="PMG6" s="63"/>
      <c r="PMH6" s="63"/>
      <c r="PMI6" s="63"/>
      <c r="PMJ6" s="63"/>
      <c r="PMK6" s="63"/>
      <c r="PML6" s="63"/>
      <c r="PMM6" s="63"/>
      <c r="PMN6" s="63"/>
      <c r="PMO6" s="63"/>
      <c r="PMP6" s="63"/>
      <c r="PMQ6" s="63"/>
      <c r="PMR6" s="63"/>
      <c r="PMS6" s="63"/>
      <c r="PMT6" s="63"/>
      <c r="PMU6" s="63"/>
      <c r="PMV6" s="63"/>
      <c r="PMW6" s="63"/>
      <c r="PMX6" s="63"/>
      <c r="PMY6" s="63"/>
      <c r="PMZ6" s="63"/>
      <c r="PNA6" s="63"/>
      <c r="PNB6" s="63"/>
      <c r="PNC6" s="63"/>
      <c r="PND6" s="63"/>
      <c r="PNE6" s="63"/>
      <c r="PNF6" s="63"/>
      <c r="PNG6" s="63"/>
      <c r="PNH6" s="63"/>
      <c r="PNI6" s="63"/>
      <c r="PNJ6" s="63"/>
      <c r="PNK6" s="63"/>
      <c r="PNL6" s="63"/>
      <c r="PNM6" s="63"/>
      <c r="PNN6" s="63"/>
      <c r="PNO6" s="63"/>
      <c r="PNP6" s="63"/>
      <c r="PNQ6" s="63"/>
      <c r="PNR6" s="63"/>
      <c r="PNS6" s="63"/>
      <c r="PNT6" s="63"/>
      <c r="PNU6" s="63"/>
      <c r="PNV6" s="63"/>
      <c r="PNW6" s="63"/>
      <c r="PNX6" s="63"/>
      <c r="PNY6" s="63"/>
      <c r="PNZ6" s="63"/>
      <c r="POA6" s="63"/>
      <c r="POB6" s="63"/>
      <c r="POC6" s="63"/>
      <c r="POD6" s="63"/>
      <c r="POE6" s="63"/>
      <c r="POF6" s="63"/>
      <c r="POG6" s="63"/>
      <c r="POH6" s="63"/>
      <c r="POI6" s="63"/>
      <c r="POJ6" s="63"/>
      <c r="POK6" s="63"/>
      <c r="POL6" s="63"/>
      <c r="POM6" s="63"/>
      <c r="PON6" s="63"/>
      <c r="POO6" s="63"/>
      <c r="POP6" s="63"/>
      <c r="POQ6" s="63"/>
      <c r="POR6" s="63"/>
      <c r="POS6" s="63"/>
      <c r="POT6" s="63"/>
      <c r="POU6" s="63"/>
      <c r="POV6" s="63"/>
      <c r="POW6" s="63"/>
      <c r="POX6" s="63"/>
      <c r="POY6" s="63"/>
      <c r="POZ6" s="63"/>
      <c r="PPA6" s="63"/>
      <c r="PPB6" s="63"/>
      <c r="PPC6" s="63"/>
      <c r="PPD6" s="63"/>
      <c r="PPE6" s="63"/>
      <c r="PPF6" s="63"/>
      <c r="PPG6" s="63"/>
      <c r="PPH6" s="63"/>
      <c r="PPI6" s="63"/>
      <c r="PPJ6" s="63"/>
      <c r="PPK6" s="63"/>
      <c r="PPL6" s="63"/>
      <c r="PPM6" s="63"/>
      <c r="PPN6" s="63"/>
      <c r="PPO6" s="63"/>
      <c r="PPP6" s="63"/>
      <c r="PPQ6" s="63"/>
      <c r="PPR6" s="63"/>
      <c r="PPS6" s="63"/>
      <c r="PPT6" s="63"/>
      <c r="PPU6" s="63"/>
      <c r="PPV6" s="63"/>
      <c r="PPW6" s="63"/>
      <c r="PPX6" s="63"/>
      <c r="PPY6" s="63"/>
      <c r="PPZ6" s="63"/>
      <c r="PQA6" s="63"/>
      <c r="PQB6" s="63"/>
      <c r="PQC6" s="63"/>
      <c r="PQD6" s="63"/>
      <c r="PQE6" s="63"/>
      <c r="PQF6" s="63"/>
      <c r="PQG6" s="63"/>
      <c r="PQH6" s="63"/>
      <c r="PQI6" s="63"/>
      <c r="PQJ6" s="63"/>
      <c r="PQK6" s="63"/>
      <c r="PQL6" s="63"/>
      <c r="PQM6" s="63"/>
      <c r="PQN6" s="63"/>
      <c r="PQO6" s="63"/>
      <c r="PQP6" s="63"/>
      <c r="PQQ6" s="63"/>
      <c r="PQR6" s="63"/>
      <c r="PQS6" s="63"/>
      <c r="PQT6" s="63"/>
      <c r="PQU6" s="63"/>
      <c r="PQV6" s="63"/>
      <c r="PQW6" s="63"/>
      <c r="PQX6" s="63"/>
      <c r="PQY6" s="63"/>
      <c r="PQZ6" s="63"/>
      <c r="PRA6" s="63"/>
      <c r="PRB6" s="63"/>
      <c r="PRC6" s="63"/>
      <c r="PRD6" s="63"/>
      <c r="PRE6" s="63"/>
      <c r="PRF6" s="63"/>
      <c r="PRG6" s="63"/>
      <c r="PRH6" s="63"/>
      <c r="PRI6" s="63"/>
      <c r="PRJ6" s="63"/>
      <c r="PRK6" s="63"/>
      <c r="PRL6" s="63"/>
      <c r="PRM6" s="63"/>
      <c r="PRN6" s="63"/>
      <c r="PRO6" s="63"/>
      <c r="PRP6" s="63"/>
      <c r="PRQ6" s="63"/>
      <c r="PRR6" s="63"/>
      <c r="PRS6" s="63"/>
      <c r="PRT6" s="63"/>
      <c r="PRU6" s="63"/>
      <c r="PRV6" s="63"/>
      <c r="PRW6" s="63"/>
      <c r="PRX6" s="63"/>
      <c r="PRY6" s="63"/>
      <c r="PRZ6" s="63"/>
      <c r="PSA6" s="63"/>
      <c r="PSB6" s="63"/>
      <c r="PSC6" s="63"/>
      <c r="PSD6" s="63"/>
      <c r="PSE6" s="63"/>
      <c r="PSF6" s="63"/>
      <c r="PSG6" s="63"/>
      <c r="PSH6" s="63"/>
      <c r="PSI6" s="63"/>
      <c r="PSJ6" s="63"/>
      <c r="PSK6" s="63"/>
      <c r="PSL6" s="63"/>
      <c r="PSM6" s="63"/>
      <c r="PSN6" s="63"/>
      <c r="PSO6" s="63"/>
      <c r="PSP6" s="63"/>
      <c r="PSQ6" s="63"/>
      <c r="PSR6" s="63"/>
      <c r="PSS6" s="63"/>
      <c r="PST6" s="63"/>
      <c r="PSU6" s="63"/>
      <c r="PSV6" s="63"/>
      <c r="PSW6" s="63"/>
      <c r="PSX6" s="63"/>
      <c r="PSY6" s="63"/>
      <c r="PSZ6" s="63"/>
      <c r="PTA6" s="63"/>
      <c r="PTB6" s="63"/>
      <c r="PTC6" s="63"/>
      <c r="PTD6" s="63"/>
      <c r="PTE6" s="63"/>
      <c r="PTF6" s="63"/>
      <c r="PTG6" s="63"/>
      <c r="PTH6" s="63"/>
      <c r="PTI6" s="63"/>
      <c r="PTJ6" s="63"/>
      <c r="PTK6" s="63"/>
      <c r="PTL6" s="63"/>
      <c r="PTM6" s="63"/>
      <c r="PTN6" s="63"/>
      <c r="PTO6" s="63"/>
      <c r="PTP6" s="63"/>
      <c r="PTQ6" s="63"/>
      <c r="PTR6" s="63"/>
      <c r="PTS6" s="63"/>
      <c r="PTT6" s="63"/>
      <c r="PTU6" s="63"/>
      <c r="PTV6" s="63"/>
      <c r="PTW6" s="63"/>
      <c r="PTX6" s="63"/>
      <c r="PTY6" s="63"/>
      <c r="PTZ6" s="63"/>
      <c r="PUA6" s="63"/>
      <c r="PUB6" s="63"/>
      <c r="PUC6" s="63"/>
      <c r="PUD6" s="63"/>
      <c r="PUE6" s="63"/>
      <c r="PUF6" s="63"/>
      <c r="PUG6" s="63"/>
      <c r="PUH6" s="63"/>
      <c r="PUI6" s="63"/>
      <c r="PUJ6" s="63"/>
      <c r="PUK6" s="63"/>
      <c r="PUL6" s="63"/>
      <c r="PUM6" s="63"/>
      <c r="PUN6" s="63"/>
      <c r="PUO6" s="63"/>
      <c r="PUP6" s="63"/>
      <c r="PUQ6" s="63"/>
      <c r="PUR6" s="63"/>
      <c r="PUS6" s="63"/>
      <c r="PUT6" s="63"/>
      <c r="PUU6" s="63"/>
      <c r="PUV6" s="63"/>
      <c r="PUW6" s="63"/>
      <c r="PUX6" s="63"/>
      <c r="PUY6" s="63"/>
      <c r="PUZ6" s="63"/>
      <c r="PVA6" s="63"/>
      <c r="PVB6" s="63"/>
      <c r="PVC6" s="63"/>
      <c r="PVD6" s="63"/>
      <c r="PVE6" s="63"/>
      <c r="PVF6" s="63"/>
      <c r="PVG6" s="63"/>
      <c r="PVH6" s="63"/>
      <c r="PVI6" s="63"/>
      <c r="PVJ6" s="63"/>
      <c r="PVK6" s="63"/>
      <c r="PVL6" s="63"/>
      <c r="PVM6" s="63"/>
      <c r="PVN6" s="63"/>
      <c r="PVO6" s="63"/>
      <c r="PVP6" s="63"/>
      <c r="PVQ6" s="63"/>
      <c r="PVR6" s="63"/>
      <c r="PVS6" s="63"/>
      <c r="PVT6" s="63"/>
      <c r="PVU6" s="63"/>
      <c r="PVV6" s="63"/>
      <c r="PVW6" s="63"/>
      <c r="PVX6" s="63"/>
      <c r="PVY6" s="63"/>
      <c r="PVZ6" s="63"/>
      <c r="PWA6" s="63"/>
      <c r="PWB6" s="63"/>
      <c r="PWC6" s="63"/>
      <c r="PWD6" s="63"/>
      <c r="PWE6" s="63"/>
      <c r="PWF6" s="63"/>
      <c r="PWG6" s="63"/>
      <c r="PWH6" s="63"/>
      <c r="PWI6" s="63"/>
      <c r="PWJ6" s="63"/>
      <c r="PWK6" s="63"/>
      <c r="PWL6" s="63"/>
      <c r="PWM6" s="63"/>
      <c r="PWN6" s="63"/>
      <c r="PWO6" s="63"/>
      <c r="PWP6" s="63"/>
      <c r="PWQ6" s="63"/>
      <c r="PWR6" s="63"/>
      <c r="PWS6" s="63"/>
      <c r="PWT6" s="63"/>
      <c r="PWU6" s="63"/>
      <c r="PWV6" s="63"/>
      <c r="PWW6" s="63"/>
      <c r="PWX6" s="63"/>
      <c r="PWY6" s="63"/>
      <c r="PWZ6" s="63"/>
      <c r="PXA6" s="63"/>
      <c r="PXB6" s="63"/>
      <c r="PXC6" s="63"/>
      <c r="PXD6" s="63"/>
      <c r="PXE6" s="63"/>
      <c r="PXF6" s="63"/>
      <c r="PXG6" s="63"/>
      <c r="PXH6" s="63"/>
      <c r="PXI6" s="63"/>
      <c r="PXJ6" s="63"/>
      <c r="PXK6" s="63"/>
      <c r="PXL6" s="63"/>
      <c r="PXM6" s="63"/>
      <c r="PXN6" s="63"/>
      <c r="PXO6" s="63"/>
      <c r="PXP6" s="63"/>
      <c r="PXQ6" s="63"/>
      <c r="PXR6" s="63"/>
      <c r="PXS6" s="63"/>
      <c r="PXT6" s="63"/>
      <c r="PXU6" s="63"/>
      <c r="PXV6" s="63"/>
      <c r="PXW6" s="63"/>
      <c r="PXX6" s="63"/>
      <c r="PXY6" s="63"/>
      <c r="PXZ6" s="63"/>
      <c r="PYA6" s="63"/>
      <c r="PYB6" s="63"/>
      <c r="PYC6" s="63"/>
      <c r="PYD6" s="63"/>
      <c r="PYE6" s="63"/>
      <c r="PYF6" s="63"/>
      <c r="PYG6" s="63"/>
      <c r="PYH6" s="63"/>
      <c r="PYI6" s="63"/>
      <c r="PYJ6" s="63"/>
      <c r="PYK6" s="63"/>
      <c r="PYL6" s="63"/>
      <c r="PYM6" s="63"/>
      <c r="PYN6" s="63"/>
      <c r="PYO6" s="63"/>
      <c r="PYP6" s="63"/>
      <c r="PYQ6" s="63"/>
      <c r="PYR6" s="63"/>
      <c r="PYS6" s="63"/>
      <c r="PYT6" s="63"/>
      <c r="PYU6" s="63"/>
      <c r="PYV6" s="63"/>
      <c r="PYW6" s="63"/>
      <c r="PYX6" s="63"/>
      <c r="PYY6" s="63"/>
      <c r="PYZ6" s="63"/>
      <c r="PZA6" s="63"/>
      <c r="PZB6" s="63"/>
      <c r="PZC6" s="63"/>
      <c r="PZD6" s="63"/>
      <c r="PZE6" s="63"/>
      <c r="PZF6" s="63"/>
      <c r="PZG6" s="63"/>
      <c r="PZH6" s="63"/>
      <c r="PZI6" s="63"/>
      <c r="PZJ6" s="63"/>
      <c r="PZK6" s="63"/>
      <c r="PZL6" s="63"/>
      <c r="PZM6" s="63"/>
      <c r="PZN6" s="63"/>
      <c r="PZO6" s="63"/>
      <c r="PZP6" s="63"/>
      <c r="PZQ6" s="63"/>
      <c r="PZR6" s="63"/>
      <c r="PZS6" s="63"/>
      <c r="PZT6" s="63"/>
      <c r="PZU6" s="63"/>
      <c r="PZV6" s="63"/>
      <c r="PZW6" s="63"/>
      <c r="PZX6" s="63"/>
      <c r="PZY6" s="63"/>
      <c r="PZZ6" s="63"/>
      <c r="QAA6" s="63"/>
      <c r="QAB6" s="63"/>
      <c r="QAC6" s="63"/>
      <c r="QAD6" s="63"/>
      <c r="QAE6" s="63"/>
      <c r="QAF6" s="63"/>
      <c r="QAG6" s="63"/>
      <c r="QAH6" s="63"/>
      <c r="QAI6" s="63"/>
      <c r="QAJ6" s="63"/>
      <c r="QAK6" s="63"/>
      <c r="QAL6" s="63"/>
      <c r="QAM6" s="63"/>
      <c r="QAN6" s="63"/>
      <c r="QAO6" s="63"/>
      <c r="QAP6" s="63"/>
      <c r="QAQ6" s="63"/>
      <c r="QAR6" s="63"/>
      <c r="QAS6" s="63"/>
      <c r="QAT6" s="63"/>
      <c r="QAU6" s="63"/>
      <c r="QAV6" s="63"/>
      <c r="QAW6" s="63"/>
      <c r="QAX6" s="63"/>
      <c r="QAY6" s="63"/>
      <c r="QAZ6" s="63"/>
      <c r="QBA6" s="63"/>
      <c r="QBB6" s="63"/>
      <c r="QBC6" s="63"/>
      <c r="QBD6" s="63"/>
      <c r="QBE6" s="63"/>
      <c r="QBF6" s="63"/>
      <c r="QBG6" s="63"/>
      <c r="QBH6" s="63"/>
      <c r="QBI6" s="63"/>
      <c r="QBJ6" s="63"/>
      <c r="QBK6" s="63"/>
      <c r="QBL6" s="63"/>
      <c r="QBM6" s="63"/>
      <c r="QBN6" s="63"/>
      <c r="QBO6" s="63"/>
      <c r="QBP6" s="63"/>
      <c r="QBQ6" s="63"/>
      <c r="QBR6" s="63"/>
      <c r="QBS6" s="63"/>
      <c r="QBT6" s="63"/>
      <c r="QBU6" s="63"/>
      <c r="QBV6" s="63"/>
      <c r="QBW6" s="63"/>
      <c r="QBX6" s="63"/>
      <c r="QBY6" s="63"/>
      <c r="QBZ6" s="63"/>
      <c r="QCA6" s="63"/>
      <c r="QCB6" s="63"/>
      <c r="QCC6" s="63"/>
      <c r="QCD6" s="63"/>
      <c r="QCE6" s="63"/>
      <c r="QCF6" s="63"/>
      <c r="QCG6" s="63"/>
      <c r="QCH6" s="63"/>
      <c r="QCI6" s="63"/>
      <c r="QCJ6" s="63"/>
      <c r="QCK6" s="63"/>
      <c r="QCL6" s="63"/>
      <c r="QCM6" s="63"/>
      <c r="QCN6" s="63"/>
      <c r="QCO6" s="63"/>
      <c r="QCP6" s="63"/>
      <c r="QCQ6" s="63"/>
      <c r="QCR6" s="63"/>
      <c r="QCS6" s="63"/>
      <c r="QCT6" s="63"/>
      <c r="QCU6" s="63"/>
      <c r="QCV6" s="63"/>
      <c r="QCW6" s="63"/>
      <c r="QCX6" s="63"/>
      <c r="QCY6" s="63"/>
      <c r="QCZ6" s="63"/>
      <c r="QDA6" s="63"/>
      <c r="QDB6" s="63"/>
      <c r="QDC6" s="63"/>
      <c r="QDD6" s="63"/>
      <c r="QDE6" s="63"/>
      <c r="QDF6" s="63"/>
      <c r="QDG6" s="63"/>
      <c r="QDH6" s="63"/>
      <c r="QDI6" s="63"/>
      <c r="QDJ6" s="63"/>
      <c r="QDK6" s="63"/>
      <c r="QDL6" s="63"/>
      <c r="QDM6" s="63"/>
      <c r="QDN6" s="63"/>
      <c r="QDO6" s="63"/>
      <c r="QDP6" s="63"/>
      <c r="QDQ6" s="63"/>
      <c r="QDR6" s="63"/>
      <c r="QDS6" s="63"/>
      <c r="QDT6" s="63"/>
      <c r="QDU6" s="63"/>
      <c r="QDV6" s="63"/>
      <c r="QDW6" s="63"/>
      <c r="QDX6" s="63"/>
      <c r="QDY6" s="63"/>
      <c r="QDZ6" s="63"/>
      <c r="QEA6" s="63"/>
      <c r="QEB6" s="63"/>
      <c r="QEC6" s="63"/>
      <c r="QED6" s="63"/>
      <c r="QEE6" s="63"/>
      <c r="QEF6" s="63"/>
      <c r="QEG6" s="63"/>
      <c r="QEH6" s="63"/>
      <c r="QEI6" s="63"/>
      <c r="QEJ6" s="63"/>
      <c r="QEK6" s="63"/>
      <c r="QEL6" s="63"/>
      <c r="QEM6" s="63"/>
      <c r="QEN6" s="63"/>
      <c r="QEO6" s="63"/>
      <c r="QEP6" s="63"/>
      <c r="QEQ6" s="63"/>
      <c r="QER6" s="63"/>
      <c r="QES6" s="63"/>
      <c r="QET6" s="63"/>
      <c r="QEU6" s="63"/>
      <c r="QEV6" s="63"/>
      <c r="QEW6" s="63"/>
      <c r="QEX6" s="63"/>
      <c r="QEY6" s="63"/>
      <c r="QEZ6" s="63"/>
      <c r="QFA6" s="63"/>
      <c r="QFB6" s="63"/>
      <c r="QFC6" s="63"/>
      <c r="QFD6" s="63"/>
      <c r="QFE6" s="63"/>
      <c r="QFF6" s="63"/>
      <c r="QFG6" s="63"/>
      <c r="QFH6" s="63"/>
      <c r="QFI6" s="63"/>
      <c r="QFJ6" s="63"/>
      <c r="QFK6" s="63"/>
      <c r="QFL6" s="63"/>
      <c r="QFM6" s="63"/>
      <c r="QFN6" s="63"/>
      <c r="QFO6" s="63"/>
      <c r="QFP6" s="63"/>
      <c r="QFQ6" s="63"/>
      <c r="QFR6" s="63"/>
      <c r="QFS6" s="63"/>
      <c r="QFT6" s="63"/>
      <c r="QFU6" s="63"/>
      <c r="QFV6" s="63"/>
      <c r="QFW6" s="63"/>
      <c r="QFX6" s="63"/>
      <c r="QFY6" s="63"/>
      <c r="QFZ6" s="63"/>
      <c r="QGA6" s="63"/>
      <c r="QGB6" s="63"/>
      <c r="QGC6" s="63"/>
      <c r="QGD6" s="63"/>
      <c r="QGE6" s="63"/>
      <c r="QGF6" s="63"/>
      <c r="QGG6" s="63"/>
      <c r="QGH6" s="63"/>
      <c r="QGI6" s="63"/>
      <c r="QGJ6" s="63"/>
      <c r="QGK6" s="63"/>
      <c r="QGL6" s="63"/>
      <c r="QGM6" s="63"/>
      <c r="QGN6" s="63"/>
      <c r="QGO6" s="63"/>
      <c r="QGP6" s="63"/>
      <c r="QGQ6" s="63"/>
      <c r="QGR6" s="63"/>
      <c r="QGS6" s="63"/>
      <c r="QGT6" s="63"/>
      <c r="QGU6" s="63"/>
      <c r="QGV6" s="63"/>
      <c r="QGW6" s="63"/>
      <c r="QGX6" s="63"/>
      <c r="QGY6" s="63"/>
      <c r="QGZ6" s="63"/>
      <c r="QHA6" s="63"/>
      <c r="QHB6" s="63"/>
      <c r="QHC6" s="63"/>
      <c r="QHD6" s="63"/>
      <c r="QHE6" s="63"/>
      <c r="QHF6" s="63"/>
      <c r="QHG6" s="63"/>
      <c r="QHH6" s="63"/>
      <c r="QHI6" s="63"/>
      <c r="QHJ6" s="63"/>
      <c r="QHK6" s="63"/>
      <c r="QHL6" s="63"/>
      <c r="QHM6" s="63"/>
      <c r="QHN6" s="63"/>
      <c r="QHO6" s="63"/>
      <c r="QHP6" s="63"/>
      <c r="QHQ6" s="63"/>
      <c r="QHR6" s="63"/>
      <c r="QHS6" s="63"/>
      <c r="QHT6" s="63"/>
      <c r="QHU6" s="63"/>
      <c r="QHV6" s="63"/>
      <c r="QHW6" s="63"/>
      <c r="QHX6" s="63"/>
      <c r="QHY6" s="63"/>
      <c r="QHZ6" s="63"/>
      <c r="QIA6" s="63"/>
      <c r="QIB6" s="63"/>
      <c r="QIC6" s="63"/>
      <c r="QID6" s="63"/>
      <c r="QIE6" s="63"/>
      <c r="QIF6" s="63"/>
      <c r="QIG6" s="63"/>
      <c r="QIH6" s="63"/>
      <c r="QII6" s="63"/>
      <c r="QIJ6" s="63"/>
      <c r="QIK6" s="63"/>
      <c r="QIL6" s="63"/>
      <c r="QIM6" s="63"/>
      <c r="QIN6" s="63"/>
      <c r="QIO6" s="63"/>
      <c r="QIP6" s="63"/>
      <c r="QIQ6" s="63"/>
      <c r="QIR6" s="63"/>
      <c r="QIS6" s="63"/>
      <c r="QIT6" s="63"/>
      <c r="QIU6" s="63"/>
      <c r="QIV6" s="63"/>
      <c r="QIW6" s="63"/>
      <c r="QIX6" s="63"/>
      <c r="QIY6" s="63"/>
      <c r="QIZ6" s="63"/>
      <c r="QJA6" s="63"/>
      <c r="QJB6" s="63"/>
      <c r="QJC6" s="63"/>
      <c r="QJD6" s="63"/>
      <c r="QJE6" s="63"/>
      <c r="QJF6" s="63"/>
      <c r="QJG6" s="63"/>
      <c r="QJH6" s="63"/>
      <c r="QJI6" s="63"/>
      <c r="QJJ6" s="63"/>
      <c r="QJK6" s="63"/>
      <c r="QJL6" s="63"/>
      <c r="QJM6" s="63"/>
      <c r="QJN6" s="63"/>
      <c r="QJO6" s="63"/>
      <c r="QJP6" s="63"/>
      <c r="QJQ6" s="63"/>
      <c r="QJR6" s="63"/>
      <c r="QJS6" s="63"/>
      <c r="QJT6" s="63"/>
      <c r="QJU6" s="63"/>
      <c r="QJV6" s="63"/>
      <c r="QJW6" s="63"/>
      <c r="QJX6" s="63"/>
      <c r="QJY6" s="63"/>
      <c r="QJZ6" s="63"/>
      <c r="QKA6" s="63"/>
      <c r="QKB6" s="63"/>
      <c r="QKC6" s="63"/>
      <c r="QKD6" s="63"/>
      <c r="QKE6" s="63"/>
      <c r="QKF6" s="63"/>
      <c r="QKG6" s="63"/>
      <c r="QKH6" s="63"/>
      <c r="QKI6" s="63"/>
      <c r="QKJ6" s="63"/>
      <c r="QKK6" s="63"/>
      <c r="QKL6" s="63"/>
      <c r="QKM6" s="63"/>
      <c r="QKN6" s="63"/>
      <c r="QKO6" s="63"/>
      <c r="QKP6" s="63"/>
      <c r="QKQ6" s="63"/>
      <c r="QKR6" s="63"/>
      <c r="QKS6" s="63"/>
      <c r="QKT6" s="63"/>
      <c r="QKU6" s="63"/>
      <c r="QKV6" s="63"/>
      <c r="QKW6" s="63"/>
      <c r="QKX6" s="63"/>
      <c r="QKY6" s="63"/>
      <c r="QKZ6" s="63"/>
      <c r="QLA6" s="63"/>
      <c r="QLB6" s="63"/>
      <c r="QLC6" s="63"/>
      <c r="QLD6" s="63"/>
      <c r="QLE6" s="63"/>
      <c r="QLF6" s="63"/>
      <c r="QLG6" s="63"/>
      <c r="QLH6" s="63"/>
      <c r="QLI6" s="63"/>
      <c r="QLJ6" s="63"/>
      <c r="QLK6" s="63"/>
      <c r="QLL6" s="63"/>
      <c r="QLM6" s="63"/>
      <c r="QLN6" s="63"/>
      <c r="QLO6" s="63"/>
      <c r="QLP6" s="63"/>
      <c r="QLQ6" s="63"/>
      <c r="QLR6" s="63"/>
      <c r="QLS6" s="63"/>
      <c r="QLT6" s="63"/>
      <c r="QLU6" s="63"/>
      <c r="QLV6" s="63"/>
      <c r="QLW6" s="63"/>
      <c r="QLX6" s="63"/>
      <c r="QLY6" s="63"/>
      <c r="QLZ6" s="63"/>
      <c r="QMA6" s="63"/>
      <c r="QMB6" s="63"/>
      <c r="QMC6" s="63"/>
      <c r="QMD6" s="63"/>
      <c r="QME6" s="63"/>
      <c r="QMF6" s="63"/>
      <c r="QMG6" s="63"/>
      <c r="QMH6" s="63"/>
      <c r="QMI6" s="63"/>
      <c r="QMJ6" s="63"/>
      <c r="QMK6" s="63"/>
      <c r="QML6" s="63"/>
      <c r="QMM6" s="63"/>
      <c r="QMN6" s="63"/>
      <c r="QMO6" s="63"/>
      <c r="QMP6" s="63"/>
      <c r="QMQ6" s="63"/>
      <c r="QMR6" s="63"/>
      <c r="QMS6" s="63"/>
      <c r="QMT6" s="63"/>
      <c r="QMU6" s="63"/>
      <c r="QMV6" s="63"/>
      <c r="QMW6" s="63"/>
      <c r="QMX6" s="63"/>
      <c r="QMY6" s="63"/>
      <c r="QMZ6" s="63"/>
      <c r="QNA6" s="63"/>
      <c r="QNB6" s="63"/>
      <c r="QNC6" s="63"/>
      <c r="QND6" s="63"/>
      <c r="QNE6" s="63"/>
      <c r="QNF6" s="63"/>
      <c r="QNG6" s="63"/>
      <c r="QNH6" s="63"/>
      <c r="QNI6" s="63"/>
      <c r="QNJ6" s="63"/>
      <c r="QNK6" s="63"/>
      <c r="QNL6" s="63"/>
      <c r="QNM6" s="63"/>
      <c r="QNN6" s="63"/>
      <c r="QNO6" s="63"/>
      <c r="QNP6" s="63"/>
      <c r="QNQ6" s="63"/>
      <c r="QNR6" s="63"/>
      <c r="QNS6" s="63"/>
      <c r="QNT6" s="63"/>
      <c r="QNU6" s="63"/>
      <c r="QNV6" s="63"/>
      <c r="QNW6" s="63"/>
      <c r="QNX6" s="63"/>
      <c r="QNY6" s="63"/>
      <c r="QNZ6" s="63"/>
      <c r="QOA6" s="63"/>
      <c r="QOB6" s="63"/>
      <c r="QOC6" s="63"/>
      <c r="QOD6" s="63"/>
      <c r="QOE6" s="63"/>
      <c r="QOF6" s="63"/>
      <c r="QOG6" s="63"/>
      <c r="QOH6" s="63"/>
      <c r="QOI6" s="63"/>
      <c r="QOJ6" s="63"/>
      <c r="QOK6" s="63"/>
      <c r="QOL6" s="63"/>
      <c r="QOM6" s="63"/>
      <c r="QON6" s="63"/>
      <c r="QOO6" s="63"/>
      <c r="QOP6" s="63"/>
      <c r="QOQ6" s="63"/>
      <c r="QOR6" s="63"/>
      <c r="QOS6" s="63"/>
      <c r="QOT6" s="63"/>
      <c r="QOU6" s="63"/>
      <c r="QOV6" s="63"/>
      <c r="QOW6" s="63"/>
      <c r="QOX6" s="63"/>
      <c r="QOY6" s="63"/>
      <c r="QOZ6" s="63"/>
      <c r="QPA6" s="63"/>
      <c r="QPB6" s="63"/>
      <c r="QPC6" s="63"/>
      <c r="QPD6" s="63"/>
      <c r="QPE6" s="63"/>
      <c r="QPF6" s="63"/>
      <c r="QPG6" s="63"/>
      <c r="QPH6" s="63"/>
      <c r="QPI6" s="63"/>
      <c r="QPJ6" s="63"/>
      <c r="QPK6" s="63"/>
      <c r="QPL6" s="63"/>
      <c r="QPM6" s="63"/>
      <c r="QPN6" s="63"/>
      <c r="QPO6" s="63"/>
      <c r="QPP6" s="63"/>
      <c r="QPQ6" s="63"/>
      <c r="QPR6" s="63"/>
      <c r="QPS6" s="63"/>
      <c r="QPT6" s="63"/>
      <c r="QPU6" s="63"/>
      <c r="QPV6" s="63"/>
      <c r="QPW6" s="63"/>
      <c r="QPX6" s="63"/>
      <c r="QPY6" s="63"/>
      <c r="QPZ6" s="63"/>
      <c r="QQA6" s="63"/>
      <c r="QQB6" s="63"/>
      <c r="QQC6" s="63"/>
      <c r="QQD6" s="63"/>
      <c r="QQE6" s="63"/>
      <c r="QQF6" s="63"/>
      <c r="QQG6" s="63"/>
      <c r="QQH6" s="63"/>
      <c r="QQI6" s="63"/>
      <c r="QQJ6" s="63"/>
      <c r="QQK6" s="63"/>
      <c r="QQL6" s="63"/>
      <c r="QQM6" s="63"/>
      <c r="QQN6" s="63"/>
      <c r="QQO6" s="63"/>
      <c r="QQP6" s="63"/>
      <c r="QQQ6" s="63"/>
      <c r="QQR6" s="63"/>
      <c r="QQS6" s="63"/>
      <c r="QQT6" s="63"/>
      <c r="QQU6" s="63"/>
      <c r="QQV6" s="63"/>
      <c r="QQW6" s="63"/>
      <c r="QQX6" s="63"/>
      <c r="QQY6" s="63"/>
      <c r="QQZ6" s="63"/>
      <c r="QRA6" s="63"/>
      <c r="QRB6" s="63"/>
      <c r="QRC6" s="63"/>
      <c r="QRD6" s="63"/>
      <c r="QRE6" s="63"/>
      <c r="QRF6" s="63"/>
      <c r="QRG6" s="63"/>
      <c r="QRH6" s="63"/>
      <c r="QRI6" s="63"/>
      <c r="QRJ6" s="63"/>
      <c r="QRK6" s="63"/>
      <c r="QRL6" s="63"/>
      <c r="QRM6" s="63"/>
      <c r="QRN6" s="63"/>
      <c r="QRO6" s="63"/>
      <c r="QRP6" s="63"/>
      <c r="QRQ6" s="63"/>
      <c r="QRR6" s="63"/>
      <c r="QRS6" s="63"/>
      <c r="QRT6" s="63"/>
      <c r="QRU6" s="63"/>
      <c r="QRV6" s="63"/>
      <c r="QRW6" s="63"/>
      <c r="QRX6" s="63"/>
      <c r="QRY6" s="63"/>
      <c r="QRZ6" s="63"/>
      <c r="QSA6" s="63"/>
      <c r="QSB6" s="63"/>
      <c r="QSC6" s="63"/>
      <c r="QSD6" s="63"/>
      <c r="QSE6" s="63"/>
      <c r="QSF6" s="63"/>
      <c r="QSG6" s="63"/>
      <c r="QSH6" s="63"/>
      <c r="QSI6" s="63"/>
      <c r="QSJ6" s="63"/>
      <c r="QSK6" s="63"/>
      <c r="QSL6" s="63"/>
      <c r="QSM6" s="63"/>
      <c r="QSN6" s="63"/>
      <c r="QSO6" s="63"/>
      <c r="QSP6" s="63"/>
      <c r="QSQ6" s="63"/>
      <c r="QSR6" s="63"/>
      <c r="QSS6" s="63"/>
      <c r="QST6" s="63"/>
      <c r="QSU6" s="63"/>
      <c r="QSV6" s="63"/>
      <c r="QSW6" s="63"/>
      <c r="QSX6" s="63"/>
      <c r="QSY6" s="63"/>
      <c r="QSZ6" s="63"/>
      <c r="QTA6" s="63"/>
      <c r="QTB6" s="63"/>
      <c r="QTC6" s="63"/>
      <c r="QTD6" s="63"/>
      <c r="QTE6" s="63"/>
      <c r="QTF6" s="63"/>
      <c r="QTG6" s="63"/>
      <c r="QTH6" s="63"/>
      <c r="QTI6" s="63"/>
      <c r="QTJ6" s="63"/>
      <c r="QTK6" s="63"/>
      <c r="QTL6" s="63"/>
      <c r="QTM6" s="63"/>
      <c r="QTN6" s="63"/>
      <c r="QTO6" s="63"/>
      <c r="QTP6" s="63"/>
      <c r="QTQ6" s="63"/>
      <c r="QTR6" s="63"/>
      <c r="QTS6" s="63"/>
      <c r="QTT6" s="63"/>
      <c r="QTU6" s="63"/>
      <c r="QTV6" s="63"/>
      <c r="QTW6" s="63"/>
      <c r="QTX6" s="63"/>
      <c r="QTY6" s="63"/>
      <c r="QTZ6" s="63"/>
      <c r="QUA6" s="63"/>
      <c r="QUB6" s="63"/>
      <c r="QUC6" s="63"/>
      <c r="QUD6" s="63"/>
      <c r="QUE6" s="63"/>
      <c r="QUF6" s="63"/>
      <c r="QUG6" s="63"/>
      <c r="QUH6" s="63"/>
      <c r="QUI6" s="63"/>
      <c r="QUJ6" s="63"/>
      <c r="QUK6" s="63"/>
      <c r="QUL6" s="63"/>
      <c r="QUM6" s="63"/>
      <c r="QUN6" s="63"/>
      <c r="QUO6" s="63"/>
      <c r="QUP6" s="63"/>
      <c r="QUQ6" s="63"/>
      <c r="QUR6" s="63"/>
      <c r="QUS6" s="63"/>
      <c r="QUT6" s="63"/>
      <c r="QUU6" s="63"/>
      <c r="QUV6" s="63"/>
      <c r="QUW6" s="63"/>
      <c r="QUX6" s="63"/>
      <c r="QUY6" s="63"/>
      <c r="QUZ6" s="63"/>
      <c r="QVA6" s="63"/>
      <c r="QVB6" s="63"/>
      <c r="QVC6" s="63"/>
      <c r="QVD6" s="63"/>
      <c r="QVE6" s="63"/>
      <c r="QVF6" s="63"/>
      <c r="QVG6" s="63"/>
      <c r="QVH6" s="63"/>
      <c r="QVI6" s="63"/>
      <c r="QVJ6" s="63"/>
      <c r="QVK6" s="63"/>
      <c r="QVL6" s="63"/>
      <c r="QVM6" s="63"/>
      <c r="QVN6" s="63"/>
      <c r="QVO6" s="63"/>
      <c r="QVP6" s="63"/>
      <c r="QVQ6" s="63"/>
      <c r="QVR6" s="63"/>
      <c r="QVS6" s="63"/>
      <c r="QVT6" s="63"/>
      <c r="QVU6" s="63"/>
      <c r="QVV6" s="63"/>
      <c r="QVW6" s="63"/>
      <c r="QVX6" s="63"/>
      <c r="QVY6" s="63"/>
      <c r="QVZ6" s="63"/>
      <c r="QWA6" s="63"/>
      <c r="QWB6" s="63"/>
      <c r="QWC6" s="63"/>
      <c r="QWD6" s="63"/>
      <c r="QWE6" s="63"/>
      <c r="QWF6" s="63"/>
      <c r="QWG6" s="63"/>
      <c r="QWH6" s="63"/>
      <c r="QWI6" s="63"/>
      <c r="QWJ6" s="63"/>
      <c r="QWK6" s="63"/>
      <c r="QWL6" s="63"/>
      <c r="QWM6" s="63"/>
      <c r="QWN6" s="63"/>
      <c r="QWO6" s="63"/>
      <c r="QWP6" s="63"/>
      <c r="QWQ6" s="63"/>
      <c r="QWR6" s="63"/>
      <c r="QWS6" s="63"/>
      <c r="QWT6" s="63"/>
      <c r="QWU6" s="63"/>
      <c r="QWV6" s="63"/>
      <c r="QWW6" s="63"/>
      <c r="QWX6" s="63"/>
      <c r="QWY6" s="63"/>
      <c r="QWZ6" s="63"/>
      <c r="QXA6" s="63"/>
      <c r="QXB6" s="63"/>
      <c r="QXC6" s="63"/>
      <c r="QXD6" s="63"/>
      <c r="QXE6" s="63"/>
      <c r="QXF6" s="63"/>
      <c r="QXG6" s="63"/>
      <c r="QXH6" s="63"/>
      <c r="QXI6" s="63"/>
      <c r="QXJ6" s="63"/>
      <c r="QXK6" s="63"/>
      <c r="QXL6" s="63"/>
      <c r="QXM6" s="63"/>
      <c r="QXN6" s="63"/>
      <c r="QXO6" s="63"/>
      <c r="QXP6" s="63"/>
      <c r="QXQ6" s="63"/>
      <c r="QXR6" s="63"/>
      <c r="QXS6" s="63"/>
      <c r="QXT6" s="63"/>
      <c r="QXU6" s="63"/>
      <c r="QXV6" s="63"/>
      <c r="QXW6" s="63"/>
      <c r="QXX6" s="63"/>
      <c r="QXY6" s="63"/>
      <c r="QXZ6" s="63"/>
      <c r="QYA6" s="63"/>
      <c r="QYB6" s="63"/>
      <c r="QYC6" s="63"/>
      <c r="QYD6" s="63"/>
      <c r="QYE6" s="63"/>
      <c r="QYF6" s="63"/>
      <c r="QYG6" s="63"/>
      <c r="QYH6" s="63"/>
      <c r="QYI6" s="63"/>
      <c r="QYJ6" s="63"/>
      <c r="QYK6" s="63"/>
      <c r="QYL6" s="63"/>
      <c r="QYM6" s="63"/>
      <c r="QYN6" s="63"/>
      <c r="QYO6" s="63"/>
      <c r="QYP6" s="63"/>
      <c r="QYQ6" s="63"/>
      <c r="QYR6" s="63"/>
      <c r="QYS6" s="63"/>
      <c r="QYT6" s="63"/>
      <c r="QYU6" s="63"/>
      <c r="QYV6" s="63"/>
      <c r="QYW6" s="63"/>
      <c r="QYX6" s="63"/>
      <c r="QYY6" s="63"/>
      <c r="QYZ6" s="63"/>
      <c r="QZA6" s="63"/>
      <c r="QZB6" s="63"/>
      <c r="QZC6" s="63"/>
      <c r="QZD6" s="63"/>
      <c r="QZE6" s="63"/>
      <c r="QZF6" s="63"/>
      <c r="QZG6" s="63"/>
      <c r="QZH6" s="63"/>
      <c r="QZI6" s="63"/>
      <c r="QZJ6" s="63"/>
      <c r="QZK6" s="63"/>
      <c r="QZL6" s="63"/>
      <c r="QZM6" s="63"/>
      <c r="QZN6" s="63"/>
      <c r="QZO6" s="63"/>
      <c r="QZP6" s="63"/>
      <c r="QZQ6" s="63"/>
      <c r="QZR6" s="63"/>
      <c r="QZS6" s="63"/>
      <c r="QZT6" s="63"/>
      <c r="QZU6" s="63"/>
      <c r="QZV6" s="63"/>
      <c r="QZW6" s="63"/>
      <c r="QZX6" s="63"/>
      <c r="QZY6" s="63"/>
      <c r="QZZ6" s="63"/>
      <c r="RAA6" s="63"/>
      <c r="RAB6" s="63"/>
      <c r="RAC6" s="63"/>
      <c r="RAD6" s="63"/>
      <c r="RAE6" s="63"/>
      <c r="RAF6" s="63"/>
      <c r="RAG6" s="63"/>
      <c r="RAH6" s="63"/>
      <c r="RAI6" s="63"/>
      <c r="RAJ6" s="63"/>
      <c r="RAK6" s="63"/>
      <c r="RAL6" s="63"/>
      <c r="RAM6" s="63"/>
      <c r="RAN6" s="63"/>
      <c r="RAO6" s="63"/>
      <c r="RAP6" s="63"/>
      <c r="RAQ6" s="63"/>
      <c r="RAR6" s="63"/>
      <c r="RAS6" s="63"/>
      <c r="RAT6" s="63"/>
      <c r="RAU6" s="63"/>
      <c r="RAV6" s="63"/>
      <c r="RAW6" s="63"/>
      <c r="RAX6" s="63"/>
      <c r="RAY6" s="63"/>
      <c r="RAZ6" s="63"/>
      <c r="RBA6" s="63"/>
      <c r="RBB6" s="63"/>
      <c r="RBC6" s="63"/>
      <c r="RBD6" s="63"/>
      <c r="RBE6" s="63"/>
      <c r="RBF6" s="63"/>
      <c r="RBG6" s="63"/>
      <c r="RBH6" s="63"/>
      <c r="RBI6" s="63"/>
      <c r="RBJ6" s="63"/>
      <c r="RBK6" s="63"/>
      <c r="RBL6" s="63"/>
      <c r="RBM6" s="63"/>
      <c r="RBN6" s="63"/>
      <c r="RBO6" s="63"/>
      <c r="RBP6" s="63"/>
      <c r="RBQ6" s="63"/>
      <c r="RBR6" s="63"/>
      <c r="RBS6" s="63"/>
      <c r="RBT6" s="63"/>
      <c r="RBU6" s="63"/>
      <c r="RBV6" s="63"/>
      <c r="RBW6" s="63"/>
      <c r="RBX6" s="63"/>
      <c r="RBY6" s="63"/>
      <c r="RBZ6" s="63"/>
      <c r="RCA6" s="63"/>
      <c r="RCB6" s="63"/>
      <c r="RCC6" s="63"/>
      <c r="RCD6" s="63"/>
      <c r="RCE6" s="63"/>
      <c r="RCF6" s="63"/>
      <c r="RCG6" s="63"/>
      <c r="RCH6" s="63"/>
      <c r="RCI6" s="63"/>
      <c r="RCJ6" s="63"/>
      <c r="RCK6" s="63"/>
      <c r="RCL6" s="63"/>
      <c r="RCM6" s="63"/>
      <c r="RCN6" s="63"/>
      <c r="RCO6" s="63"/>
      <c r="RCP6" s="63"/>
      <c r="RCQ6" s="63"/>
      <c r="RCR6" s="63"/>
      <c r="RCS6" s="63"/>
      <c r="RCT6" s="63"/>
      <c r="RCU6" s="63"/>
      <c r="RCV6" s="63"/>
      <c r="RCW6" s="63"/>
      <c r="RCX6" s="63"/>
      <c r="RCY6" s="63"/>
      <c r="RCZ6" s="63"/>
      <c r="RDA6" s="63"/>
      <c r="RDB6" s="63"/>
      <c r="RDC6" s="63"/>
      <c r="RDD6" s="63"/>
      <c r="RDE6" s="63"/>
      <c r="RDF6" s="63"/>
      <c r="RDG6" s="63"/>
      <c r="RDH6" s="63"/>
      <c r="RDI6" s="63"/>
      <c r="RDJ6" s="63"/>
      <c r="RDK6" s="63"/>
      <c r="RDL6" s="63"/>
      <c r="RDM6" s="63"/>
      <c r="RDN6" s="63"/>
      <c r="RDO6" s="63"/>
      <c r="RDP6" s="63"/>
      <c r="RDQ6" s="63"/>
      <c r="RDR6" s="63"/>
      <c r="RDS6" s="63"/>
      <c r="RDT6" s="63"/>
      <c r="RDU6" s="63"/>
      <c r="RDV6" s="63"/>
      <c r="RDW6" s="63"/>
      <c r="RDX6" s="63"/>
      <c r="RDY6" s="63"/>
      <c r="RDZ6" s="63"/>
      <c r="REA6" s="63"/>
      <c r="REB6" s="63"/>
      <c r="REC6" s="63"/>
      <c r="RED6" s="63"/>
      <c r="REE6" s="63"/>
      <c r="REF6" s="63"/>
      <c r="REG6" s="63"/>
      <c r="REH6" s="63"/>
      <c r="REI6" s="63"/>
      <c r="REJ6" s="63"/>
      <c r="REK6" s="63"/>
      <c r="REL6" s="63"/>
      <c r="REM6" s="63"/>
      <c r="REN6" s="63"/>
      <c r="REO6" s="63"/>
      <c r="REP6" s="63"/>
      <c r="REQ6" s="63"/>
      <c r="RER6" s="63"/>
      <c r="RES6" s="63"/>
      <c r="RET6" s="63"/>
      <c r="REU6" s="63"/>
      <c r="REV6" s="63"/>
      <c r="REW6" s="63"/>
      <c r="REX6" s="63"/>
      <c r="REY6" s="63"/>
      <c r="REZ6" s="63"/>
      <c r="RFA6" s="63"/>
      <c r="RFB6" s="63"/>
      <c r="RFC6" s="63"/>
      <c r="RFD6" s="63"/>
      <c r="RFE6" s="63"/>
      <c r="RFF6" s="63"/>
      <c r="RFG6" s="63"/>
      <c r="RFH6" s="63"/>
      <c r="RFI6" s="63"/>
      <c r="RFJ6" s="63"/>
      <c r="RFK6" s="63"/>
      <c r="RFL6" s="63"/>
      <c r="RFM6" s="63"/>
      <c r="RFN6" s="63"/>
      <c r="RFO6" s="63"/>
      <c r="RFP6" s="63"/>
      <c r="RFQ6" s="63"/>
      <c r="RFR6" s="63"/>
      <c r="RFS6" s="63"/>
      <c r="RFT6" s="63"/>
      <c r="RFU6" s="63"/>
      <c r="RFV6" s="63"/>
      <c r="RFW6" s="63"/>
      <c r="RFX6" s="63"/>
      <c r="RFY6" s="63"/>
      <c r="RFZ6" s="63"/>
      <c r="RGA6" s="63"/>
      <c r="RGB6" s="63"/>
      <c r="RGC6" s="63"/>
      <c r="RGD6" s="63"/>
      <c r="RGE6" s="63"/>
      <c r="RGF6" s="63"/>
      <c r="RGG6" s="63"/>
      <c r="RGH6" s="63"/>
      <c r="RGI6" s="63"/>
      <c r="RGJ6" s="63"/>
      <c r="RGK6" s="63"/>
      <c r="RGL6" s="63"/>
      <c r="RGM6" s="63"/>
      <c r="RGN6" s="63"/>
      <c r="RGO6" s="63"/>
      <c r="RGP6" s="63"/>
      <c r="RGQ6" s="63"/>
      <c r="RGR6" s="63"/>
      <c r="RGS6" s="63"/>
      <c r="RGT6" s="63"/>
      <c r="RGU6" s="63"/>
      <c r="RGV6" s="63"/>
      <c r="RGW6" s="63"/>
      <c r="RGX6" s="63"/>
      <c r="RGY6" s="63"/>
      <c r="RGZ6" s="63"/>
      <c r="RHA6" s="63"/>
      <c r="RHB6" s="63"/>
      <c r="RHC6" s="63"/>
      <c r="RHD6" s="63"/>
      <c r="RHE6" s="63"/>
      <c r="RHF6" s="63"/>
      <c r="RHG6" s="63"/>
      <c r="RHH6" s="63"/>
      <c r="RHI6" s="63"/>
      <c r="RHJ6" s="63"/>
      <c r="RHK6" s="63"/>
      <c r="RHL6" s="63"/>
      <c r="RHM6" s="63"/>
      <c r="RHN6" s="63"/>
      <c r="RHO6" s="63"/>
      <c r="RHP6" s="63"/>
      <c r="RHQ6" s="63"/>
      <c r="RHR6" s="63"/>
      <c r="RHS6" s="63"/>
      <c r="RHT6" s="63"/>
      <c r="RHU6" s="63"/>
      <c r="RHV6" s="63"/>
      <c r="RHW6" s="63"/>
      <c r="RHX6" s="63"/>
      <c r="RHY6" s="63"/>
      <c r="RHZ6" s="63"/>
      <c r="RIA6" s="63"/>
      <c r="RIB6" s="63"/>
      <c r="RIC6" s="63"/>
      <c r="RID6" s="63"/>
      <c r="RIE6" s="63"/>
      <c r="RIF6" s="63"/>
      <c r="RIG6" s="63"/>
      <c r="RIH6" s="63"/>
      <c r="RII6" s="63"/>
      <c r="RIJ6" s="63"/>
      <c r="RIK6" s="63"/>
      <c r="RIL6" s="63"/>
      <c r="RIM6" s="63"/>
      <c r="RIN6" s="63"/>
      <c r="RIO6" s="63"/>
      <c r="RIP6" s="63"/>
      <c r="RIQ6" s="63"/>
      <c r="RIR6" s="63"/>
      <c r="RIS6" s="63"/>
      <c r="RIT6" s="63"/>
      <c r="RIU6" s="63"/>
      <c r="RIV6" s="63"/>
      <c r="RIW6" s="63"/>
      <c r="RIX6" s="63"/>
      <c r="RIY6" s="63"/>
      <c r="RIZ6" s="63"/>
      <c r="RJA6" s="63"/>
      <c r="RJB6" s="63"/>
      <c r="RJC6" s="63"/>
      <c r="RJD6" s="63"/>
      <c r="RJE6" s="63"/>
      <c r="RJF6" s="63"/>
      <c r="RJG6" s="63"/>
      <c r="RJH6" s="63"/>
      <c r="RJI6" s="63"/>
      <c r="RJJ6" s="63"/>
      <c r="RJK6" s="63"/>
      <c r="RJL6" s="63"/>
      <c r="RJM6" s="63"/>
      <c r="RJN6" s="63"/>
      <c r="RJO6" s="63"/>
      <c r="RJP6" s="63"/>
      <c r="RJQ6" s="63"/>
      <c r="RJR6" s="63"/>
      <c r="RJS6" s="63"/>
      <c r="RJT6" s="63"/>
      <c r="RJU6" s="63"/>
      <c r="RJV6" s="63"/>
      <c r="RJW6" s="63"/>
      <c r="RJX6" s="63"/>
      <c r="RJY6" s="63"/>
      <c r="RJZ6" s="63"/>
      <c r="RKA6" s="63"/>
      <c r="RKB6" s="63"/>
      <c r="RKC6" s="63"/>
      <c r="RKD6" s="63"/>
      <c r="RKE6" s="63"/>
      <c r="RKF6" s="63"/>
      <c r="RKG6" s="63"/>
      <c r="RKH6" s="63"/>
      <c r="RKI6" s="63"/>
      <c r="RKJ6" s="63"/>
      <c r="RKK6" s="63"/>
      <c r="RKL6" s="63"/>
      <c r="RKM6" s="63"/>
      <c r="RKN6" s="63"/>
      <c r="RKO6" s="63"/>
      <c r="RKP6" s="63"/>
      <c r="RKQ6" s="63"/>
      <c r="RKR6" s="63"/>
      <c r="RKS6" s="63"/>
      <c r="RKT6" s="63"/>
      <c r="RKU6" s="63"/>
      <c r="RKV6" s="63"/>
      <c r="RKW6" s="63"/>
      <c r="RKX6" s="63"/>
      <c r="RKY6" s="63"/>
      <c r="RKZ6" s="63"/>
      <c r="RLA6" s="63"/>
      <c r="RLB6" s="63"/>
      <c r="RLC6" s="63"/>
      <c r="RLD6" s="63"/>
      <c r="RLE6" s="63"/>
      <c r="RLF6" s="63"/>
      <c r="RLG6" s="63"/>
      <c r="RLH6" s="63"/>
      <c r="RLI6" s="63"/>
      <c r="RLJ6" s="63"/>
      <c r="RLK6" s="63"/>
      <c r="RLL6" s="63"/>
      <c r="RLM6" s="63"/>
      <c r="RLN6" s="63"/>
      <c r="RLO6" s="63"/>
      <c r="RLP6" s="63"/>
      <c r="RLQ6" s="63"/>
      <c r="RLR6" s="63"/>
      <c r="RLS6" s="63"/>
      <c r="RLT6" s="63"/>
      <c r="RLU6" s="63"/>
      <c r="RLV6" s="63"/>
      <c r="RLW6" s="63"/>
      <c r="RLX6" s="63"/>
      <c r="RLY6" s="63"/>
      <c r="RLZ6" s="63"/>
      <c r="RMA6" s="63"/>
      <c r="RMB6" s="63"/>
      <c r="RMC6" s="63"/>
      <c r="RMD6" s="63"/>
      <c r="RME6" s="63"/>
      <c r="RMF6" s="63"/>
      <c r="RMG6" s="63"/>
      <c r="RMH6" s="63"/>
      <c r="RMI6" s="63"/>
      <c r="RMJ6" s="63"/>
      <c r="RMK6" s="63"/>
      <c r="RML6" s="63"/>
      <c r="RMM6" s="63"/>
      <c r="RMN6" s="63"/>
      <c r="RMO6" s="63"/>
      <c r="RMP6" s="63"/>
      <c r="RMQ6" s="63"/>
      <c r="RMR6" s="63"/>
      <c r="RMS6" s="63"/>
      <c r="RMT6" s="63"/>
      <c r="RMU6" s="63"/>
      <c r="RMV6" s="63"/>
      <c r="RMW6" s="63"/>
      <c r="RMX6" s="63"/>
      <c r="RMY6" s="63"/>
      <c r="RMZ6" s="63"/>
      <c r="RNA6" s="63"/>
      <c r="RNB6" s="63"/>
      <c r="RNC6" s="63"/>
      <c r="RND6" s="63"/>
      <c r="RNE6" s="63"/>
      <c r="RNF6" s="63"/>
      <c r="RNG6" s="63"/>
      <c r="RNH6" s="63"/>
      <c r="RNI6" s="63"/>
      <c r="RNJ6" s="63"/>
      <c r="RNK6" s="63"/>
      <c r="RNL6" s="63"/>
      <c r="RNM6" s="63"/>
      <c r="RNN6" s="63"/>
      <c r="RNO6" s="63"/>
      <c r="RNP6" s="63"/>
      <c r="RNQ6" s="63"/>
      <c r="RNR6" s="63"/>
      <c r="RNS6" s="63"/>
      <c r="RNT6" s="63"/>
      <c r="RNU6" s="63"/>
      <c r="RNV6" s="63"/>
      <c r="RNW6" s="63"/>
      <c r="RNX6" s="63"/>
      <c r="RNY6" s="63"/>
      <c r="RNZ6" s="63"/>
      <c r="ROA6" s="63"/>
      <c r="ROB6" s="63"/>
      <c r="ROC6" s="63"/>
      <c r="ROD6" s="63"/>
      <c r="ROE6" s="63"/>
      <c r="ROF6" s="63"/>
      <c r="ROG6" s="63"/>
      <c r="ROH6" s="63"/>
      <c r="ROI6" s="63"/>
      <c r="ROJ6" s="63"/>
      <c r="ROK6" s="63"/>
      <c r="ROL6" s="63"/>
      <c r="ROM6" s="63"/>
      <c r="RON6" s="63"/>
      <c r="ROO6" s="63"/>
      <c r="ROP6" s="63"/>
      <c r="ROQ6" s="63"/>
      <c r="ROR6" s="63"/>
      <c r="ROS6" s="63"/>
      <c r="ROT6" s="63"/>
      <c r="ROU6" s="63"/>
      <c r="ROV6" s="63"/>
      <c r="ROW6" s="63"/>
      <c r="ROX6" s="63"/>
      <c r="ROY6" s="63"/>
      <c r="ROZ6" s="63"/>
      <c r="RPA6" s="63"/>
      <c r="RPB6" s="63"/>
      <c r="RPC6" s="63"/>
      <c r="RPD6" s="63"/>
      <c r="RPE6" s="63"/>
      <c r="RPF6" s="63"/>
      <c r="RPG6" s="63"/>
      <c r="RPH6" s="63"/>
      <c r="RPI6" s="63"/>
      <c r="RPJ6" s="63"/>
      <c r="RPK6" s="63"/>
      <c r="RPL6" s="63"/>
      <c r="RPM6" s="63"/>
      <c r="RPN6" s="63"/>
      <c r="RPO6" s="63"/>
      <c r="RPP6" s="63"/>
      <c r="RPQ6" s="63"/>
      <c r="RPR6" s="63"/>
      <c r="RPS6" s="63"/>
      <c r="RPT6" s="63"/>
      <c r="RPU6" s="63"/>
      <c r="RPV6" s="63"/>
      <c r="RPW6" s="63"/>
      <c r="RPX6" s="63"/>
      <c r="RPY6" s="63"/>
      <c r="RPZ6" s="63"/>
      <c r="RQA6" s="63"/>
      <c r="RQB6" s="63"/>
      <c r="RQC6" s="63"/>
      <c r="RQD6" s="63"/>
      <c r="RQE6" s="63"/>
      <c r="RQF6" s="63"/>
      <c r="RQG6" s="63"/>
      <c r="RQH6" s="63"/>
      <c r="RQI6" s="63"/>
      <c r="RQJ6" s="63"/>
      <c r="RQK6" s="63"/>
      <c r="RQL6" s="63"/>
      <c r="RQM6" s="63"/>
      <c r="RQN6" s="63"/>
      <c r="RQO6" s="63"/>
      <c r="RQP6" s="63"/>
      <c r="RQQ6" s="63"/>
      <c r="RQR6" s="63"/>
      <c r="RQS6" s="63"/>
      <c r="RQT6" s="63"/>
      <c r="RQU6" s="63"/>
      <c r="RQV6" s="63"/>
      <c r="RQW6" s="63"/>
      <c r="RQX6" s="63"/>
      <c r="RQY6" s="63"/>
      <c r="RQZ6" s="63"/>
      <c r="RRA6" s="63"/>
      <c r="RRB6" s="63"/>
      <c r="RRC6" s="63"/>
      <c r="RRD6" s="63"/>
      <c r="RRE6" s="63"/>
      <c r="RRF6" s="63"/>
      <c r="RRG6" s="63"/>
      <c r="RRH6" s="63"/>
      <c r="RRI6" s="63"/>
      <c r="RRJ6" s="63"/>
      <c r="RRK6" s="63"/>
      <c r="RRL6" s="63"/>
      <c r="RRM6" s="63"/>
      <c r="RRN6" s="63"/>
      <c r="RRO6" s="63"/>
      <c r="RRP6" s="63"/>
      <c r="RRQ6" s="63"/>
      <c r="RRR6" s="63"/>
      <c r="RRS6" s="63"/>
      <c r="RRT6" s="63"/>
      <c r="RRU6" s="63"/>
      <c r="RRV6" s="63"/>
      <c r="RRW6" s="63"/>
      <c r="RRX6" s="63"/>
      <c r="RRY6" s="63"/>
      <c r="RRZ6" s="63"/>
      <c r="RSA6" s="63"/>
      <c r="RSB6" s="63"/>
      <c r="RSC6" s="63"/>
      <c r="RSD6" s="63"/>
      <c r="RSE6" s="63"/>
      <c r="RSF6" s="63"/>
      <c r="RSG6" s="63"/>
      <c r="RSH6" s="63"/>
      <c r="RSI6" s="63"/>
      <c r="RSJ6" s="63"/>
      <c r="RSK6" s="63"/>
      <c r="RSL6" s="63"/>
      <c r="RSM6" s="63"/>
      <c r="RSN6" s="63"/>
      <c r="RSO6" s="63"/>
      <c r="RSP6" s="63"/>
      <c r="RSQ6" s="63"/>
      <c r="RSR6" s="63"/>
      <c r="RSS6" s="63"/>
      <c r="RST6" s="63"/>
      <c r="RSU6" s="63"/>
      <c r="RSV6" s="63"/>
      <c r="RSW6" s="63"/>
      <c r="RSX6" s="63"/>
      <c r="RSY6" s="63"/>
      <c r="RSZ6" s="63"/>
      <c r="RTA6" s="63"/>
      <c r="RTB6" s="63"/>
      <c r="RTC6" s="63"/>
      <c r="RTD6" s="63"/>
      <c r="RTE6" s="63"/>
      <c r="RTF6" s="63"/>
      <c r="RTG6" s="63"/>
      <c r="RTH6" s="63"/>
      <c r="RTI6" s="63"/>
      <c r="RTJ6" s="63"/>
      <c r="RTK6" s="63"/>
      <c r="RTL6" s="63"/>
      <c r="RTM6" s="63"/>
      <c r="RTN6" s="63"/>
      <c r="RTO6" s="63"/>
      <c r="RTP6" s="63"/>
      <c r="RTQ6" s="63"/>
      <c r="RTR6" s="63"/>
      <c r="RTS6" s="63"/>
      <c r="RTT6" s="63"/>
      <c r="RTU6" s="63"/>
      <c r="RTV6" s="63"/>
      <c r="RTW6" s="63"/>
      <c r="RTX6" s="63"/>
      <c r="RTY6" s="63"/>
      <c r="RTZ6" s="63"/>
      <c r="RUA6" s="63"/>
      <c r="RUB6" s="63"/>
      <c r="RUC6" s="63"/>
      <c r="RUD6" s="63"/>
      <c r="RUE6" s="63"/>
      <c r="RUF6" s="63"/>
      <c r="RUG6" s="63"/>
      <c r="RUH6" s="63"/>
      <c r="RUI6" s="63"/>
      <c r="RUJ6" s="63"/>
      <c r="RUK6" s="63"/>
      <c r="RUL6" s="63"/>
      <c r="RUM6" s="63"/>
      <c r="RUN6" s="63"/>
      <c r="RUO6" s="63"/>
      <c r="RUP6" s="63"/>
      <c r="RUQ6" s="63"/>
      <c r="RUR6" s="63"/>
      <c r="RUS6" s="63"/>
      <c r="RUT6" s="63"/>
      <c r="RUU6" s="63"/>
      <c r="RUV6" s="63"/>
      <c r="RUW6" s="63"/>
      <c r="RUX6" s="63"/>
      <c r="RUY6" s="63"/>
      <c r="RUZ6" s="63"/>
      <c r="RVA6" s="63"/>
      <c r="RVB6" s="63"/>
      <c r="RVC6" s="63"/>
      <c r="RVD6" s="63"/>
      <c r="RVE6" s="63"/>
      <c r="RVF6" s="63"/>
      <c r="RVG6" s="63"/>
      <c r="RVH6" s="63"/>
      <c r="RVI6" s="63"/>
      <c r="RVJ6" s="63"/>
      <c r="RVK6" s="63"/>
      <c r="RVL6" s="63"/>
      <c r="RVM6" s="63"/>
      <c r="RVN6" s="63"/>
      <c r="RVO6" s="63"/>
      <c r="RVP6" s="63"/>
      <c r="RVQ6" s="63"/>
      <c r="RVR6" s="63"/>
      <c r="RVS6" s="63"/>
      <c r="RVT6" s="63"/>
      <c r="RVU6" s="63"/>
      <c r="RVV6" s="63"/>
      <c r="RVW6" s="63"/>
      <c r="RVX6" s="63"/>
      <c r="RVY6" s="63"/>
      <c r="RVZ6" s="63"/>
      <c r="RWA6" s="63"/>
      <c r="RWB6" s="63"/>
      <c r="RWC6" s="63"/>
      <c r="RWD6" s="63"/>
      <c r="RWE6" s="63"/>
      <c r="RWF6" s="63"/>
      <c r="RWG6" s="63"/>
      <c r="RWH6" s="63"/>
      <c r="RWI6" s="63"/>
      <c r="RWJ6" s="63"/>
      <c r="RWK6" s="63"/>
      <c r="RWL6" s="63"/>
      <c r="RWM6" s="63"/>
      <c r="RWN6" s="63"/>
      <c r="RWO6" s="63"/>
      <c r="RWP6" s="63"/>
      <c r="RWQ6" s="63"/>
      <c r="RWR6" s="63"/>
      <c r="RWS6" s="63"/>
      <c r="RWT6" s="63"/>
      <c r="RWU6" s="63"/>
      <c r="RWV6" s="63"/>
      <c r="RWW6" s="63"/>
      <c r="RWX6" s="63"/>
      <c r="RWY6" s="63"/>
      <c r="RWZ6" s="63"/>
      <c r="RXA6" s="63"/>
      <c r="RXB6" s="63"/>
      <c r="RXC6" s="63"/>
      <c r="RXD6" s="63"/>
      <c r="RXE6" s="63"/>
      <c r="RXF6" s="63"/>
      <c r="RXG6" s="63"/>
      <c r="RXH6" s="63"/>
      <c r="RXI6" s="63"/>
      <c r="RXJ6" s="63"/>
      <c r="RXK6" s="63"/>
      <c r="RXL6" s="63"/>
      <c r="RXM6" s="63"/>
      <c r="RXN6" s="63"/>
      <c r="RXO6" s="63"/>
      <c r="RXP6" s="63"/>
      <c r="RXQ6" s="63"/>
      <c r="RXR6" s="63"/>
      <c r="RXS6" s="63"/>
      <c r="RXT6" s="63"/>
      <c r="RXU6" s="63"/>
      <c r="RXV6" s="63"/>
      <c r="RXW6" s="63"/>
      <c r="RXX6" s="63"/>
      <c r="RXY6" s="63"/>
      <c r="RXZ6" s="63"/>
      <c r="RYA6" s="63"/>
      <c r="RYB6" s="63"/>
      <c r="RYC6" s="63"/>
      <c r="RYD6" s="63"/>
      <c r="RYE6" s="63"/>
      <c r="RYF6" s="63"/>
      <c r="RYG6" s="63"/>
      <c r="RYH6" s="63"/>
      <c r="RYI6" s="63"/>
      <c r="RYJ6" s="63"/>
      <c r="RYK6" s="63"/>
      <c r="RYL6" s="63"/>
      <c r="RYM6" s="63"/>
      <c r="RYN6" s="63"/>
      <c r="RYO6" s="63"/>
      <c r="RYP6" s="63"/>
      <c r="RYQ6" s="63"/>
      <c r="RYR6" s="63"/>
      <c r="RYS6" s="63"/>
      <c r="RYT6" s="63"/>
      <c r="RYU6" s="63"/>
      <c r="RYV6" s="63"/>
      <c r="RYW6" s="63"/>
      <c r="RYX6" s="63"/>
      <c r="RYY6" s="63"/>
      <c r="RYZ6" s="63"/>
      <c r="RZA6" s="63"/>
      <c r="RZB6" s="63"/>
      <c r="RZC6" s="63"/>
      <c r="RZD6" s="63"/>
      <c r="RZE6" s="63"/>
      <c r="RZF6" s="63"/>
      <c r="RZG6" s="63"/>
      <c r="RZH6" s="63"/>
      <c r="RZI6" s="63"/>
      <c r="RZJ6" s="63"/>
      <c r="RZK6" s="63"/>
      <c r="RZL6" s="63"/>
      <c r="RZM6" s="63"/>
      <c r="RZN6" s="63"/>
      <c r="RZO6" s="63"/>
      <c r="RZP6" s="63"/>
      <c r="RZQ6" s="63"/>
      <c r="RZR6" s="63"/>
      <c r="RZS6" s="63"/>
      <c r="RZT6" s="63"/>
      <c r="RZU6" s="63"/>
      <c r="RZV6" s="63"/>
      <c r="RZW6" s="63"/>
      <c r="RZX6" s="63"/>
      <c r="RZY6" s="63"/>
      <c r="RZZ6" s="63"/>
      <c r="SAA6" s="63"/>
      <c r="SAB6" s="63"/>
      <c r="SAC6" s="63"/>
      <c r="SAD6" s="63"/>
      <c r="SAE6" s="63"/>
      <c r="SAF6" s="63"/>
      <c r="SAG6" s="63"/>
      <c r="SAH6" s="63"/>
      <c r="SAI6" s="63"/>
      <c r="SAJ6" s="63"/>
      <c r="SAK6" s="63"/>
      <c r="SAL6" s="63"/>
      <c r="SAM6" s="63"/>
      <c r="SAN6" s="63"/>
      <c r="SAO6" s="63"/>
      <c r="SAP6" s="63"/>
      <c r="SAQ6" s="63"/>
      <c r="SAR6" s="63"/>
      <c r="SAS6" s="63"/>
      <c r="SAT6" s="63"/>
      <c r="SAU6" s="63"/>
      <c r="SAV6" s="63"/>
      <c r="SAW6" s="63"/>
      <c r="SAX6" s="63"/>
      <c r="SAY6" s="63"/>
      <c r="SAZ6" s="63"/>
      <c r="SBA6" s="63"/>
      <c r="SBB6" s="63"/>
      <c r="SBC6" s="63"/>
      <c r="SBD6" s="63"/>
      <c r="SBE6" s="63"/>
      <c r="SBF6" s="63"/>
      <c r="SBG6" s="63"/>
      <c r="SBH6" s="63"/>
      <c r="SBI6" s="63"/>
      <c r="SBJ6" s="63"/>
      <c r="SBK6" s="63"/>
      <c r="SBL6" s="63"/>
      <c r="SBM6" s="63"/>
      <c r="SBN6" s="63"/>
      <c r="SBO6" s="63"/>
      <c r="SBP6" s="63"/>
      <c r="SBQ6" s="63"/>
      <c r="SBR6" s="63"/>
      <c r="SBS6" s="63"/>
      <c r="SBT6" s="63"/>
      <c r="SBU6" s="63"/>
      <c r="SBV6" s="63"/>
      <c r="SBW6" s="63"/>
      <c r="SBX6" s="63"/>
      <c r="SBY6" s="63"/>
      <c r="SBZ6" s="63"/>
      <c r="SCA6" s="63"/>
      <c r="SCB6" s="63"/>
      <c r="SCC6" s="63"/>
      <c r="SCD6" s="63"/>
      <c r="SCE6" s="63"/>
      <c r="SCF6" s="63"/>
      <c r="SCG6" s="63"/>
      <c r="SCH6" s="63"/>
      <c r="SCI6" s="63"/>
      <c r="SCJ6" s="63"/>
      <c r="SCK6" s="63"/>
      <c r="SCL6" s="63"/>
      <c r="SCM6" s="63"/>
      <c r="SCN6" s="63"/>
      <c r="SCO6" s="63"/>
      <c r="SCP6" s="63"/>
      <c r="SCQ6" s="63"/>
      <c r="SCR6" s="63"/>
      <c r="SCS6" s="63"/>
      <c r="SCT6" s="63"/>
      <c r="SCU6" s="63"/>
      <c r="SCV6" s="63"/>
      <c r="SCW6" s="63"/>
      <c r="SCX6" s="63"/>
      <c r="SCY6" s="63"/>
      <c r="SCZ6" s="63"/>
      <c r="SDA6" s="63"/>
      <c r="SDB6" s="63"/>
      <c r="SDC6" s="63"/>
      <c r="SDD6" s="63"/>
      <c r="SDE6" s="63"/>
      <c r="SDF6" s="63"/>
      <c r="SDG6" s="63"/>
      <c r="SDH6" s="63"/>
      <c r="SDI6" s="63"/>
      <c r="SDJ6" s="63"/>
      <c r="SDK6" s="63"/>
      <c r="SDL6" s="63"/>
      <c r="SDM6" s="63"/>
      <c r="SDN6" s="63"/>
      <c r="SDO6" s="63"/>
      <c r="SDP6" s="63"/>
      <c r="SDQ6" s="63"/>
      <c r="SDR6" s="63"/>
      <c r="SDS6" s="63"/>
      <c r="SDT6" s="63"/>
      <c r="SDU6" s="63"/>
      <c r="SDV6" s="63"/>
      <c r="SDW6" s="63"/>
      <c r="SDX6" s="63"/>
      <c r="SDY6" s="63"/>
      <c r="SDZ6" s="63"/>
      <c r="SEA6" s="63"/>
      <c r="SEB6" s="63"/>
      <c r="SEC6" s="63"/>
      <c r="SED6" s="63"/>
      <c r="SEE6" s="63"/>
      <c r="SEF6" s="63"/>
      <c r="SEG6" s="63"/>
      <c r="SEH6" s="63"/>
      <c r="SEI6" s="63"/>
      <c r="SEJ6" s="63"/>
      <c r="SEK6" s="63"/>
      <c r="SEL6" s="63"/>
      <c r="SEM6" s="63"/>
      <c r="SEN6" s="63"/>
      <c r="SEO6" s="63"/>
      <c r="SEP6" s="63"/>
      <c r="SEQ6" s="63"/>
      <c r="SER6" s="63"/>
      <c r="SES6" s="63"/>
      <c r="SET6" s="63"/>
      <c r="SEU6" s="63"/>
      <c r="SEV6" s="63"/>
      <c r="SEW6" s="63"/>
      <c r="SEX6" s="63"/>
      <c r="SEY6" s="63"/>
      <c r="SEZ6" s="63"/>
      <c r="SFA6" s="63"/>
      <c r="SFB6" s="63"/>
      <c r="SFC6" s="63"/>
      <c r="SFD6" s="63"/>
      <c r="SFE6" s="63"/>
      <c r="SFF6" s="63"/>
      <c r="SFG6" s="63"/>
      <c r="SFH6" s="63"/>
      <c r="SFI6" s="63"/>
      <c r="SFJ6" s="63"/>
      <c r="SFK6" s="63"/>
      <c r="SFL6" s="63"/>
      <c r="SFM6" s="63"/>
      <c r="SFN6" s="63"/>
      <c r="SFO6" s="63"/>
      <c r="SFP6" s="63"/>
      <c r="SFQ6" s="63"/>
      <c r="SFR6" s="63"/>
      <c r="SFS6" s="63"/>
      <c r="SFT6" s="63"/>
      <c r="SFU6" s="63"/>
      <c r="SFV6" s="63"/>
      <c r="SFW6" s="63"/>
      <c r="SFX6" s="63"/>
      <c r="SFY6" s="63"/>
      <c r="SFZ6" s="63"/>
      <c r="SGA6" s="63"/>
      <c r="SGB6" s="63"/>
      <c r="SGC6" s="63"/>
      <c r="SGD6" s="63"/>
      <c r="SGE6" s="63"/>
      <c r="SGF6" s="63"/>
      <c r="SGG6" s="63"/>
      <c r="SGH6" s="63"/>
      <c r="SGI6" s="63"/>
      <c r="SGJ6" s="63"/>
      <c r="SGK6" s="63"/>
      <c r="SGL6" s="63"/>
      <c r="SGM6" s="63"/>
      <c r="SGN6" s="63"/>
      <c r="SGO6" s="63"/>
      <c r="SGP6" s="63"/>
      <c r="SGQ6" s="63"/>
      <c r="SGR6" s="63"/>
      <c r="SGS6" s="63"/>
      <c r="SGT6" s="63"/>
      <c r="SGU6" s="63"/>
      <c r="SGV6" s="63"/>
      <c r="SGW6" s="63"/>
      <c r="SGX6" s="63"/>
      <c r="SGY6" s="63"/>
      <c r="SGZ6" s="63"/>
      <c r="SHA6" s="63"/>
      <c r="SHB6" s="63"/>
      <c r="SHC6" s="63"/>
      <c r="SHD6" s="63"/>
      <c r="SHE6" s="63"/>
      <c r="SHF6" s="63"/>
      <c r="SHG6" s="63"/>
      <c r="SHH6" s="63"/>
      <c r="SHI6" s="63"/>
      <c r="SHJ6" s="63"/>
      <c r="SHK6" s="63"/>
      <c r="SHL6" s="63"/>
      <c r="SHM6" s="63"/>
      <c r="SHN6" s="63"/>
      <c r="SHO6" s="63"/>
      <c r="SHP6" s="63"/>
      <c r="SHQ6" s="63"/>
      <c r="SHR6" s="63"/>
      <c r="SHS6" s="63"/>
      <c r="SHT6" s="63"/>
      <c r="SHU6" s="63"/>
      <c r="SHV6" s="63"/>
      <c r="SHW6" s="63"/>
      <c r="SHX6" s="63"/>
      <c r="SHY6" s="63"/>
      <c r="SHZ6" s="63"/>
      <c r="SIA6" s="63"/>
      <c r="SIB6" s="63"/>
      <c r="SIC6" s="63"/>
      <c r="SID6" s="63"/>
      <c r="SIE6" s="63"/>
      <c r="SIF6" s="63"/>
      <c r="SIG6" s="63"/>
      <c r="SIH6" s="63"/>
      <c r="SII6" s="63"/>
      <c r="SIJ6" s="63"/>
      <c r="SIK6" s="63"/>
      <c r="SIL6" s="63"/>
      <c r="SIM6" s="63"/>
      <c r="SIN6" s="63"/>
      <c r="SIO6" s="63"/>
      <c r="SIP6" s="63"/>
      <c r="SIQ6" s="63"/>
      <c r="SIR6" s="63"/>
      <c r="SIS6" s="63"/>
      <c r="SIT6" s="63"/>
      <c r="SIU6" s="63"/>
      <c r="SIV6" s="63"/>
      <c r="SIW6" s="63"/>
      <c r="SIX6" s="63"/>
      <c r="SIY6" s="63"/>
      <c r="SIZ6" s="63"/>
      <c r="SJA6" s="63"/>
      <c r="SJB6" s="63"/>
      <c r="SJC6" s="63"/>
      <c r="SJD6" s="63"/>
      <c r="SJE6" s="63"/>
      <c r="SJF6" s="63"/>
      <c r="SJG6" s="63"/>
      <c r="SJH6" s="63"/>
      <c r="SJI6" s="63"/>
      <c r="SJJ6" s="63"/>
      <c r="SJK6" s="63"/>
      <c r="SJL6" s="63"/>
      <c r="SJM6" s="63"/>
      <c r="SJN6" s="63"/>
      <c r="SJO6" s="63"/>
      <c r="SJP6" s="63"/>
      <c r="SJQ6" s="63"/>
      <c r="SJR6" s="63"/>
      <c r="SJS6" s="63"/>
      <c r="SJT6" s="63"/>
      <c r="SJU6" s="63"/>
      <c r="SJV6" s="63"/>
      <c r="SJW6" s="63"/>
      <c r="SJX6" s="63"/>
      <c r="SJY6" s="63"/>
      <c r="SJZ6" s="63"/>
      <c r="SKA6" s="63"/>
      <c r="SKB6" s="63"/>
      <c r="SKC6" s="63"/>
      <c r="SKD6" s="63"/>
      <c r="SKE6" s="63"/>
      <c r="SKF6" s="63"/>
      <c r="SKG6" s="63"/>
      <c r="SKH6" s="63"/>
      <c r="SKI6" s="63"/>
      <c r="SKJ6" s="63"/>
      <c r="SKK6" s="63"/>
      <c r="SKL6" s="63"/>
      <c r="SKM6" s="63"/>
      <c r="SKN6" s="63"/>
      <c r="SKO6" s="63"/>
      <c r="SKP6" s="63"/>
      <c r="SKQ6" s="63"/>
      <c r="SKR6" s="63"/>
      <c r="SKS6" s="63"/>
      <c r="SKT6" s="63"/>
      <c r="SKU6" s="63"/>
      <c r="SKV6" s="63"/>
      <c r="SKW6" s="63"/>
      <c r="SKX6" s="63"/>
      <c r="SKY6" s="63"/>
      <c r="SKZ6" s="63"/>
      <c r="SLA6" s="63"/>
      <c r="SLB6" s="63"/>
      <c r="SLC6" s="63"/>
      <c r="SLD6" s="63"/>
      <c r="SLE6" s="63"/>
      <c r="SLF6" s="63"/>
      <c r="SLG6" s="63"/>
      <c r="SLH6" s="63"/>
      <c r="SLI6" s="63"/>
      <c r="SLJ6" s="63"/>
      <c r="SLK6" s="63"/>
      <c r="SLL6" s="63"/>
      <c r="SLM6" s="63"/>
      <c r="SLN6" s="63"/>
      <c r="SLO6" s="63"/>
      <c r="SLP6" s="63"/>
      <c r="SLQ6" s="63"/>
      <c r="SLR6" s="63"/>
      <c r="SLS6" s="63"/>
      <c r="SLT6" s="63"/>
      <c r="SLU6" s="63"/>
      <c r="SLV6" s="63"/>
      <c r="SLW6" s="63"/>
      <c r="SLX6" s="63"/>
      <c r="SLY6" s="63"/>
      <c r="SLZ6" s="63"/>
      <c r="SMA6" s="63"/>
      <c r="SMB6" s="63"/>
      <c r="SMC6" s="63"/>
      <c r="SMD6" s="63"/>
      <c r="SME6" s="63"/>
      <c r="SMF6" s="63"/>
      <c r="SMG6" s="63"/>
      <c r="SMH6" s="63"/>
      <c r="SMI6" s="63"/>
      <c r="SMJ6" s="63"/>
      <c r="SMK6" s="63"/>
      <c r="SML6" s="63"/>
      <c r="SMM6" s="63"/>
      <c r="SMN6" s="63"/>
      <c r="SMO6" s="63"/>
      <c r="SMP6" s="63"/>
      <c r="SMQ6" s="63"/>
      <c r="SMR6" s="63"/>
      <c r="SMS6" s="63"/>
      <c r="SMT6" s="63"/>
      <c r="SMU6" s="63"/>
      <c r="SMV6" s="63"/>
      <c r="SMW6" s="63"/>
      <c r="SMX6" s="63"/>
      <c r="SMY6" s="63"/>
      <c r="SMZ6" s="63"/>
      <c r="SNA6" s="63"/>
      <c r="SNB6" s="63"/>
      <c r="SNC6" s="63"/>
      <c r="SND6" s="63"/>
      <c r="SNE6" s="63"/>
      <c r="SNF6" s="63"/>
      <c r="SNG6" s="63"/>
      <c r="SNH6" s="63"/>
      <c r="SNI6" s="63"/>
      <c r="SNJ6" s="63"/>
      <c r="SNK6" s="63"/>
      <c r="SNL6" s="63"/>
      <c r="SNM6" s="63"/>
      <c r="SNN6" s="63"/>
      <c r="SNO6" s="63"/>
      <c r="SNP6" s="63"/>
      <c r="SNQ6" s="63"/>
      <c r="SNR6" s="63"/>
      <c r="SNS6" s="63"/>
      <c r="SNT6" s="63"/>
      <c r="SNU6" s="63"/>
      <c r="SNV6" s="63"/>
      <c r="SNW6" s="63"/>
      <c r="SNX6" s="63"/>
      <c r="SNY6" s="63"/>
      <c r="SNZ6" s="63"/>
      <c r="SOA6" s="63"/>
      <c r="SOB6" s="63"/>
      <c r="SOC6" s="63"/>
      <c r="SOD6" s="63"/>
      <c r="SOE6" s="63"/>
      <c r="SOF6" s="63"/>
      <c r="SOG6" s="63"/>
      <c r="SOH6" s="63"/>
      <c r="SOI6" s="63"/>
      <c r="SOJ6" s="63"/>
      <c r="SOK6" s="63"/>
      <c r="SOL6" s="63"/>
      <c r="SOM6" s="63"/>
      <c r="SON6" s="63"/>
      <c r="SOO6" s="63"/>
      <c r="SOP6" s="63"/>
      <c r="SOQ6" s="63"/>
      <c r="SOR6" s="63"/>
      <c r="SOS6" s="63"/>
      <c r="SOT6" s="63"/>
      <c r="SOU6" s="63"/>
      <c r="SOV6" s="63"/>
      <c r="SOW6" s="63"/>
      <c r="SOX6" s="63"/>
      <c r="SOY6" s="63"/>
      <c r="SOZ6" s="63"/>
      <c r="SPA6" s="63"/>
      <c r="SPB6" s="63"/>
      <c r="SPC6" s="63"/>
      <c r="SPD6" s="63"/>
      <c r="SPE6" s="63"/>
      <c r="SPF6" s="63"/>
      <c r="SPG6" s="63"/>
      <c r="SPH6" s="63"/>
      <c r="SPI6" s="63"/>
      <c r="SPJ6" s="63"/>
      <c r="SPK6" s="63"/>
      <c r="SPL6" s="63"/>
      <c r="SPM6" s="63"/>
      <c r="SPN6" s="63"/>
      <c r="SPO6" s="63"/>
      <c r="SPP6" s="63"/>
      <c r="SPQ6" s="63"/>
      <c r="SPR6" s="63"/>
      <c r="SPS6" s="63"/>
      <c r="SPT6" s="63"/>
      <c r="SPU6" s="63"/>
      <c r="SPV6" s="63"/>
      <c r="SPW6" s="63"/>
      <c r="SPX6" s="63"/>
      <c r="SPY6" s="63"/>
      <c r="SPZ6" s="63"/>
      <c r="SQA6" s="63"/>
      <c r="SQB6" s="63"/>
      <c r="SQC6" s="63"/>
      <c r="SQD6" s="63"/>
      <c r="SQE6" s="63"/>
      <c r="SQF6" s="63"/>
      <c r="SQG6" s="63"/>
      <c r="SQH6" s="63"/>
      <c r="SQI6" s="63"/>
      <c r="SQJ6" s="63"/>
      <c r="SQK6" s="63"/>
      <c r="SQL6" s="63"/>
      <c r="SQM6" s="63"/>
      <c r="SQN6" s="63"/>
      <c r="SQO6" s="63"/>
      <c r="SQP6" s="63"/>
      <c r="SQQ6" s="63"/>
      <c r="SQR6" s="63"/>
      <c r="SQS6" s="63"/>
      <c r="SQT6" s="63"/>
      <c r="SQU6" s="63"/>
      <c r="SQV6" s="63"/>
      <c r="SQW6" s="63"/>
      <c r="SQX6" s="63"/>
      <c r="SQY6" s="63"/>
      <c r="SQZ6" s="63"/>
      <c r="SRA6" s="63"/>
      <c r="SRB6" s="63"/>
      <c r="SRC6" s="63"/>
      <c r="SRD6" s="63"/>
      <c r="SRE6" s="63"/>
      <c r="SRF6" s="63"/>
      <c r="SRG6" s="63"/>
      <c r="SRH6" s="63"/>
      <c r="SRI6" s="63"/>
      <c r="SRJ6" s="63"/>
      <c r="SRK6" s="63"/>
      <c r="SRL6" s="63"/>
      <c r="SRM6" s="63"/>
      <c r="SRN6" s="63"/>
      <c r="SRO6" s="63"/>
      <c r="SRP6" s="63"/>
      <c r="SRQ6" s="63"/>
      <c r="SRR6" s="63"/>
      <c r="SRS6" s="63"/>
      <c r="SRT6" s="63"/>
      <c r="SRU6" s="63"/>
      <c r="SRV6" s="63"/>
      <c r="SRW6" s="63"/>
      <c r="SRX6" s="63"/>
      <c r="SRY6" s="63"/>
      <c r="SRZ6" s="63"/>
      <c r="SSA6" s="63"/>
      <c r="SSB6" s="63"/>
      <c r="SSC6" s="63"/>
      <c r="SSD6" s="63"/>
      <c r="SSE6" s="63"/>
      <c r="SSF6" s="63"/>
      <c r="SSG6" s="63"/>
      <c r="SSH6" s="63"/>
      <c r="SSI6" s="63"/>
      <c r="SSJ6" s="63"/>
      <c r="SSK6" s="63"/>
      <c r="SSL6" s="63"/>
      <c r="SSM6" s="63"/>
      <c r="SSN6" s="63"/>
      <c r="SSO6" s="63"/>
      <c r="SSP6" s="63"/>
      <c r="SSQ6" s="63"/>
      <c r="SSR6" s="63"/>
      <c r="SSS6" s="63"/>
      <c r="SST6" s="63"/>
      <c r="SSU6" s="63"/>
      <c r="SSV6" s="63"/>
      <c r="SSW6" s="63"/>
      <c r="SSX6" s="63"/>
      <c r="SSY6" s="63"/>
      <c r="SSZ6" s="63"/>
      <c r="STA6" s="63"/>
      <c r="STB6" s="63"/>
      <c r="STC6" s="63"/>
      <c r="STD6" s="63"/>
      <c r="STE6" s="63"/>
      <c r="STF6" s="63"/>
      <c r="STG6" s="63"/>
      <c r="STH6" s="63"/>
      <c r="STI6" s="63"/>
      <c r="STJ6" s="63"/>
      <c r="STK6" s="63"/>
      <c r="STL6" s="63"/>
      <c r="STM6" s="63"/>
      <c r="STN6" s="63"/>
      <c r="STO6" s="63"/>
      <c r="STP6" s="63"/>
      <c r="STQ6" s="63"/>
      <c r="STR6" s="63"/>
      <c r="STS6" s="63"/>
      <c r="STT6" s="63"/>
      <c r="STU6" s="63"/>
      <c r="STV6" s="63"/>
      <c r="STW6" s="63"/>
      <c r="STX6" s="63"/>
      <c r="STY6" s="63"/>
      <c r="STZ6" s="63"/>
      <c r="SUA6" s="63"/>
      <c r="SUB6" s="63"/>
      <c r="SUC6" s="63"/>
      <c r="SUD6" s="63"/>
      <c r="SUE6" s="63"/>
      <c r="SUF6" s="63"/>
      <c r="SUG6" s="63"/>
      <c r="SUH6" s="63"/>
      <c r="SUI6" s="63"/>
      <c r="SUJ6" s="63"/>
      <c r="SUK6" s="63"/>
      <c r="SUL6" s="63"/>
      <c r="SUM6" s="63"/>
      <c r="SUN6" s="63"/>
      <c r="SUO6" s="63"/>
      <c r="SUP6" s="63"/>
      <c r="SUQ6" s="63"/>
      <c r="SUR6" s="63"/>
      <c r="SUS6" s="63"/>
      <c r="SUT6" s="63"/>
      <c r="SUU6" s="63"/>
      <c r="SUV6" s="63"/>
      <c r="SUW6" s="63"/>
      <c r="SUX6" s="63"/>
      <c r="SUY6" s="63"/>
      <c r="SUZ6" s="63"/>
      <c r="SVA6" s="63"/>
      <c r="SVB6" s="63"/>
      <c r="SVC6" s="63"/>
      <c r="SVD6" s="63"/>
      <c r="SVE6" s="63"/>
      <c r="SVF6" s="63"/>
      <c r="SVG6" s="63"/>
      <c r="SVH6" s="63"/>
      <c r="SVI6" s="63"/>
      <c r="SVJ6" s="63"/>
      <c r="SVK6" s="63"/>
      <c r="SVL6" s="63"/>
      <c r="SVM6" s="63"/>
      <c r="SVN6" s="63"/>
      <c r="SVO6" s="63"/>
      <c r="SVP6" s="63"/>
      <c r="SVQ6" s="63"/>
      <c r="SVR6" s="63"/>
      <c r="SVS6" s="63"/>
      <c r="SVT6" s="63"/>
      <c r="SVU6" s="63"/>
      <c r="SVV6" s="63"/>
      <c r="SVW6" s="63"/>
      <c r="SVX6" s="63"/>
      <c r="SVY6" s="63"/>
      <c r="SVZ6" s="63"/>
      <c r="SWA6" s="63"/>
      <c r="SWB6" s="63"/>
      <c r="SWC6" s="63"/>
      <c r="SWD6" s="63"/>
      <c r="SWE6" s="63"/>
      <c r="SWF6" s="63"/>
      <c r="SWG6" s="63"/>
      <c r="SWH6" s="63"/>
      <c r="SWI6" s="63"/>
      <c r="SWJ6" s="63"/>
      <c r="SWK6" s="63"/>
      <c r="SWL6" s="63"/>
      <c r="SWM6" s="63"/>
      <c r="SWN6" s="63"/>
      <c r="SWO6" s="63"/>
      <c r="SWP6" s="63"/>
      <c r="SWQ6" s="63"/>
      <c r="SWR6" s="63"/>
      <c r="SWS6" s="63"/>
      <c r="SWT6" s="63"/>
      <c r="SWU6" s="63"/>
      <c r="SWV6" s="63"/>
      <c r="SWW6" s="63"/>
      <c r="SWX6" s="63"/>
      <c r="SWY6" s="63"/>
      <c r="SWZ6" s="63"/>
      <c r="SXA6" s="63"/>
      <c r="SXB6" s="63"/>
      <c r="SXC6" s="63"/>
      <c r="SXD6" s="63"/>
      <c r="SXE6" s="63"/>
      <c r="SXF6" s="63"/>
      <c r="SXG6" s="63"/>
      <c r="SXH6" s="63"/>
      <c r="SXI6" s="63"/>
      <c r="SXJ6" s="63"/>
      <c r="SXK6" s="63"/>
      <c r="SXL6" s="63"/>
      <c r="SXM6" s="63"/>
      <c r="SXN6" s="63"/>
      <c r="SXO6" s="63"/>
      <c r="SXP6" s="63"/>
      <c r="SXQ6" s="63"/>
      <c r="SXR6" s="63"/>
      <c r="SXS6" s="63"/>
      <c r="SXT6" s="63"/>
      <c r="SXU6" s="63"/>
      <c r="SXV6" s="63"/>
      <c r="SXW6" s="63"/>
      <c r="SXX6" s="63"/>
      <c r="SXY6" s="63"/>
      <c r="SXZ6" s="63"/>
      <c r="SYA6" s="63"/>
      <c r="SYB6" s="63"/>
      <c r="SYC6" s="63"/>
      <c r="SYD6" s="63"/>
      <c r="SYE6" s="63"/>
      <c r="SYF6" s="63"/>
      <c r="SYG6" s="63"/>
      <c r="SYH6" s="63"/>
      <c r="SYI6" s="63"/>
      <c r="SYJ6" s="63"/>
      <c r="SYK6" s="63"/>
      <c r="SYL6" s="63"/>
      <c r="SYM6" s="63"/>
      <c r="SYN6" s="63"/>
      <c r="SYO6" s="63"/>
      <c r="SYP6" s="63"/>
      <c r="SYQ6" s="63"/>
      <c r="SYR6" s="63"/>
      <c r="SYS6" s="63"/>
      <c r="SYT6" s="63"/>
      <c r="SYU6" s="63"/>
      <c r="SYV6" s="63"/>
      <c r="SYW6" s="63"/>
      <c r="SYX6" s="63"/>
      <c r="SYY6" s="63"/>
      <c r="SYZ6" s="63"/>
      <c r="SZA6" s="63"/>
      <c r="SZB6" s="63"/>
      <c r="SZC6" s="63"/>
      <c r="SZD6" s="63"/>
      <c r="SZE6" s="63"/>
      <c r="SZF6" s="63"/>
      <c r="SZG6" s="63"/>
      <c r="SZH6" s="63"/>
      <c r="SZI6" s="63"/>
      <c r="SZJ6" s="63"/>
      <c r="SZK6" s="63"/>
      <c r="SZL6" s="63"/>
      <c r="SZM6" s="63"/>
      <c r="SZN6" s="63"/>
      <c r="SZO6" s="63"/>
      <c r="SZP6" s="63"/>
      <c r="SZQ6" s="63"/>
      <c r="SZR6" s="63"/>
      <c r="SZS6" s="63"/>
      <c r="SZT6" s="63"/>
      <c r="SZU6" s="63"/>
      <c r="SZV6" s="63"/>
      <c r="SZW6" s="63"/>
      <c r="SZX6" s="63"/>
      <c r="SZY6" s="63"/>
      <c r="SZZ6" s="63"/>
      <c r="TAA6" s="63"/>
      <c r="TAB6" s="63"/>
      <c r="TAC6" s="63"/>
      <c r="TAD6" s="63"/>
      <c r="TAE6" s="63"/>
      <c r="TAF6" s="63"/>
      <c r="TAG6" s="63"/>
      <c r="TAH6" s="63"/>
      <c r="TAI6" s="63"/>
      <c r="TAJ6" s="63"/>
      <c r="TAK6" s="63"/>
      <c r="TAL6" s="63"/>
      <c r="TAM6" s="63"/>
      <c r="TAN6" s="63"/>
      <c r="TAO6" s="63"/>
      <c r="TAP6" s="63"/>
      <c r="TAQ6" s="63"/>
      <c r="TAR6" s="63"/>
      <c r="TAS6" s="63"/>
      <c r="TAT6" s="63"/>
      <c r="TAU6" s="63"/>
      <c r="TAV6" s="63"/>
      <c r="TAW6" s="63"/>
      <c r="TAX6" s="63"/>
      <c r="TAY6" s="63"/>
      <c r="TAZ6" s="63"/>
      <c r="TBA6" s="63"/>
      <c r="TBB6" s="63"/>
      <c r="TBC6" s="63"/>
      <c r="TBD6" s="63"/>
      <c r="TBE6" s="63"/>
      <c r="TBF6" s="63"/>
      <c r="TBG6" s="63"/>
      <c r="TBH6" s="63"/>
      <c r="TBI6" s="63"/>
      <c r="TBJ6" s="63"/>
      <c r="TBK6" s="63"/>
      <c r="TBL6" s="63"/>
      <c r="TBM6" s="63"/>
      <c r="TBN6" s="63"/>
      <c r="TBO6" s="63"/>
      <c r="TBP6" s="63"/>
      <c r="TBQ6" s="63"/>
      <c r="TBR6" s="63"/>
      <c r="TBS6" s="63"/>
      <c r="TBT6" s="63"/>
      <c r="TBU6" s="63"/>
      <c r="TBV6" s="63"/>
      <c r="TBW6" s="63"/>
      <c r="TBX6" s="63"/>
      <c r="TBY6" s="63"/>
      <c r="TBZ6" s="63"/>
      <c r="TCA6" s="63"/>
      <c r="TCB6" s="63"/>
      <c r="TCC6" s="63"/>
      <c r="TCD6" s="63"/>
      <c r="TCE6" s="63"/>
      <c r="TCF6" s="63"/>
      <c r="TCG6" s="63"/>
      <c r="TCH6" s="63"/>
      <c r="TCI6" s="63"/>
      <c r="TCJ6" s="63"/>
      <c r="TCK6" s="63"/>
      <c r="TCL6" s="63"/>
      <c r="TCM6" s="63"/>
      <c r="TCN6" s="63"/>
      <c r="TCO6" s="63"/>
      <c r="TCP6" s="63"/>
      <c r="TCQ6" s="63"/>
      <c r="TCR6" s="63"/>
      <c r="TCS6" s="63"/>
      <c r="TCT6" s="63"/>
      <c r="TCU6" s="63"/>
      <c r="TCV6" s="63"/>
      <c r="TCW6" s="63"/>
      <c r="TCX6" s="63"/>
      <c r="TCY6" s="63"/>
      <c r="TCZ6" s="63"/>
      <c r="TDA6" s="63"/>
      <c r="TDB6" s="63"/>
      <c r="TDC6" s="63"/>
      <c r="TDD6" s="63"/>
      <c r="TDE6" s="63"/>
      <c r="TDF6" s="63"/>
      <c r="TDG6" s="63"/>
      <c r="TDH6" s="63"/>
      <c r="TDI6" s="63"/>
      <c r="TDJ6" s="63"/>
      <c r="TDK6" s="63"/>
      <c r="TDL6" s="63"/>
      <c r="TDM6" s="63"/>
      <c r="TDN6" s="63"/>
      <c r="TDO6" s="63"/>
      <c r="TDP6" s="63"/>
      <c r="TDQ6" s="63"/>
      <c r="TDR6" s="63"/>
      <c r="TDS6" s="63"/>
      <c r="TDT6" s="63"/>
      <c r="TDU6" s="63"/>
      <c r="TDV6" s="63"/>
      <c r="TDW6" s="63"/>
      <c r="TDX6" s="63"/>
      <c r="TDY6" s="63"/>
      <c r="TDZ6" s="63"/>
      <c r="TEA6" s="63"/>
      <c r="TEB6" s="63"/>
      <c r="TEC6" s="63"/>
      <c r="TED6" s="63"/>
      <c r="TEE6" s="63"/>
      <c r="TEF6" s="63"/>
      <c r="TEG6" s="63"/>
      <c r="TEH6" s="63"/>
      <c r="TEI6" s="63"/>
      <c r="TEJ6" s="63"/>
      <c r="TEK6" s="63"/>
      <c r="TEL6" s="63"/>
      <c r="TEM6" s="63"/>
      <c r="TEN6" s="63"/>
      <c r="TEO6" s="63"/>
      <c r="TEP6" s="63"/>
      <c r="TEQ6" s="63"/>
      <c r="TER6" s="63"/>
      <c r="TES6" s="63"/>
      <c r="TET6" s="63"/>
      <c r="TEU6" s="63"/>
      <c r="TEV6" s="63"/>
      <c r="TEW6" s="63"/>
      <c r="TEX6" s="63"/>
      <c r="TEY6" s="63"/>
      <c r="TEZ6" s="63"/>
      <c r="TFA6" s="63"/>
      <c r="TFB6" s="63"/>
      <c r="TFC6" s="63"/>
      <c r="TFD6" s="63"/>
      <c r="TFE6" s="63"/>
      <c r="TFF6" s="63"/>
      <c r="TFG6" s="63"/>
      <c r="TFH6" s="63"/>
      <c r="TFI6" s="63"/>
      <c r="TFJ6" s="63"/>
      <c r="TFK6" s="63"/>
      <c r="TFL6" s="63"/>
      <c r="TFM6" s="63"/>
      <c r="TFN6" s="63"/>
      <c r="TFO6" s="63"/>
      <c r="TFP6" s="63"/>
      <c r="TFQ6" s="63"/>
      <c r="TFR6" s="63"/>
      <c r="TFS6" s="63"/>
      <c r="TFT6" s="63"/>
      <c r="TFU6" s="63"/>
      <c r="TFV6" s="63"/>
      <c r="TFW6" s="63"/>
      <c r="TFX6" s="63"/>
      <c r="TFY6" s="63"/>
      <c r="TFZ6" s="63"/>
      <c r="TGA6" s="63"/>
      <c r="TGB6" s="63"/>
      <c r="TGC6" s="63"/>
      <c r="TGD6" s="63"/>
      <c r="TGE6" s="63"/>
      <c r="TGF6" s="63"/>
      <c r="TGG6" s="63"/>
      <c r="TGH6" s="63"/>
      <c r="TGI6" s="63"/>
      <c r="TGJ6" s="63"/>
      <c r="TGK6" s="63"/>
      <c r="TGL6" s="63"/>
      <c r="TGM6" s="63"/>
      <c r="TGN6" s="63"/>
      <c r="TGO6" s="63"/>
      <c r="TGP6" s="63"/>
      <c r="TGQ6" s="63"/>
      <c r="TGR6" s="63"/>
      <c r="TGS6" s="63"/>
      <c r="TGT6" s="63"/>
      <c r="TGU6" s="63"/>
      <c r="TGV6" s="63"/>
      <c r="TGW6" s="63"/>
      <c r="TGX6" s="63"/>
      <c r="TGY6" s="63"/>
      <c r="TGZ6" s="63"/>
      <c r="THA6" s="63"/>
      <c r="THB6" s="63"/>
      <c r="THC6" s="63"/>
      <c r="THD6" s="63"/>
      <c r="THE6" s="63"/>
      <c r="THF6" s="63"/>
      <c r="THG6" s="63"/>
      <c r="THH6" s="63"/>
      <c r="THI6" s="63"/>
      <c r="THJ6" s="63"/>
      <c r="THK6" s="63"/>
      <c r="THL6" s="63"/>
      <c r="THM6" s="63"/>
      <c r="THN6" s="63"/>
      <c r="THO6" s="63"/>
      <c r="THP6" s="63"/>
      <c r="THQ6" s="63"/>
      <c r="THR6" s="63"/>
      <c r="THS6" s="63"/>
      <c r="THT6" s="63"/>
      <c r="THU6" s="63"/>
      <c r="THV6" s="63"/>
      <c r="THW6" s="63"/>
      <c r="THX6" s="63"/>
      <c r="THY6" s="63"/>
      <c r="THZ6" s="63"/>
      <c r="TIA6" s="63"/>
      <c r="TIB6" s="63"/>
      <c r="TIC6" s="63"/>
      <c r="TID6" s="63"/>
      <c r="TIE6" s="63"/>
      <c r="TIF6" s="63"/>
      <c r="TIG6" s="63"/>
      <c r="TIH6" s="63"/>
      <c r="TII6" s="63"/>
      <c r="TIJ6" s="63"/>
      <c r="TIK6" s="63"/>
      <c r="TIL6" s="63"/>
      <c r="TIM6" s="63"/>
      <c r="TIN6" s="63"/>
      <c r="TIO6" s="63"/>
      <c r="TIP6" s="63"/>
      <c r="TIQ6" s="63"/>
      <c r="TIR6" s="63"/>
      <c r="TIS6" s="63"/>
      <c r="TIT6" s="63"/>
      <c r="TIU6" s="63"/>
      <c r="TIV6" s="63"/>
      <c r="TIW6" s="63"/>
      <c r="TIX6" s="63"/>
      <c r="TIY6" s="63"/>
      <c r="TIZ6" s="63"/>
      <c r="TJA6" s="63"/>
      <c r="TJB6" s="63"/>
      <c r="TJC6" s="63"/>
      <c r="TJD6" s="63"/>
      <c r="TJE6" s="63"/>
      <c r="TJF6" s="63"/>
      <c r="TJG6" s="63"/>
      <c r="TJH6" s="63"/>
      <c r="TJI6" s="63"/>
      <c r="TJJ6" s="63"/>
      <c r="TJK6" s="63"/>
      <c r="TJL6" s="63"/>
      <c r="TJM6" s="63"/>
      <c r="TJN6" s="63"/>
      <c r="TJO6" s="63"/>
      <c r="TJP6" s="63"/>
      <c r="TJQ6" s="63"/>
      <c r="TJR6" s="63"/>
      <c r="TJS6" s="63"/>
      <c r="TJT6" s="63"/>
      <c r="TJU6" s="63"/>
      <c r="TJV6" s="63"/>
      <c r="TJW6" s="63"/>
      <c r="TJX6" s="63"/>
      <c r="TJY6" s="63"/>
      <c r="TJZ6" s="63"/>
      <c r="TKA6" s="63"/>
      <c r="TKB6" s="63"/>
      <c r="TKC6" s="63"/>
      <c r="TKD6" s="63"/>
      <c r="TKE6" s="63"/>
      <c r="TKF6" s="63"/>
      <c r="TKG6" s="63"/>
      <c r="TKH6" s="63"/>
      <c r="TKI6" s="63"/>
      <c r="TKJ6" s="63"/>
      <c r="TKK6" s="63"/>
      <c r="TKL6" s="63"/>
      <c r="TKM6" s="63"/>
      <c r="TKN6" s="63"/>
      <c r="TKO6" s="63"/>
      <c r="TKP6" s="63"/>
      <c r="TKQ6" s="63"/>
      <c r="TKR6" s="63"/>
      <c r="TKS6" s="63"/>
      <c r="TKT6" s="63"/>
      <c r="TKU6" s="63"/>
      <c r="TKV6" s="63"/>
      <c r="TKW6" s="63"/>
      <c r="TKX6" s="63"/>
      <c r="TKY6" s="63"/>
      <c r="TKZ6" s="63"/>
      <c r="TLA6" s="63"/>
      <c r="TLB6" s="63"/>
      <c r="TLC6" s="63"/>
      <c r="TLD6" s="63"/>
      <c r="TLE6" s="63"/>
      <c r="TLF6" s="63"/>
      <c r="TLG6" s="63"/>
      <c r="TLH6" s="63"/>
      <c r="TLI6" s="63"/>
      <c r="TLJ6" s="63"/>
      <c r="TLK6" s="63"/>
      <c r="TLL6" s="63"/>
      <c r="TLM6" s="63"/>
      <c r="TLN6" s="63"/>
      <c r="TLO6" s="63"/>
      <c r="TLP6" s="63"/>
      <c r="TLQ6" s="63"/>
      <c r="TLR6" s="63"/>
      <c r="TLS6" s="63"/>
      <c r="TLT6" s="63"/>
      <c r="TLU6" s="63"/>
      <c r="TLV6" s="63"/>
      <c r="TLW6" s="63"/>
      <c r="TLX6" s="63"/>
      <c r="TLY6" s="63"/>
      <c r="TLZ6" s="63"/>
      <c r="TMA6" s="63"/>
      <c r="TMB6" s="63"/>
      <c r="TMC6" s="63"/>
      <c r="TMD6" s="63"/>
      <c r="TME6" s="63"/>
      <c r="TMF6" s="63"/>
      <c r="TMG6" s="63"/>
      <c r="TMH6" s="63"/>
      <c r="TMI6" s="63"/>
      <c r="TMJ6" s="63"/>
      <c r="TMK6" s="63"/>
      <c r="TML6" s="63"/>
      <c r="TMM6" s="63"/>
      <c r="TMN6" s="63"/>
      <c r="TMO6" s="63"/>
      <c r="TMP6" s="63"/>
      <c r="TMQ6" s="63"/>
      <c r="TMR6" s="63"/>
      <c r="TMS6" s="63"/>
      <c r="TMT6" s="63"/>
      <c r="TMU6" s="63"/>
      <c r="TMV6" s="63"/>
      <c r="TMW6" s="63"/>
      <c r="TMX6" s="63"/>
      <c r="TMY6" s="63"/>
      <c r="TMZ6" s="63"/>
      <c r="TNA6" s="63"/>
      <c r="TNB6" s="63"/>
      <c r="TNC6" s="63"/>
      <c r="TND6" s="63"/>
      <c r="TNE6" s="63"/>
      <c r="TNF6" s="63"/>
      <c r="TNG6" s="63"/>
      <c r="TNH6" s="63"/>
      <c r="TNI6" s="63"/>
      <c r="TNJ6" s="63"/>
      <c r="TNK6" s="63"/>
      <c r="TNL6" s="63"/>
      <c r="TNM6" s="63"/>
      <c r="TNN6" s="63"/>
      <c r="TNO6" s="63"/>
      <c r="TNP6" s="63"/>
      <c r="TNQ6" s="63"/>
      <c r="TNR6" s="63"/>
      <c r="TNS6" s="63"/>
      <c r="TNT6" s="63"/>
      <c r="TNU6" s="63"/>
      <c r="TNV6" s="63"/>
      <c r="TNW6" s="63"/>
      <c r="TNX6" s="63"/>
      <c r="TNY6" s="63"/>
      <c r="TNZ6" s="63"/>
      <c r="TOA6" s="63"/>
      <c r="TOB6" s="63"/>
      <c r="TOC6" s="63"/>
      <c r="TOD6" s="63"/>
      <c r="TOE6" s="63"/>
      <c r="TOF6" s="63"/>
      <c r="TOG6" s="63"/>
      <c r="TOH6" s="63"/>
      <c r="TOI6" s="63"/>
      <c r="TOJ6" s="63"/>
      <c r="TOK6" s="63"/>
      <c r="TOL6" s="63"/>
      <c r="TOM6" s="63"/>
      <c r="TON6" s="63"/>
      <c r="TOO6" s="63"/>
      <c r="TOP6" s="63"/>
      <c r="TOQ6" s="63"/>
      <c r="TOR6" s="63"/>
      <c r="TOS6" s="63"/>
      <c r="TOT6" s="63"/>
      <c r="TOU6" s="63"/>
      <c r="TOV6" s="63"/>
      <c r="TOW6" s="63"/>
      <c r="TOX6" s="63"/>
      <c r="TOY6" s="63"/>
      <c r="TOZ6" s="63"/>
      <c r="TPA6" s="63"/>
      <c r="TPB6" s="63"/>
      <c r="TPC6" s="63"/>
      <c r="TPD6" s="63"/>
      <c r="TPE6" s="63"/>
      <c r="TPF6" s="63"/>
      <c r="TPG6" s="63"/>
      <c r="TPH6" s="63"/>
      <c r="TPI6" s="63"/>
      <c r="TPJ6" s="63"/>
      <c r="TPK6" s="63"/>
      <c r="TPL6" s="63"/>
      <c r="TPM6" s="63"/>
      <c r="TPN6" s="63"/>
      <c r="TPO6" s="63"/>
      <c r="TPP6" s="63"/>
      <c r="TPQ6" s="63"/>
      <c r="TPR6" s="63"/>
      <c r="TPS6" s="63"/>
      <c r="TPT6" s="63"/>
      <c r="TPU6" s="63"/>
      <c r="TPV6" s="63"/>
      <c r="TPW6" s="63"/>
      <c r="TPX6" s="63"/>
      <c r="TPY6" s="63"/>
      <c r="TPZ6" s="63"/>
      <c r="TQA6" s="63"/>
      <c r="TQB6" s="63"/>
      <c r="TQC6" s="63"/>
      <c r="TQD6" s="63"/>
      <c r="TQE6" s="63"/>
      <c r="TQF6" s="63"/>
      <c r="TQG6" s="63"/>
      <c r="TQH6" s="63"/>
      <c r="TQI6" s="63"/>
      <c r="TQJ6" s="63"/>
      <c r="TQK6" s="63"/>
      <c r="TQL6" s="63"/>
      <c r="TQM6" s="63"/>
      <c r="TQN6" s="63"/>
      <c r="TQO6" s="63"/>
      <c r="TQP6" s="63"/>
      <c r="TQQ6" s="63"/>
      <c r="TQR6" s="63"/>
      <c r="TQS6" s="63"/>
      <c r="TQT6" s="63"/>
      <c r="TQU6" s="63"/>
      <c r="TQV6" s="63"/>
      <c r="TQW6" s="63"/>
      <c r="TQX6" s="63"/>
      <c r="TQY6" s="63"/>
      <c r="TQZ6" s="63"/>
      <c r="TRA6" s="63"/>
      <c r="TRB6" s="63"/>
      <c r="TRC6" s="63"/>
      <c r="TRD6" s="63"/>
      <c r="TRE6" s="63"/>
      <c r="TRF6" s="63"/>
      <c r="TRG6" s="63"/>
      <c r="TRH6" s="63"/>
      <c r="TRI6" s="63"/>
      <c r="TRJ6" s="63"/>
      <c r="TRK6" s="63"/>
      <c r="TRL6" s="63"/>
      <c r="TRM6" s="63"/>
      <c r="TRN6" s="63"/>
      <c r="TRO6" s="63"/>
      <c r="TRP6" s="63"/>
      <c r="TRQ6" s="63"/>
      <c r="TRR6" s="63"/>
      <c r="TRS6" s="63"/>
      <c r="TRT6" s="63"/>
      <c r="TRU6" s="63"/>
      <c r="TRV6" s="63"/>
      <c r="TRW6" s="63"/>
      <c r="TRX6" s="63"/>
      <c r="TRY6" s="63"/>
      <c r="TRZ6" s="63"/>
      <c r="TSA6" s="63"/>
      <c r="TSB6" s="63"/>
      <c r="TSC6" s="63"/>
      <c r="TSD6" s="63"/>
      <c r="TSE6" s="63"/>
      <c r="TSF6" s="63"/>
      <c r="TSG6" s="63"/>
      <c r="TSH6" s="63"/>
      <c r="TSI6" s="63"/>
      <c r="TSJ6" s="63"/>
      <c r="TSK6" s="63"/>
      <c r="TSL6" s="63"/>
      <c r="TSM6" s="63"/>
      <c r="TSN6" s="63"/>
      <c r="TSO6" s="63"/>
      <c r="TSP6" s="63"/>
      <c r="TSQ6" s="63"/>
      <c r="TSR6" s="63"/>
      <c r="TSS6" s="63"/>
      <c r="TST6" s="63"/>
      <c r="TSU6" s="63"/>
      <c r="TSV6" s="63"/>
      <c r="TSW6" s="63"/>
      <c r="TSX6" s="63"/>
      <c r="TSY6" s="63"/>
      <c r="TSZ6" s="63"/>
      <c r="TTA6" s="63"/>
      <c r="TTB6" s="63"/>
      <c r="TTC6" s="63"/>
      <c r="TTD6" s="63"/>
      <c r="TTE6" s="63"/>
      <c r="TTF6" s="63"/>
      <c r="TTG6" s="63"/>
      <c r="TTH6" s="63"/>
      <c r="TTI6" s="63"/>
      <c r="TTJ6" s="63"/>
      <c r="TTK6" s="63"/>
      <c r="TTL6" s="63"/>
      <c r="TTM6" s="63"/>
      <c r="TTN6" s="63"/>
      <c r="TTO6" s="63"/>
      <c r="TTP6" s="63"/>
      <c r="TTQ6" s="63"/>
      <c r="TTR6" s="63"/>
      <c r="TTS6" s="63"/>
      <c r="TTT6" s="63"/>
      <c r="TTU6" s="63"/>
      <c r="TTV6" s="63"/>
      <c r="TTW6" s="63"/>
      <c r="TTX6" s="63"/>
      <c r="TTY6" s="63"/>
      <c r="TTZ6" s="63"/>
      <c r="TUA6" s="63"/>
      <c r="TUB6" s="63"/>
      <c r="TUC6" s="63"/>
      <c r="TUD6" s="63"/>
      <c r="TUE6" s="63"/>
      <c r="TUF6" s="63"/>
      <c r="TUG6" s="63"/>
      <c r="TUH6" s="63"/>
      <c r="TUI6" s="63"/>
      <c r="TUJ6" s="63"/>
      <c r="TUK6" s="63"/>
      <c r="TUL6" s="63"/>
      <c r="TUM6" s="63"/>
      <c r="TUN6" s="63"/>
      <c r="TUO6" s="63"/>
      <c r="TUP6" s="63"/>
      <c r="TUQ6" s="63"/>
      <c r="TUR6" s="63"/>
      <c r="TUS6" s="63"/>
      <c r="TUT6" s="63"/>
      <c r="TUU6" s="63"/>
      <c r="TUV6" s="63"/>
      <c r="TUW6" s="63"/>
      <c r="TUX6" s="63"/>
      <c r="TUY6" s="63"/>
      <c r="TUZ6" s="63"/>
      <c r="TVA6" s="63"/>
      <c r="TVB6" s="63"/>
      <c r="TVC6" s="63"/>
      <c r="TVD6" s="63"/>
      <c r="TVE6" s="63"/>
      <c r="TVF6" s="63"/>
      <c r="TVG6" s="63"/>
      <c r="TVH6" s="63"/>
      <c r="TVI6" s="63"/>
      <c r="TVJ6" s="63"/>
      <c r="TVK6" s="63"/>
      <c r="TVL6" s="63"/>
      <c r="TVM6" s="63"/>
      <c r="TVN6" s="63"/>
      <c r="TVO6" s="63"/>
      <c r="TVP6" s="63"/>
      <c r="TVQ6" s="63"/>
      <c r="TVR6" s="63"/>
      <c r="TVS6" s="63"/>
      <c r="TVT6" s="63"/>
      <c r="TVU6" s="63"/>
      <c r="TVV6" s="63"/>
      <c r="TVW6" s="63"/>
      <c r="TVX6" s="63"/>
      <c r="TVY6" s="63"/>
      <c r="TVZ6" s="63"/>
      <c r="TWA6" s="63"/>
      <c r="TWB6" s="63"/>
      <c r="TWC6" s="63"/>
      <c r="TWD6" s="63"/>
      <c r="TWE6" s="63"/>
      <c r="TWF6" s="63"/>
      <c r="TWG6" s="63"/>
      <c r="TWH6" s="63"/>
      <c r="TWI6" s="63"/>
      <c r="TWJ6" s="63"/>
      <c r="TWK6" s="63"/>
      <c r="TWL6" s="63"/>
      <c r="TWM6" s="63"/>
      <c r="TWN6" s="63"/>
      <c r="TWO6" s="63"/>
      <c r="TWP6" s="63"/>
      <c r="TWQ6" s="63"/>
      <c r="TWR6" s="63"/>
      <c r="TWS6" s="63"/>
      <c r="TWT6" s="63"/>
      <c r="TWU6" s="63"/>
      <c r="TWV6" s="63"/>
      <c r="TWW6" s="63"/>
      <c r="TWX6" s="63"/>
      <c r="TWY6" s="63"/>
      <c r="TWZ6" s="63"/>
      <c r="TXA6" s="63"/>
      <c r="TXB6" s="63"/>
      <c r="TXC6" s="63"/>
      <c r="TXD6" s="63"/>
      <c r="TXE6" s="63"/>
      <c r="TXF6" s="63"/>
      <c r="TXG6" s="63"/>
      <c r="TXH6" s="63"/>
      <c r="TXI6" s="63"/>
      <c r="TXJ6" s="63"/>
      <c r="TXK6" s="63"/>
      <c r="TXL6" s="63"/>
      <c r="TXM6" s="63"/>
      <c r="TXN6" s="63"/>
      <c r="TXO6" s="63"/>
      <c r="TXP6" s="63"/>
      <c r="TXQ6" s="63"/>
      <c r="TXR6" s="63"/>
      <c r="TXS6" s="63"/>
      <c r="TXT6" s="63"/>
      <c r="TXU6" s="63"/>
      <c r="TXV6" s="63"/>
      <c r="TXW6" s="63"/>
      <c r="TXX6" s="63"/>
      <c r="TXY6" s="63"/>
      <c r="TXZ6" s="63"/>
      <c r="TYA6" s="63"/>
      <c r="TYB6" s="63"/>
      <c r="TYC6" s="63"/>
      <c r="TYD6" s="63"/>
      <c r="TYE6" s="63"/>
      <c r="TYF6" s="63"/>
      <c r="TYG6" s="63"/>
      <c r="TYH6" s="63"/>
      <c r="TYI6" s="63"/>
      <c r="TYJ6" s="63"/>
      <c r="TYK6" s="63"/>
      <c r="TYL6" s="63"/>
      <c r="TYM6" s="63"/>
      <c r="TYN6" s="63"/>
      <c r="TYO6" s="63"/>
      <c r="TYP6" s="63"/>
      <c r="TYQ6" s="63"/>
      <c r="TYR6" s="63"/>
      <c r="TYS6" s="63"/>
      <c r="TYT6" s="63"/>
      <c r="TYU6" s="63"/>
      <c r="TYV6" s="63"/>
      <c r="TYW6" s="63"/>
      <c r="TYX6" s="63"/>
      <c r="TYY6" s="63"/>
      <c r="TYZ6" s="63"/>
      <c r="TZA6" s="63"/>
      <c r="TZB6" s="63"/>
      <c r="TZC6" s="63"/>
      <c r="TZD6" s="63"/>
      <c r="TZE6" s="63"/>
      <c r="TZF6" s="63"/>
      <c r="TZG6" s="63"/>
      <c r="TZH6" s="63"/>
      <c r="TZI6" s="63"/>
      <c r="TZJ6" s="63"/>
      <c r="TZK6" s="63"/>
      <c r="TZL6" s="63"/>
      <c r="TZM6" s="63"/>
      <c r="TZN6" s="63"/>
      <c r="TZO6" s="63"/>
      <c r="TZP6" s="63"/>
      <c r="TZQ6" s="63"/>
      <c r="TZR6" s="63"/>
      <c r="TZS6" s="63"/>
      <c r="TZT6" s="63"/>
      <c r="TZU6" s="63"/>
      <c r="TZV6" s="63"/>
      <c r="TZW6" s="63"/>
      <c r="TZX6" s="63"/>
      <c r="TZY6" s="63"/>
      <c r="TZZ6" s="63"/>
      <c r="UAA6" s="63"/>
      <c r="UAB6" s="63"/>
      <c r="UAC6" s="63"/>
      <c r="UAD6" s="63"/>
      <c r="UAE6" s="63"/>
      <c r="UAF6" s="63"/>
      <c r="UAG6" s="63"/>
      <c r="UAH6" s="63"/>
      <c r="UAI6" s="63"/>
      <c r="UAJ6" s="63"/>
      <c r="UAK6" s="63"/>
      <c r="UAL6" s="63"/>
      <c r="UAM6" s="63"/>
      <c r="UAN6" s="63"/>
      <c r="UAO6" s="63"/>
      <c r="UAP6" s="63"/>
      <c r="UAQ6" s="63"/>
      <c r="UAR6" s="63"/>
      <c r="UAS6" s="63"/>
      <c r="UAT6" s="63"/>
      <c r="UAU6" s="63"/>
      <c r="UAV6" s="63"/>
      <c r="UAW6" s="63"/>
      <c r="UAX6" s="63"/>
      <c r="UAY6" s="63"/>
      <c r="UAZ6" s="63"/>
      <c r="UBA6" s="63"/>
      <c r="UBB6" s="63"/>
      <c r="UBC6" s="63"/>
      <c r="UBD6" s="63"/>
      <c r="UBE6" s="63"/>
      <c r="UBF6" s="63"/>
      <c r="UBG6" s="63"/>
      <c r="UBH6" s="63"/>
      <c r="UBI6" s="63"/>
      <c r="UBJ6" s="63"/>
      <c r="UBK6" s="63"/>
      <c r="UBL6" s="63"/>
      <c r="UBM6" s="63"/>
      <c r="UBN6" s="63"/>
      <c r="UBO6" s="63"/>
      <c r="UBP6" s="63"/>
      <c r="UBQ6" s="63"/>
      <c r="UBR6" s="63"/>
      <c r="UBS6" s="63"/>
      <c r="UBT6" s="63"/>
      <c r="UBU6" s="63"/>
      <c r="UBV6" s="63"/>
      <c r="UBW6" s="63"/>
      <c r="UBX6" s="63"/>
      <c r="UBY6" s="63"/>
      <c r="UBZ6" s="63"/>
      <c r="UCA6" s="63"/>
      <c r="UCB6" s="63"/>
      <c r="UCC6" s="63"/>
      <c r="UCD6" s="63"/>
      <c r="UCE6" s="63"/>
      <c r="UCF6" s="63"/>
      <c r="UCG6" s="63"/>
      <c r="UCH6" s="63"/>
      <c r="UCI6" s="63"/>
      <c r="UCJ6" s="63"/>
      <c r="UCK6" s="63"/>
      <c r="UCL6" s="63"/>
      <c r="UCM6" s="63"/>
      <c r="UCN6" s="63"/>
      <c r="UCO6" s="63"/>
      <c r="UCP6" s="63"/>
      <c r="UCQ6" s="63"/>
      <c r="UCR6" s="63"/>
      <c r="UCS6" s="63"/>
      <c r="UCT6" s="63"/>
      <c r="UCU6" s="63"/>
      <c r="UCV6" s="63"/>
      <c r="UCW6" s="63"/>
      <c r="UCX6" s="63"/>
      <c r="UCY6" s="63"/>
      <c r="UCZ6" s="63"/>
      <c r="UDA6" s="63"/>
      <c r="UDB6" s="63"/>
      <c r="UDC6" s="63"/>
      <c r="UDD6" s="63"/>
      <c r="UDE6" s="63"/>
      <c r="UDF6" s="63"/>
      <c r="UDG6" s="63"/>
      <c r="UDH6" s="63"/>
      <c r="UDI6" s="63"/>
      <c r="UDJ6" s="63"/>
      <c r="UDK6" s="63"/>
      <c r="UDL6" s="63"/>
      <c r="UDM6" s="63"/>
      <c r="UDN6" s="63"/>
      <c r="UDO6" s="63"/>
      <c r="UDP6" s="63"/>
      <c r="UDQ6" s="63"/>
      <c r="UDR6" s="63"/>
      <c r="UDS6" s="63"/>
      <c r="UDT6" s="63"/>
      <c r="UDU6" s="63"/>
      <c r="UDV6" s="63"/>
      <c r="UDW6" s="63"/>
      <c r="UDX6" s="63"/>
      <c r="UDY6" s="63"/>
      <c r="UDZ6" s="63"/>
      <c r="UEA6" s="63"/>
      <c r="UEB6" s="63"/>
      <c r="UEC6" s="63"/>
      <c r="UED6" s="63"/>
      <c r="UEE6" s="63"/>
      <c r="UEF6" s="63"/>
      <c r="UEG6" s="63"/>
      <c r="UEH6" s="63"/>
      <c r="UEI6" s="63"/>
      <c r="UEJ6" s="63"/>
      <c r="UEK6" s="63"/>
      <c r="UEL6" s="63"/>
      <c r="UEM6" s="63"/>
      <c r="UEN6" s="63"/>
      <c r="UEO6" s="63"/>
      <c r="UEP6" s="63"/>
      <c r="UEQ6" s="63"/>
      <c r="UER6" s="63"/>
      <c r="UES6" s="63"/>
      <c r="UET6" s="63"/>
      <c r="UEU6" s="63"/>
      <c r="UEV6" s="63"/>
      <c r="UEW6" s="63"/>
      <c r="UEX6" s="63"/>
      <c r="UEY6" s="63"/>
      <c r="UEZ6" s="63"/>
      <c r="UFA6" s="63"/>
      <c r="UFB6" s="63"/>
      <c r="UFC6" s="63"/>
      <c r="UFD6" s="63"/>
      <c r="UFE6" s="63"/>
      <c r="UFF6" s="63"/>
      <c r="UFG6" s="63"/>
      <c r="UFH6" s="63"/>
      <c r="UFI6" s="63"/>
      <c r="UFJ6" s="63"/>
      <c r="UFK6" s="63"/>
      <c r="UFL6" s="63"/>
      <c r="UFM6" s="63"/>
      <c r="UFN6" s="63"/>
      <c r="UFO6" s="63"/>
      <c r="UFP6" s="63"/>
      <c r="UFQ6" s="63"/>
      <c r="UFR6" s="63"/>
      <c r="UFS6" s="63"/>
      <c r="UFT6" s="63"/>
      <c r="UFU6" s="63"/>
      <c r="UFV6" s="63"/>
      <c r="UFW6" s="63"/>
      <c r="UFX6" s="63"/>
      <c r="UFY6" s="63"/>
      <c r="UFZ6" s="63"/>
      <c r="UGA6" s="63"/>
      <c r="UGB6" s="63"/>
      <c r="UGC6" s="63"/>
      <c r="UGD6" s="63"/>
      <c r="UGE6" s="63"/>
      <c r="UGF6" s="63"/>
      <c r="UGG6" s="63"/>
      <c r="UGH6" s="63"/>
      <c r="UGI6" s="63"/>
      <c r="UGJ6" s="63"/>
      <c r="UGK6" s="63"/>
      <c r="UGL6" s="63"/>
      <c r="UGM6" s="63"/>
      <c r="UGN6" s="63"/>
      <c r="UGO6" s="63"/>
      <c r="UGP6" s="63"/>
      <c r="UGQ6" s="63"/>
      <c r="UGR6" s="63"/>
      <c r="UGS6" s="63"/>
      <c r="UGT6" s="63"/>
      <c r="UGU6" s="63"/>
      <c r="UGV6" s="63"/>
      <c r="UGW6" s="63"/>
      <c r="UGX6" s="63"/>
      <c r="UGY6" s="63"/>
      <c r="UGZ6" s="63"/>
      <c r="UHA6" s="63"/>
      <c r="UHB6" s="63"/>
      <c r="UHC6" s="63"/>
      <c r="UHD6" s="63"/>
      <c r="UHE6" s="63"/>
      <c r="UHF6" s="63"/>
      <c r="UHG6" s="63"/>
      <c r="UHH6" s="63"/>
      <c r="UHI6" s="63"/>
      <c r="UHJ6" s="63"/>
      <c r="UHK6" s="63"/>
      <c r="UHL6" s="63"/>
      <c r="UHM6" s="63"/>
      <c r="UHN6" s="63"/>
      <c r="UHO6" s="63"/>
      <c r="UHP6" s="63"/>
      <c r="UHQ6" s="63"/>
      <c r="UHR6" s="63"/>
      <c r="UHS6" s="63"/>
      <c r="UHT6" s="63"/>
      <c r="UHU6" s="63"/>
      <c r="UHV6" s="63"/>
      <c r="UHW6" s="63"/>
      <c r="UHX6" s="63"/>
      <c r="UHY6" s="63"/>
      <c r="UHZ6" s="63"/>
      <c r="UIA6" s="63"/>
      <c r="UIB6" s="63"/>
      <c r="UIC6" s="63"/>
      <c r="UID6" s="63"/>
      <c r="UIE6" s="63"/>
      <c r="UIF6" s="63"/>
      <c r="UIG6" s="63"/>
      <c r="UIH6" s="63"/>
      <c r="UII6" s="63"/>
      <c r="UIJ6" s="63"/>
      <c r="UIK6" s="63"/>
      <c r="UIL6" s="63"/>
      <c r="UIM6" s="63"/>
      <c r="UIN6" s="63"/>
      <c r="UIO6" s="63"/>
      <c r="UIP6" s="63"/>
      <c r="UIQ6" s="63"/>
      <c r="UIR6" s="63"/>
      <c r="UIS6" s="63"/>
      <c r="UIT6" s="63"/>
      <c r="UIU6" s="63"/>
      <c r="UIV6" s="63"/>
      <c r="UIW6" s="63"/>
      <c r="UIX6" s="63"/>
      <c r="UIY6" s="63"/>
      <c r="UIZ6" s="63"/>
      <c r="UJA6" s="63"/>
      <c r="UJB6" s="63"/>
      <c r="UJC6" s="63"/>
      <c r="UJD6" s="63"/>
      <c r="UJE6" s="63"/>
      <c r="UJF6" s="63"/>
      <c r="UJG6" s="63"/>
      <c r="UJH6" s="63"/>
      <c r="UJI6" s="63"/>
      <c r="UJJ6" s="63"/>
      <c r="UJK6" s="63"/>
      <c r="UJL6" s="63"/>
      <c r="UJM6" s="63"/>
      <c r="UJN6" s="63"/>
      <c r="UJO6" s="63"/>
      <c r="UJP6" s="63"/>
      <c r="UJQ6" s="63"/>
      <c r="UJR6" s="63"/>
      <c r="UJS6" s="63"/>
      <c r="UJT6" s="63"/>
      <c r="UJU6" s="63"/>
      <c r="UJV6" s="63"/>
      <c r="UJW6" s="63"/>
      <c r="UJX6" s="63"/>
      <c r="UJY6" s="63"/>
      <c r="UJZ6" s="63"/>
      <c r="UKA6" s="63"/>
      <c r="UKB6" s="63"/>
      <c r="UKC6" s="63"/>
      <c r="UKD6" s="63"/>
      <c r="UKE6" s="63"/>
      <c r="UKF6" s="63"/>
      <c r="UKG6" s="63"/>
      <c r="UKH6" s="63"/>
      <c r="UKI6" s="63"/>
      <c r="UKJ6" s="63"/>
      <c r="UKK6" s="63"/>
      <c r="UKL6" s="63"/>
      <c r="UKM6" s="63"/>
      <c r="UKN6" s="63"/>
      <c r="UKO6" s="63"/>
      <c r="UKP6" s="63"/>
      <c r="UKQ6" s="63"/>
      <c r="UKR6" s="63"/>
      <c r="UKS6" s="63"/>
      <c r="UKT6" s="63"/>
      <c r="UKU6" s="63"/>
      <c r="UKV6" s="63"/>
      <c r="UKW6" s="63"/>
      <c r="UKX6" s="63"/>
      <c r="UKY6" s="63"/>
      <c r="UKZ6" s="63"/>
      <c r="ULA6" s="63"/>
      <c r="ULB6" s="63"/>
      <c r="ULC6" s="63"/>
      <c r="ULD6" s="63"/>
      <c r="ULE6" s="63"/>
      <c r="ULF6" s="63"/>
      <c r="ULG6" s="63"/>
      <c r="ULH6" s="63"/>
      <c r="ULI6" s="63"/>
      <c r="ULJ6" s="63"/>
      <c r="ULK6" s="63"/>
      <c r="ULL6" s="63"/>
      <c r="ULM6" s="63"/>
      <c r="ULN6" s="63"/>
      <c r="ULO6" s="63"/>
      <c r="ULP6" s="63"/>
      <c r="ULQ6" s="63"/>
      <c r="ULR6" s="63"/>
      <c r="ULS6" s="63"/>
      <c r="ULT6" s="63"/>
      <c r="ULU6" s="63"/>
      <c r="ULV6" s="63"/>
      <c r="ULW6" s="63"/>
      <c r="ULX6" s="63"/>
      <c r="ULY6" s="63"/>
      <c r="ULZ6" s="63"/>
      <c r="UMA6" s="63"/>
      <c r="UMB6" s="63"/>
      <c r="UMC6" s="63"/>
      <c r="UMD6" s="63"/>
      <c r="UME6" s="63"/>
      <c r="UMF6" s="63"/>
      <c r="UMG6" s="63"/>
      <c r="UMH6" s="63"/>
      <c r="UMI6" s="63"/>
      <c r="UMJ6" s="63"/>
      <c r="UMK6" s="63"/>
      <c r="UML6" s="63"/>
      <c r="UMM6" s="63"/>
      <c r="UMN6" s="63"/>
      <c r="UMO6" s="63"/>
      <c r="UMP6" s="63"/>
      <c r="UMQ6" s="63"/>
      <c r="UMR6" s="63"/>
      <c r="UMS6" s="63"/>
      <c r="UMT6" s="63"/>
      <c r="UMU6" s="63"/>
      <c r="UMV6" s="63"/>
      <c r="UMW6" s="63"/>
      <c r="UMX6" s="63"/>
      <c r="UMY6" s="63"/>
      <c r="UMZ6" s="63"/>
      <c r="UNA6" s="63"/>
      <c r="UNB6" s="63"/>
      <c r="UNC6" s="63"/>
      <c r="UND6" s="63"/>
      <c r="UNE6" s="63"/>
      <c r="UNF6" s="63"/>
      <c r="UNG6" s="63"/>
      <c r="UNH6" s="63"/>
      <c r="UNI6" s="63"/>
      <c r="UNJ6" s="63"/>
      <c r="UNK6" s="63"/>
      <c r="UNL6" s="63"/>
      <c r="UNM6" s="63"/>
      <c r="UNN6" s="63"/>
      <c r="UNO6" s="63"/>
      <c r="UNP6" s="63"/>
      <c r="UNQ6" s="63"/>
      <c r="UNR6" s="63"/>
      <c r="UNS6" s="63"/>
      <c r="UNT6" s="63"/>
      <c r="UNU6" s="63"/>
      <c r="UNV6" s="63"/>
      <c r="UNW6" s="63"/>
      <c r="UNX6" s="63"/>
      <c r="UNY6" s="63"/>
      <c r="UNZ6" s="63"/>
      <c r="UOA6" s="63"/>
      <c r="UOB6" s="63"/>
      <c r="UOC6" s="63"/>
      <c r="UOD6" s="63"/>
      <c r="UOE6" s="63"/>
      <c r="UOF6" s="63"/>
      <c r="UOG6" s="63"/>
      <c r="UOH6" s="63"/>
      <c r="UOI6" s="63"/>
      <c r="UOJ6" s="63"/>
      <c r="UOK6" s="63"/>
      <c r="UOL6" s="63"/>
      <c r="UOM6" s="63"/>
      <c r="UON6" s="63"/>
      <c r="UOO6" s="63"/>
      <c r="UOP6" s="63"/>
      <c r="UOQ6" s="63"/>
      <c r="UOR6" s="63"/>
      <c r="UOS6" s="63"/>
      <c r="UOT6" s="63"/>
      <c r="UOU6" s="63"/>
      <c r="UOV6" s="63"/>
      <c r="UOW6" s="63"/>
      <c r="UOX6" s="63"/>
      <c r="UOY6" s="63"/>
      <c r="UOZ6" s="63"/>
      <c r="UPA6" s="63"/>
      <c r="UPB6" s="63"/>
      <c r="UPC6" s="63"/>
      <c r="UPD6" s="63"/>
      <c r="UPE6" s="63"/>
      <c r="UPF6" s="63"/>
      <c r="UPG6" s="63"/>
      <c r="UPH6" s="63"/>
      <c r="UPI6" s="63"/>
      <c r="UPJ6" s="63"/>
      <c r="UPK6" s="63"/>
      <c r="UPL6" s="63"/>
      <c r="UPM6" s="63"/>
      <c r="UPN6" s="63"/>
      <c r="UPO6" s="63"/>
      <c r="UPP6" s="63"/>
      <c r="UPQ6" s="63"/>
      <c r="UPR6" s="63"/>
      <c r="UPS6" s="63"/>
      <c r="UPT6" s="63"/>
      <c r="UPU6" s="63"/>
      <c r="UPV6" s="63"/>
      <c r="UPW6" s="63"/>
      <c r="UPX6" s="63"/>
      <c r="UPY6" s="63"/>
      <c r="UPZ6" s="63"/>
      <c r="UQA6" s="63"/>
      <c r="UQB6" s="63"/>
      <c r="UQC6" s="63"/>
      <c r="UQD6" s="63"/>
      <c r="UQE6" s="63"/>
      <c r="UQF6" s="63"/>
      <c r="UQG6" s="63"/>
      <c r="UQH6" s="63"/>
      <c r="UQI6" s="63"/>
      <c r="UQJ6" s="63"/>
      <c r="UQK6" s="63"/>
      <c r="UQL6" s="63"/>
      <c r="UQM6" s="63"/>
      <c r="UQN6" s="63"/>
      <c r="UQO6" s="63"/>
      <c r="UQP6" s="63"/>
      <c r="UQQ6" s="63"/>
      <c r="UQR6" s="63"/>
      <c r="UQS6" s="63"/>
      <c r="UQT6" s="63"/>
      <c r="UQU6" s="63"/>
      <c r="UQV6" s="63"/>
      <c r="UQW6" s="63"/>
      <c r="UQX6" s="63"/>
      <c r="UQY6" s="63"/>
      <c r="UQZ6" s="63"/>
      <c r="URA6" s="63"/>
      <c r="URB6" s="63"/>
      <c r="URC6" s="63"/>
      <c r="URD6" s="63"/>
      <c r="URE6" s="63"/>
      <c r="URF6" s="63"/>
      <c r="URG6" s="63"/>
      <c r="URH6" s="63"/>
      <c r="URI6" s="63"/>
      <c r="URJ6" s="63"/>
      <c r="URK6" s="63"/>
      <c r="URL6" s="63"/>
      <c r="URM6" s="63"/>
      <c r="URN6" s="63"/>
      <c r="URO6" s="63"/>
      <c r="URP6" s="63"/>
      <c r="URQ6" s="63"/>
      <c r="URR6" s="63"/>
      <c r="URS6" s="63"/>
      <c r="URT6" s="63"/>
      <c r="URU6" s="63"/>
      <c r="URV6" s="63"/>
      <c r="URW6" s="63"/>
      <c r="URX6" s="63"/>
      <c r="URY6" s="63"/>
      <c r="URZ6" s="63"/>
      <c r="USA6" s="63"/>
      <c r="USB6" s="63"/>
      <c r="USC6" s="63"/>
      <c r="USD6" s="63"/>
      <c r="USE6" s="63"/>
      <c r="USF6" s="63"/>
      <c r="USG6" s="63"/>
      <c r="USH6" s="63"/>
      <c r="USI6" s="63"/>
      <c r="USJ6" s="63"/>
      <c r="USK6" s="63"/>
      <c r="USL6" s="63"/>
      <c r="USM6" s="63"/>
      <c r="USN6" s="63"/>
      <c r="USO6" s="63"/>
      <c r="USP6" s="63"/>
      <c r="USQ6" s="63"/>
      <c r="USR6" s="63"/>
      <c r="USS6" s="63"/>
      <c r="UST6" s="63"/>
      <c r="USU6" s="63"/>
      <c r="USV6" s="63"/>
      <c r="USW6" s="63"/>
      <c r="USX6" s="63"/>
      <c r="USY6" s="63"/>
      <c r="USZ6" s="63"/>
      <c r="UTA6" s="63"/>
      <c r="UTB6" s="63"/>
      <c r="UTC6" s="63"/>
      <c r="UTD6" s="63"/>
      <c r="UTE6" s="63"/>
      <c r="UTF6" s="63"/>
      <c r="UTG6" s="63"/>
      <c r="UTH6" s="63"/>
      <c r="UTI6" s="63"/>
      <c r="UTJ6" s="63"/>
      <c r="UTK6" s="63"/>
      <c r="UTL6" s="63"/>
      <c r="UTM6" s="63"/>
      <c r="UTN6" s="63"/>
      <c r="UTO6" s="63"/>
      <c r="UTP6" s="63"/>
      <c r="UTQ6" s="63"/>
      <c r="UTR6" s="63"/>
      <c r="UTS6" s="63"/>
      <c r="UTT6" s="63"/>
      <c r="UTU6" s="63"/>
      <c r="UTV6" s="63"/>
      <c r="UTW6" s="63"/>
      <c r="UTX6" s="63"/>
      <c r="UTY6" s="63"/>
      <c r="UTZ6" s="63"/>
      <c r="UUA6" s="63"/>
      <c r="UUB6" s="63"/>
      <c r="UUC6" s="63"/>
      <c r="UUD6" s="63"/>
      <c r="UUE6" s="63"/>
      <c r="UUF6" s="63"/>
      <c r="UUG6" s="63"/>
      <c r="UUH6" s="63"/>
      <c r="UUI6" s="63"/>
      <c r="UUJ6" s="63"/>
      <c r="UUK6" s="63"/>
      <c r="UUL6" s="63"/>
      <c r="UUM6" s="63"/>
      <c r="UUN6" s="63"/>
      <c r="UUO6" s="63"/>
      <c r="UUP6" s="63"/>
      <c r="UUQ6" s="63"/>
      <c r="UUR6" s="63"/>
      <c r="UUS6" s="63"/>
      <c r="UUT6" s="63"/>
      <c r="UUU6" s="63"/>
      <c r="UUV6" s="63"/>
      <c r="UUW6" s="63"/>
      <c r="UUX6" s="63"/>
      <c r="UUY6" s="63"/>
      <c r="UUZ6" s="63"/>
      <c r="UVA6" s="63"/>
      <c r="UVB6" s="63"/>
      <c r="UVC6" s="63"/>
      <c r="UVD6" s="63"/>
      <c r="UVE6" s="63"/>
      <c r="UVF6" s="63"/>
      <c r="UVG6" s="63"/>
      <c r="UVH6" s="63"/>
      <c r="UVI6" s="63"/>
      <c r="UVJ6" s="63"/>
      <c r="UVK6" s="63"/>
      <c r="UVL6" s="63"/>
      <c r="UVM6" s="63"/>
      <c r="UVN6" s="63"/>
      <c r="UVO6" s="63"/>
      <c r="UVP6" s="63"/>
      <c r="UVQ6" s="63"/>
      <c r="UVR6" s="63"/>
      <c r="UVS6" s="63"/>
      <c r="UVT6" s="63"/>
      <c r="UVU6" s="63"/>
      <c r="UVV6" s="63"/>
      <c r="UVW6" s="63"/>
      <c r="UVX6" s="63"/>
      <c r="UVY6" s="63"/>
      <c r="UVZ6" s="63"/>
      <c r="UWA6" s="63"/>
      <c r="UWB6" s="63"/>
      <c r="UWC6" s="63"/>
      <c r="UWD6" s="63"/>
      <c r="UWE6" s="63"/>
      <c r="UWF6" s="63"/>
      <c r="UWG6" s="63"/>
      <c r="UWH6" s="63"/>
      <c r="UWI6" s="63"/>
      <c r="UWJ6" s="63"/>
      <c r="UWK6" s="63"/>
      <c r="UWL6" s="63"/>
      <c r="UWM6" s="63"/>
      <c r="UWN6" s="63"/>
      <c r="UWO6" s="63"/>
      <c r="UWP6" s="63"/>
      <c r="UWQ6" s="63"/>
      <c r="UWR6" s="63"/>
      <c r="UWS6" s="63"/>
      <c r="UWT6" s="63"/>
      <c r="UWU6" s="63"/>
      <c r="UWV6" s="63"/>
      <c r="UWW6" s="63"/>
      <c r="UWX6" s="63"/>
      <c r="UWY6" s="63"/>
      <c r="UWZ6" s="63"/>
      <c r="UXA6" s="63"/>
      <c r="UXB6" s="63"/>
      <c r="UXC6" s="63"/>
      <c r="UXD6" s="63"/>
      <c r="UXE6" s="63"/>
      <c r="UXF6" s="63"/>
      <c r="UXG6" s="63"/>
      <c r="UXH6" s="63"/>
      <c r="UXI6" s="63"/>
      <c r="UXJ6" s="63"/>
      <c r="UXK6" s="63"/>
      <c r="UXL6" s="63"/>
      <c r="UXM6" s="63"/>
      <c r="UXN6" s="63"/>
      <c r="UXO6" s="63"/>
      <c r="UXP6" s="63"/>
      <c r="UXQ6" s="63"/>
      <c r="UXR6" s="63"/>
      <c r="UXS6" s="63"/>
      <c r="UXT6" s="63"/>
      <c r="UXU6" s="63"/>
      <c r="UXV6" s="63"/>
      <c r="UXW6" s="63"/>
      <c r="UXX6" s="63"/>
      <c r="UXY6" s="63"/>
      <c r="UXZ6" s="63"/>
      <c r="UYA6" s="63"/>
      <c r="UYB6" s="63"/>
      <c r="UYC6" s="63"/>
      <c r="UYD6" s="63"/>
      <c r="UYE6" s="63"/>
      <c r="UYF6" s="63"/>
      <c r="UYG6" s="63"/>
      <c r="UYH6" s="63"/>
      <c r="UYI6" s="63"/>
      <c r="UYJ6" s="63"/>
      <c r="UYK6" s="63"/>
      <c r="UYL6" s="63"/>
      <c r="UYM6" s="63"/>
      <c r="UYN6" s="63"/>
      <c r="UYO6" s="63"/>
      <c r="UYP6" s="63"/>
      <c r="UYQ6" s="63"/>
      <c r="UYR6" s="63"/>
      <c r="UYS6" s="63"/>
      <c r="UYT6" s="63"/>
      <c r="UYU6" s="63"/>
      <c r="UYV6" s="63"/>
      <c r="UYW6" s="63"/>
      <c r="UYX6" s="63"/>
      <c r="UYY6" s="63"/>
      <c r="UYZ6" s="63"/>
      <c r="UZA6" s="63"/>
      <c r="UZB6" s="63"/>
      <c r="UZC6" s="63"/>
      <c r="UZD6" s="63"/>
      <c r="UZE6" s="63"/>
      <c r="UZF6" s="63"/>
      <c r="UZG6" s="63"/>
      <c r="UZH6" s="63"/>
      <c r="UZI6" s="63"/>
      <c r="UZJ6" s="63"/>
      <c r="UZK6" s="63"/>
      <c r="UZL6" s="63"/>
      <c r="UZM6" s="63"/>
      <c r="UZN6" s="63"/>
      <c r="UZO6" s="63"/>
      <c r="UZP6" s="63"/>
      <c r="UZQ6" s="63"/>
      <c r="UZR6" s="63"/>
      <c r="UZS6" s="63"/>
      <c r="UZT6" s="63"/>
      <c r="UZU6" s="63"/>
      <c r="UZV6" s="63"/>
      <c r="UZW6" s="63"/>
      <c r="UZX6" s="63"/>
      <c r="UZY6" s="63"/>
      <c r="UZZ6" s="63"/>
      <c r="VAA6" s="63"/>
      <c r="VAB6" s="63"/>
      <c r="VAC6" s="63"/>
      <c r="VAD6" s="63"/>
      <c r="VAE6" s="63"/>
      <c r="VAF6" s="63"/>
      <c r="VAG6" s="63"/>
      <c r="VAH6" s="63"/>
      <c r="VAI6" s="63"/>
      <c r="VAJ6" s="63"/>
      <c r="VAK6" s="63"/>
      <c r="VAL6" s="63"/>
      <c r="VAM6" s="63"/>
      <c r="VAN6" s="63"/>
      <c r="VAO6" s="63"/>
      <c r="VAP6" s="63"/>
      <c r="VAQ6" s="63"/>
      <c r="VAR6" s="63"/>
      <c r="VAS6" s="63"/>
      <c r="VAT6" s="63"/>
      <c r="VAU6" s="63"/>
      <c r="VAV6" s="63"/>
      <c r="VAW6" s="63"/>
      <c r="VAX6" s="63"/>
      <c r="VAY6" s="63"/>
      <c r="VAZ6" s="63"/>
      <c r="VBA6" s="63"/>
      <c r="VBB6" s="63"/>
      <c r="VBC6" s="63"/>
      <c r="VBD6" s="63"/>
      <c r="VBE6" s="63"/>
      <c r="VBF6" s="63"/>
      <c r="VBG6" s="63"/>
      <c r="VBH6" s="63"/>
      <c r="VBI6" s="63"/>
      <c r="VBJ6" s="63"/>
      <c r="VBK6" s="63"/>
      <c r="VBL6" s="63"/>
      <c r="VBM6" s="63"/>
      <c r="VBN6" s="63"/>
      <c r="VBO6" s="63"/>
      <c r="VBP6" s="63"/>
      <c r="VBQ6" s="63"/>
      <c r="VBR6" s="63"/>
      <c r="VBS6" s="63"/>
      <c r="VBT6" s="63"/>
      <c r="VBU6" s="63"/>
      <c r="VBV6" s="63"/>
      <c r="VBW6" s="63"/>
      <c r="VBX6" s="63"/>
      <c r="VBY6" s="63"/>
      <c r="VBZ6" s="63"/>
      <c r="VCA6" s="63"/>
      <c r="VCB6" s="63"/>
      <c r="VCC6" s="63"/>
      <c r="VCD6" s="63"/>
      <c r="VCE6" s="63"/>
      <c r="VCF6" s="63"/>
      <c r="VCG6" s="63"/>
      <c r="VCH6" s="63"/>
      <c r="VCI6" s="63"/>
      <c r="VCJ6" s="63"/>
      <c r="VCK6" s="63"/>
      <c r="VCL6" s="63"/>
      <c r="VCM6" s="63"/>
      <c r="VCN6" s="63"/>
      <c r="VCO6" s="63"/>
      <c r="VCP6" s="63"/>
      <c r="VCQ6" s="63"/>
      <c r="VCR6" s="63"/>
      <c r="VCS6" s="63"/>
      <c r="VCT6" s="63"/>
      <c r="VCU6" s="63"/>
      <c r="VCV6" s="63"/>
      <c r="VCW6" s="63"/>
      <c r="VCX6" s="63"/>
      <c r="VCY6" s="63"/>
      <c r="VCZ6" s="63"/>
      <c r="VDA6" s="63"/>
      <c r="VDB6" s="63"/>
      <c r="VDC6" s="63"/>
      <c r="VDD6" s="63"/>
      <c r="VDE6" s="63"/>
      <c r="VDF6" s="63"/>
      <c r="VDG6" s="63"/>
      <c r="VDH6" s="63"/>
      <c r="VDI6" s="63"/>
      <c r="VDJ6" s="63"/>
      <c r="VDK6" s="63"/>
      <c r="VDL6" s="63"/>
      <c r="VDM6" s="63"/>
      <c r="VDN6" s="63"/>
      <c r="VDO6" s="63"/>
      <c r="VDP6" s="63"/>
      <c r="VDQ6" s="63"/>
      <c r="VDR6" s="63"/>
      <c r="VDS6" s="63"/>
      <c r="VDT6" s="63"/>
      <c r="VDU6" s="63"/>
      <c r="VDV6" s="63"/>
      <c r="VDW6" s="63"/>
      <c r="VDX6" s="63"/>
      <c r="VDY6" s="63"/>
      <c r="VDZ6" s="63"/>
      <c r="VEA6" s="63"/>
      <c r="VEB6" s="63"/>
      <c r="VEC6" s="63"/>
      <c r="VED6" s="63"/>
      <c r="VEE6" s="63"/>
      <c r="VEF6" s="63"/>
      <c r="VEG6" s="63"/>
      <c r="VEH6" s="63"/>
      <c r="VEI6" s="63"/>
      <c r="VEJ6" s="63"/>
      <c r="VEK6" s="63"/>
      <c r="VEL6" s="63"/>
      <c r="VEM6" s="63"/>
      <c r="VEN6" s="63"/>
      <c r="VEO6" s="63"/>
      <c r="VEP6" s="63"/>
      <c r="VEQ6" s="63"/>
      <c r="VER6" s="63"/>
      <c r="VES6" s="63"/>
      <c r="VET6" s="63"/>
      <c r="VEU6" s="63"/>
      <c r="VEV6" s="63"/>
      <c r="VEW6" s="63"/>
      <c r="VEX6" s="63"/>
      <c r="VEY6" s="63"/>
      <c r="VEZ6" s="63"/>
      <c r="VFA6" s="63"/>
      <c r="VFB6" s="63"/>
      <c r="VFC6" s="63"/>
      <c r="VFD6" s="63"/>
      <c r="VFE6" s="63"/>
      <c r="VFF6" s="63"/>
      <c r="VFG6" s="63"/>
      <c r="VFH6" s="63"/>
      <c r="VFI6" s="63"/>
      <c r="VFJ6" s="63"/>
      <c r="VFK6" s="63"/>
      <c r="VFL6" s="63"/>
      <c r="VFM6" s="63"/>
      <c r="VFN6" s="63"/>
      <c r="VFO6" s="63"/>
      <c r="VFP6" s="63"/>
      <c r="VFQ6" s="63"/>
      <c r="VFR6" s="63"/>
      <c r="VFS6" s="63"/>
      <c r="VFT6" s="63"/>
      <c r="VFU6" s="63"/>
      <c r="VFV6" s="63"/>
      <c r="VFW6" s="63"/>
      <c r="VFX6" s="63"/>
      <c r="VFY6" s="63"/>
      <c r="VFZ6" s="63"/>
      <c r="VGA6" s="63"/>
      <c r="VGB6" s="63"/>
      <c r="VGC6" s="63"/>
      <c r="VGD6" s="63"/>
      <c r="VGE6" s="63"/>
      <c r="VGF6" s="63"/>
      <c r="VGG6" s="63"/>
      <c r="VGH6" s="63"/>
      <c r="VGI6" s="63"/>
      <c r="VGJ6" s="63"/>
      <c r="VGK6" s="63"/>
      <c r="VGL6" s="63"/>
      <c r="VGM6" s="63"/>
      <c r="VGN6" s="63"/>
      <c r="VGO6" s="63"/>
      <c r="VGP6" s="63"/>
      <c r="VGQ6" s="63"/>
      <c r="VGR6" s="63"/>
      <c r="VGS6" s="63"/>
      <c r="VGT6" s="63"/>
      <c r="VGU6" s="63"/>
      <c r="VGV6" s="63"/>
      <c r="VGW6" s="63"/>
      <c r="VGX6" s="63"/>
      <c r="VGY6" s="63"/>
      <c r="VGZ6" s="63"/>
      <c r="VHA6" s="63"/>
      <c r="VHB6" s="63"/>
      <c r="VHC6" s="63"/>
      <c r="VHD6" s="63"/>
      <c r="VHE6" s="63"/>
      <c r="VHF6" s="63"/>
      <c r="VHG6" s="63"/>
      <c r="VHH6" s="63"/>
      <c r="VHI6" s="63"/>
      <c r="VHJ6" s="63"/>
      <c r="VHK6" s="63"/>
      <c r="VHL6" s="63"/>
      <c r="VHM6" s="63"/>
      <c r="VHN6" s="63"/>
      <c r="VHO6" s="63"/>
      <c r="VHP6" s="63"/>
      <c r="VHQ6" s="63"/>
      <c r="VHR6" s="63"/>
      <c r="VHS6" s="63"/>
      <c r="VHT6" s="63"/>
      <c r="VHU6" s="63"/>
      <c r="VHV6" s="63"/>
      <c r="VHW6" s="63"/>
      <c r="VHX6" s="63"/>
      <c r="VHY6" s="63"/>
      <c r="VHZ6" s="63"/>
      <c r="VIA6" s="63"/>
      <c r="VIB6" s="63"/>
      <c r="VIC6" s="63"/>
      <c r="VID6" s="63"/>
      <c r="VIE6" s="63"/>
      <c r="VIF6" s="63"/>
      <c r="VIG6" s="63"/>
      <c r="VIH6" s="63"/>
      <c r="VII6" s="63"/>
      <c r="VIJ6" s="63"/>
      <c r="VIK6" s="63"/>
      <c r="VIL6" s="63"/>
      <c r="VIM6" s="63"/>
      <c r="VIN6" s="63"/>
      <c r="VIO6" s="63"/>
      <c r="VIP6" s="63"/>
      <c r="VIQ6" s="63"/>
      <c r="VIR6" s="63"/>
      <c r="VIS6" s="63"/>
      <c r="VIT6" s="63"/>
      <c r="VIU6" s="63"/>
      <c r="VIV6" s="63"/>
      <c r="VIW6" s="63"/>
      <c r="VIX6" s="63"/>
      <c r="VIY6" s="63"/>
      <c r="VIZ6" s="63"/>
      <c r="VJA6" s="63"/>
      <c r="VJB6" s="63"/>
      <c r="VJC6" s="63"/>
      <c r="VJD6" s="63"/>
      <c r="VJE6" s="63"/>
      <c r="VJF6" s="63"/>
      <c r="VJG6" s="63"/>
      <c r="VJH6" s="63"/>
      <c r="VJI6" s="63"/>
      <c r="VJJ6" s="63"/>
      <c r="VJK6" s="63"/>
      <c r="VJL6" s="63"/>
      <c r="VJM6" s="63"/>
      <c r="VJN6" s="63"/>
      <c r="VJO6" s="63"/>
      <c r="VJP6" s="63"/>
      <c r="VJQ6" s="63"/>
      <c r="VJR6" s="63"/>
      <c r="VJS6" s="63"/>
      <c r="VJT6" s="63"/>
      <c r="VJU6" s="63"/>
      <c r="VJV6" s="63"/>
      <c r="VJW6" s="63"/>
      <c r="VJX6" s="63"/>
      <c r="VJY6" s="63"/>
      <c r="VJZ6" s="63"/>
      <c r="VKA6" s="63"/>
      <c r="VKB6" s="63"/>
      <c r="VKC6" s="63"/>
      <c r="VKD6" s="63"/>
      <c r="VKE6" s="63"/>
      <c r="VKF6" s="63"/>
      <c r="VKG6" s="63"/>
      <c r="VKH6" s="63"/>
      <c r="VKI6" s="63"/>
      <c r="VKJ6" s="63"/>
      <c r="VKK6" s="63"/>
      <c r="VKL6" s="63"/>
      <c r="VKM6" s="63"/>
      <c r="VKN6" s="63"/>
      <c r="VKO6" s="63"/>
      <c r="VKP6" s="63"/>
      <c r="VKQ6" s="63"/>
      <c r="VKR6" s="63"/>
      <c r="VKS6" s="63"/>
      <c r="VKT6" s="63"/>
      <c r="VKU6" s="63"/>
      <c r="VKV6" s="63"/>
      <c r="VKW6" s="63"/>
      <c r="VKX6" s="63"/>
      <c r="VKY6" s="63"/>
      <c r="VKZ6" s="63"/>
      <c r="VLA6" s="63"/>
      <c r="VLB6" s="63"/>
      <c r="VLC6" s="63"/>
      <c r="VLD6" s="63"/>
      <c r="VLE6" s="63"/>
      <c r="VLF6" s="63"/>
      <c r="VLG6" s="63"/>
      <c r="VLH6" s="63"/>
      <c r="VLI6" s="63"/>
      <c r="VLJ6" s="63"/>
      <c r="VLK6" s="63"/>
      <c r="VLL6" s="63"/>
      <c r="VLM6" s="63"/>
      <c r="VLN6" s="63"/>
      <c r="VLO6" s="63"/>
      <c r="VLP6" s="63"/>
      <c r="VLQ6" s="63"/>
      <c r="VLR6" s="63"/>
      <c r="VLS6" s="63"/>
      <c r="VLT6" s="63"/>
      <c r="VLU6" s="63"/>
      <c r="VLV6" s="63"/>
      <c r="VLW6" s="63"/>
      <c r="VLX6" s="63"/>
      <c r="VLY6" s="63"/>
      <c r="VLZ6" s="63"/>
      <c r="VMA6" s="63"/>
      <c r="VMB6" s="63"/>
      <c r="VMC6" s="63"/>
      <c r="VMD6" s="63"/>
      <c r="VME6" s="63"/>
      <c r="VMF6" s="63"/>
      <c r="VMG6" s="63"/>
      <c r="VMH6" s="63"/>
      <c r="VMI6" s="63"/>
      <c r="VMJ6" s="63"/>
      <c r="VMK6" s="63"/>
      <c r="VML6" s="63"/>
      <c r="VMM6" s="63"/>
      <c r="VMN6" s="63"/>
      <c r="VMO6" s="63"/>
      <c r="VMP6" s="63"/>
      <c r="VMQ6" s="63"/>
      <c r="VMR6" s="63"/>
      <c r="VMS6" s="63"/>
      <c r="VMT6" s="63"/>
      <c r="VMU6" s="63"/>
      <c r="VMV6" s="63"/>
      <c r="VMW6" s="63"/>
      <c r="VMX6" s="63"/>
      <c r="VMY6" s="63"/>
      <c r="VMZ6" s="63"/>
      <c r="VNA6" s="63"/>
      <c r="VNB6" s="63"/>
      <c r="VNC6" s="63"/>
      <c r="VND6" s="63"/>
      <c r="VNE6" s="63"/>
      <c r="VNF6" s="63"/>
      <c r="VNG6" s="63"/>
      <c r="VNH6" s="63"/>
      <c r="VNI6" s="63"/>
      <c r="VNJ6" s="63"/>
      <c r="VNK6" s="63"/>
      <c r="VNL6" s="63"/>
      <c r="VNM6" s="63"/>
      <c r="VNN6" s="63"/>
      <c r="VNO6" s="63"/>
      <c r="VNP6" s="63"/>
      <c r="VNQ6" s="63"/>
      <c r="VNR6" s="63"/>
      <c r="VNS6" s="63"/>
      <c r="VNT6" s="63"/>
      <c r="VNU6" s="63"/>
      <c r="VNV6" s="63"/>
      <c r="VNW6" s="63"/>
      <c r="VNX6" s="63"/>
      <c r="VNY6" s="63"/>
      <c r="VNZ6" s="63"/>
      <c r="VOA6" s="63"/>
      <c r="VOB6" s="63"/>
      <c r="VOC6" s="63"/>
      <c r="VOD6" s="63"/>
      <c r="VOE6" s="63"/>
      <c r="VOF6" s="63"/>
      <c r="VOG6" s="63"/>
      <c r="VOH6" s="63"/>
      <c r="VOI6" s="63"/>
      <c r="VOJ6" s="63"/>
      <c r="VOK6" s="63"/>
      <c r="VOL6" s="63"/>
      <c r="VOM6" s="63"/>
      <c r="VON6" s="63"/>
      <c r="VOO6" s="63"/>
      <c r="VOP6" s="63"/>
      <c r="VOQ6" s="63"/>
      <c r="VOR6" s="63"/>
      <c r="VOS6" s="63"/>
      <c r="VOT6" s="63"/>
      <c r="VOU6" s="63"/>
      <c r="VOV6" s="63"/>
      <c r="VOW6" s="63"/>
      <c r="VOX6" s="63"/>
      <c r="VOY6" s="63"/>
      <c r="VOZ6" s="63"/>
      <c r="VPA6" s="63"/>
      <c r="VPB6" s="63"/>
      <c r="VPC6" s="63"/>
      <c r="VPD6" s="63"/>
      <c r="VPE6" s="63"/>
      <c r="VPF6" s="63"/>
      <c r="VPG6" s="63"/>
      <c r="VPH6" s="63"/>
      <c r="VPI6" s="63"/>
      <c r="VPJ6" s="63"/>
      <c r="VPK6" s="63"/>
      <c r="VPL6" s="63"/>
      <c r="VPM6" s="63"/>
      <c r="VPN6" s="63"/>
      <c r="VPO6" s="63"/>
      <c r="VPP6" s="63"/>
      <c r="VPQ6" s="63"/>
      <c r="VPR6" s="63"/>
      <c r="VPS6" s="63"/>
      <c r="VPT6" s="63"/>
      <c r="VPU6" s="63"/>
      <c r="VPV6" s="63"/>
      <c r="VPW6" s="63"/>
      <c r="VPX6" s="63"/>
      <c r="VPY6" s="63"/>
      <c r="VPZ6" s="63"/>
      <c r="VQA6" s="63"/>
      <c r="VQB6" s="63"/>
      <c r="VQC6" s="63"/>
      <c r="VQD6" s="63"/>
      <c r="VQE6" s="63"/>
      <c r="VQF6" s="63"/>
      <c r="VQG6" s="63"/>
      <c r="VQH6" s="63"/>
      <c r="VQI6" s="63"/>
      <c r="VQJ6" s="63"/>
      <c r="VQK6" s="63"/>
      <c r="VQL6" s="63"/>
      <c r="VQM6" s="63"/>
      <c r="VQN6" s="63"/>
      <c r="VQO6" s="63"/>
      <c r="VQP6" s="63"/>
      <c r="VQQ6" s="63"/>
      <c r="VQR6" s="63"/>
      <c r="VQS6" s="63"/>
      <c r="VQT6" s="63"/>
      <c r="VQU6" s="63"/>
      <c r="VQV6" s="63"/>
      <c r="VQW6" s="63"/>
      <c r="VQX6" s="63"/>
      <c r="VQY6" s="63"/>
      <c r="VQZ6" s="63"/>
      <c r="VRA6" s="63"/>
      <c r="VRB6" s="63"/>
      <c r="VRC6" s="63"/>
      <c r="VRD6" s="63"/>
      <c r="VRE6" s="63"/>
      <c r="VRF6" s="63"/>
      <c r="VRG6" s="63"/>
      <c r="VRH6" s="63"/>
      <c r="VRI6" s="63"/>
      <c r="VRJ6" s="63"/>
      <c r="VRK6" s="63"/>
      <c r="VRL6" s="63"/>
      <c r="VRM6" s="63"/>
      <c r="VRN6" s="63"/>
      <c r="VRO6" s="63"/>
      <c r="VRP6" s="63"/>
      <c r="VRQ6" s="63"/>
      <c r="VRR6" s="63"/>
      <c r="VRS6" s="63"/>
      <c r="VRT6" s="63"/>
      <c r="VRU6" s="63"/>
      <c r="VRV6" s="63"/>
      <c r="VRW6" s="63"/>
      <c r="VRX6" s="63"/>
      <c r="VRY6" s="63"/>
      <c r="VRZ6" s="63"/>
      <c r="VSA6" s="63"/>
      <c r="VSB6" s="63"/>
      <c r="VSC6" s="63"/>
      <c r="VSD6" s="63"/>
      <c r="VSE6" s="63"/>
      <c r="VSF6" s="63"/>
      <c r="VSG6" s="63"/>
      <c r="VSH6" s="63"/>
      <c r="VSI6" s="63"/>
      <c r="VSJ6" s="63"/>
      <c r="VSK6" s="63"/>
      <c r="VSL6" s="63"/>
      <c r="VSM6" s="63"/>
      <c r="VSN6" s="63"/>
      <c r="VSO6" s="63"/>
      <c r="VSP6" s="63"/>
      <c r="VSQ6" s="63"/>
      <c r="VSR6" s="63"/>
      <c r="VSS6" s="63"/>
      <c r="VST6" s="63"/>
      <c r="VSU6" s="63"/>
      <c r="VSV6" s="63"/>
      <c r="VSW6" s="63"/>
      <c r="VSX6" s="63"/>
      <c r="VSY6" s="63"/>
      <c r="VSZ6" s="63"/>
      <c r="VTA6" s="63"/>
      <c r="VTB6" s="63"/>
      <c r="VTC6" s="63"/>
      <c r="VTD6" s="63"/>
      <c r="VTE6" s="63"/>
      <c r="VTF6" s="63"/>
      <c r="VTG6" s="63"/>
      <c r="VTH6" s="63"/>
      <c r="VTI6" s="63"/>
      <c r="VTJ6" s="63"/>
      <c r="VTK6" s="63"/>
      <c r="VTL6" s="63"/>
      <c r="VTM6" s="63"/>
      <c r="VTN6" s="63"/>
      <c r="VTO6" s="63"/>
      <c r="VTP6" s="63"/>
      <c r="VTQ6" s="63"/>
      <c r="VTR6" s="63"/>
      <c r="VTS6" s="63"/>
      <c r="VTT6" s="63"/>
      <c r="VTU6" s="63"/>
      <c r="VTV6" s="63"/>
      <c r="VTW6" s="63"/>
      <c r="VTX6" s="63"/>
      <c r="VTY6" s="63"/>
      <c r="VTZ6" s="63"/>
      <c r="VUA6" s="63"/>
      <c r="VUB6" s="63"/>
      <c r="VUC6" s="63"/>
      <c r="VUD6" s="63"/>
      <c r="VUE6" s="63"/>
      <c r="VUF6" s="63"/>
      <c r="VUG6" s="63"/>
      <c r="VUH6" s="63"/>
      <c r="VUI6" s="63"/>
      <c r="VUJ6" s="63"/>
      <c r="VUK6" s="63"/>
      <c r="VUL6" s="63"/>
      <c r="VUM6" s="63"/>
      <c r="VUN6" s="63"/>
      <c r="VUO6" s="63"/>
      <c r="VUP6" s="63"/>
      <c r="VUQ6" s="63"/>
      <c r="VUR6" s="63"/>
      <c r="VUS6" s="63"/>
      <c r="VUT6" s="63"/>
      <c r="VUU6" s="63"/>
      <c r="VUV6" s="63"/>
      <c r="VUW6" s="63"/>
      <c r="VUX6" s="63"/>
      <c r="VUY6" s="63"/>
      <c r="VUZ6" s="63"/>
      <c r="VVA6" s="63"/>
      <c r="VVB6" s="63"/>
      <c r="VVC6" s="63"/>
      <c r="VVD6" s="63"/>
      <c r="VVE6" s="63"/>
      <c r="VVF6" s="63"/>
      <c r="VVG6" s="63"/>
      <c r="VVH6" s="63"/>
      <c r="VVI6" s="63"/>
      <c r="VVJ6" s="63"/>
      <c r="VVK6" s="63"/>
      <c r="VVL6" s="63"/>
      <c r="VVM6" s="63"/>
      <c r="VVN6" s="63"/>
      <c r="VVO6" s="63"/>
      <c r="VVP6" s="63"/>
      <c r="VVQ6" s="63"/>
      <c r="VVR6" s="63"/>
      <c r="VVS6" s="63"/>
      <c r="VVT6" s="63"/>
      <c r="VVU6" s="63"/>
      <c r="VVV6" s="63"/>
      <c r="VVW6" s="63"/>
      <c r="VVX6" s="63"/>
      <c r="VVY6" s="63"/>
      <c r="VVZ6" s="63"/>
      <c r="VWA6" s="63"/>
      <c r="VWB6" s="63"/>
      <c r="VWC6" s="63"/>
      <c r="VWD6" s="63"/>
      <c r="VWE6" s="63"/>
      <c r="VWF6" s="63"/>
      <c r="VWG6" s="63"/>
      <c r="VWH6" s="63"/>
      <c r="VWI6" s="63"/>
      <c r="VWJ6" s="63"/>
      <c r="VWK6" s="63"/>
      <c r="VWL6" s="63"/>
      <c r="VWM6" s="63"/>
      <c r="VWN6" s="63"/>
      <c r="VWO6" s="63"/>
      <c r="VWP6" s="63"/>
      <c r="VWQ6" s="63"/>
      <c r="VWR6" s="63"/>
      <c r="VWS6" s="63"/>
      <c r="VWT6" s="63"/>
      <c r="VWU6" s="63"/>
      <c r="VWV6" s="63"/>
      <c r="VWW6" s="63"/>
      <c r="VWX6" s="63"/>
      <c r="VWY6" s="63"/>
      <c r="VWZ6" s="63"/>
      <c r="VXA6" s="63"/>
      <c r="VXB6" s="63"/>
      <c r="VXC6" s="63"/>
      <c r="VXD6" s="63"/>
      <c r="VXE6" s="63"/>
      <c r="VXF6" s="63"/>
      <c r="VXG6" s="63"/>
      <c r="VXH6" s="63"/>
      <c r="VXI6" s="63"/>
      <c r="VXJ6" s="63"/>
      <c r="VXK6" s="63"/>
      <c r="VXL6" s="63"/>
      <c r="VXM6" s="63"/>
      <c r="VXN6" s="63"/>
      <c r="VXO6" s="63"/>
      <c r="VXP6" s="63"/>
      <c r="VXQ6" s="63"/>
      <c r="VXR6" s="63"/>
      <c r="VXS6" s="63"/>
      <c r="VXT6" s="63"/>
      <c r="VXU6" s="63"/>
      <c r="VXV6" s="63"/>
      <c r="VXW6" s="63"/>
      <c r="VXX6" s="63"/>
      <c r="VXY6" s="63"/>
      <c r="VXZ6" s="63"/>
      <c r="VYA6" s="63"/>
      <c r="VYB6" s="63"/>
      <c r="VYC6" s="63"/>
      <c r="VYD6" s="63"/>
      <c r="VYE6" s="63"/>
      <c r="VYF6" s="63"/>
      <c r="VYG6" s="63"/>
      <c r="VYH6" s="63"/>
      <c r="VYI6" s="63"/>
      <c r="VYJ6" s="63"/>
      <c r="VYK6" s="63"/>
      <c r="VYL6" s="63"/>
      <c r="VYM6" s="63"/>
      <c r="VYN6" s="63"/>
      <c r="VYO6" s="63"/>
      <c r="VYP6" s="63"/>
      <c r="VYQ6" s="63"/>
      <c r="VYR6" s="63"/>
      <c r="VYS6" s="63"/>
      <c r="VYT6" s="63"/>
      <c r="VYU6" s="63"/>
      <c r="VYV6" s="63"/>
      <c r="VYW6" s="63"/>
      <c r="VYX6" s="63"/>
      <c r="VYY6" s="63"/>
      <c r="VYZ6" s="63"/>
      <c r="VZA6" s="63"/>
      <c r="VZB6" s="63"/>
      <c r="VZC6" s="63"/>
      <c r="VZD6" s="63"/>
      <c r="VZE6" s="63"/>
      <c r="VZF6" s="63"/>
      <c r="VZG6" s="63"/>
      <c r="VZH6" s="63"/>
      <c r="VZI6" s="63"/>
      <c r="VZJ6" s="63"/>
      <c r="VZK6" s="63"/>
      <c r="VZL6" s="63"/>
      <c r="VZM6" s="63"/>
      <c r="VZN6" s="63"/>
      <c r="VZO6" s="63"/>
      <c r="VZP6" s="63"/>
      <c r="VZQ6" s="63"/>
      <c r="VZR6" s="63"/>
      <c r="VZS6" s="63"/>
      <c r="VZT6" s="63"/>
      <c r="VZU6" s="63"/>
      <c r="VZV6" s="63"/>
      <c r="VZW6" s="63"/>
      <c r="VZX6" s="63"/>
      <c r="VZY6" s="63"/>
      <c r="VZZ6" s="63"/>
      <c r="WAA6" s="63"/>
      <c r="WAB6" s="63"/>
      <c r="WAC6" s="63"/>
      <c r="WAD6" s="63"/>
      <c r="WAE6" s="63"/>
      <c r="WAF6" s="63"/>
      <c r="WAG6" s="63"/>
      <c r="WAH6" s="63"/>
      <c r="WAI6" s="63"/>
      <c r="WAJ6" s="63"/>
      <c r="WAK6" s="63"/>
      <c r="WAL6" s="63"/>
      <c r="WAM6" s="63"/>
      <c r="WAN6" s="63"/>
      <c r="WAO6" s="63"/>
      <c r="WAP6" s="63"/>
      <c r="WAQ6" s="63"/>
      <c r="WAR6" s="63"/>
      <c r="WAS6" s="63"/>
      <c r="WAT6" s="63"/>
      <c r="WAU6" s="63"/>
      <c r="WAV6" s="63"/>
      <c r="WAW6" s="63"/>
      <c r="WAX6" s="63"/>
      <c r="WAY6" s="63"/>
      <c r="WAZ6" s="63"/>
      <c r="WBA6" s="63"/>
      <c r="WBB6" s="63"/>
      <c r="WBC6" s="63"/>
      <c r="WBD6" s="63"/>
      <c r="WBE6" s="63"/>
      <c r="WBF6" s="63"/>
      <c r="WBG6" s="63"/>
      <c r="WBH6" s="63"/>
      <c r="WBI6" s="63"/>
      <c r="WBJ6" s="63"/>
      <c r="WBK6" s="63"/>
      <c r="WBL6" s="63"/>
      <c r="WBM6" s="63"/>
      <c r="WBN6" s="63"/>
      <c r="WBO6" s="63"/>
      <c r="WBP6" s="63"/>
      <c r="WBQ6" s="63"/>
      <c r="WBR6" s="63"/>
      <c r="WBS6" s="63"/>
      <c r="WBT6" s="63"/>
      <c r="WBU6" s="63"/>
      <c r="WBV6" s="63"/>
      <c r="WBW6" s="63"/>
      <c r="WBX6" s="63"/>
      <c r="WBY6" s="63"/>
      <c r="WBZ6" s="63"/>
      <c r="WCA6" s="63"/>
      <c r="WCB6" s="63"/>
      <c r="WCC6" s="63"/>
      <c r="WCD6" s="63"/>
      <c r="WCE6" s="63"/>
      <c r="WCF6" s="63"/>
      <c r="WCG6" s="63"/>
      <c r="WCH6" s="63"/>
      <c r="WCI6" s="63"/>
      <c r="WCJ6" s="63"/>
      <c r="WCK6" s="63"/>
      <c r="WCL6" s="63"/>
      <c r="WCM6" s="63"/>
      <c r="WCN6" s="63"/>
      <c r="WCO6" s="63"/>
      <c r="WCP6" s="63"/>
      <c r="WCQ6" s="63"/>
      <c r="WCR6" s="63"/>
      <c r="WCS6" s="63"/>
      <c r="WCT6" s="63"/>
      <c r="WCU6" s="63"/>
      <c r="WCV6" s="63"/>
      <c r="WCW6" s="63"/>
      <c r="WCX6" s="63"/>
      <c r="WCY6" s="63"/>
      <c r="WCZ6" s="63"/>
      <c r="WDA6" s="63"/>
      <c r="WDB6" s="63"/>
      <c r="WDC6" s="63"/>
      <c r="WDD6" s="63"/>
      <c r="WDE6" s="63"/>
      <c r="WDF6" s="63"/>
      <c r="WDG6" s="63"/>
      <c r="WDH6" s="63"/>
      <c r="WDI6" s="63"/>
      <c r="WDJ6" s="63"/>
      <c r="WDK6" s="63"/>
      <c r="WDL6" s="63"/>
      <c r="WDM6" s="63"/>
      <c r="WDN6" s="63"/>
      <c r="WDO6" s="63"/>
      <c r="WDP6" s="63"/>
      <c r="WDQ6" s="63"/>
      <c r="WDR6" s="63"/>
      <c r="WDS6" s="63"/>
      <c r="WDT6" s="63"/>
      <c r="WDU6" s="63"/>
      <c r="WDV6" s="63"/>
      <c r="WDW6" s="63"/>
      <c r="WDX6" s="63"/>
      <c r="WDY6" s="63"/>
      <c r="WDZ6" s="63"/>
      <c r="WEA6" s="63"/>
      <c r="WEB6" s="63"/>
      <c r="WEC6" s="63"/>
      <c r="WED6" s="63"/>
      <c r="WEE6" s="63"/>
      <c r="WEF6" s="63"/>
      <c r="WEG6" s="63"/>
      <c r="WEH6" s="63"/>
      <c r="WEI6" s="63"/>
      <c r="WEJ6" s="63"/>
      <c r="WEK6" s="63"/>
      <c r="WEL6" s="63"/>
      <c r="WEM6" s="63"/>
      <c r="WEN6" s="63"/>
      <c r="WEO6" s="63"/>
      <c r="WEP6" s="63"/>
      <c r="WEQ6" s="63"/>
      <c r="WER6" s="63"/>
      <c r="WES6" s="63"/>
      <c r="WET6" s="63"/>
      <c r="WEU6" s="63"/>
      <c r="WEV6" s="63"/>
      <c r="WEW6" s="63"/>
      <c r="WEX6" s="63"/>
      <c r="WEY6" s="63"/>
      <c r="WEZ6" s="63"/>
      <c r="WFA6" s="63"/>
      <c r="WFB6" s="63"/>
      <c r="WFC6" s="63"/>
      <c r="WFD6" s="63"/>
      <c r="WFE6" s="63"/>
      <c r="WFF6" s="63"/>
      <c r="WFG6" s="63"/>
      <c r="WFH6" s="63"/>
      <c r="WFI6" s="63"/>
      <c r="WFJ6" s="63"/>
      <c r="WFK6" s="63"/>
      <c r="WFL6" s="63"/>
      <c r="WFM6" s="63"/>
      <c r="WFN6" s="63"/>
      <c r="WFO6" s="63"/>
      <c r="WFP6" s="63"/>
      <c r="WFQ6" s="63"/>
      <c r="WFR6" s="63"/>
      <c r="WFS6" s="63"/>
      <c r="WFT6" s="63"/>
      <c r="WFU6" s="63"/>
      <c r="WFV6" s="63"/>
      <c r="WFW6" s="63"/>
      <c r="WFX6" s="63"/>
      <c r="WFY6" s="63"/>
      <c r="WFZ6" s="63"/>
      <c r="WGA6" s="63"/>
      <c r="WGB6" s="63"/>
      <c r="WGC6" s="63"/>
      <c r="WGD6" s="63"/>
      <c r="WGE6" s="63"/>
      <c r="WGF6" s="63"/>
      <c r="WGG6" s="63"/>
      <c r="WGH6" s="63"/>
      <c r="WGI6" s="63"/>
      <c r="WGJ6" s="63"/>
      <c r="WGK6" s="63"/>
      <c r="WGL6" s="63"/>
      <c r="WGM6" s="63"/>
      <c r="WGN6" s="63"/>
      <c r="WGO6" s="63"/>
      <c r="WGP6" s="63"/>
      <c r="WGQ6" s="63"/>
      <c r="WGR6" s="63"/>
      <c r="WGS6" s="63"/>
      <c r="WGT6" s="63"/>
      <c r="WGU6" s="63"/>
      <c r="WGV6" s="63"/>
      <c r="WGW6" s="63"/>
      <c r="WGX6" s="63"/>
      <c r="WGY6" s="63"/>
      <c r="WGZ6" s="63"/>
      <c r="WHA6" s="63"/>
      <c r="WHB6" s="63"/>
      <c r="WHC6" s="63"/>
      <c r="WHD6" s="63"/>
      <c r="WHE6" s="63"/>
      <c r="WHF6" s="63"/>
      <c r="WHG6" s="63"/>
      <c r="WHH6" s="63"/>
      <c r="WHI6" s="63"/>
      <c r="WHJ6" s="63"/>
      <c r="WHK6" s="63"/>
      <c r="WHL6" s="63"/>
      <c r="WHM6" s="63"/>
      <c r="WHN6" s="63"/>
      <c r="WHO6" s="63"/>
      <c r="WHP6" s="63"/>
      <c r="WHQ6" s="63"/>
      <c r="WHR6" s="63"/>
      <c r="WHS6" s="63"/>
      <c r="WHT6" s="63"/>
      <c r="WHU6" s="63"/>
      <c r="WHV6" s="63"/>
      <c r="WHW6" s="63"/>
      <c r="WHX6" s="63"/>
      <c r="WHY6" s="63"/>
      <c r="WHZ6" s="63"/>
      <c r="WIA6" s="63"/>
      <c r="WIB6" s="63"/>
      <c r="WIC6" s="63"/>
      <c r="WID6" s="63"/>
      <c r="WIE6" s="63"/>
      <c r="WIF6" s="63"/>
      <c r="WIG6" s="63"/>
      <c r="WIH6" s="63"/>
      <c r="WII6" s="63"/>
      <c r="WIJ6" s="63"/>
      <c r="WIK6" s="63"/>
      <c r="WIL6" s="63"/>
      <c r="WIM6" s="63"/>
      <c r="WIN6" s="63"/>
      <c r="WIO6" s="63"/>
      <c r="WIP6" s="63"/>
      <c r="WIQ6" s="63"/>
      <c r="WIR6" s="63"/>
      <c r="WIS6" s="63"/>
      <c r="WIT6" s="63"/>
      <c r="WIU6" s="63"/>
      <c r="WIV6" s="63"/>
      <c r="WIW6" s="63"/>
      <c r="WIX6" s="63"/>
      <c r="WIY6" s="63"/>
      <c r="WIZ6" s="63"/>
      <c r="WJA6" s="63"/>
      <c r="WJB6" s="63"/>
      <c r="WJC6" s="63"/>
      <c r="WJD6" s="63"/>
      <c r="WJE6" s="63"/>
      <c r="WJF6" s="63"/>
      <c r="WJG6" s="63"/>
      <c r="WJH6" s="63"/>
      <c r="WJI6" s="63"/>
      <c r="WJJ6" s="63"/>
      <c r="WJK6" s="63"/>
      <c r="WJL6" s="63"/>
      <c r="WJM6" s="63"/>
      <c r="WJN6" s="63"/>
      <c r="WJO6" s="63"/>
      <c r="WJP6" s="63"/>
      <c r="WJQ6" s="63"/>
      <c r="WJR6" s="63"/>
      <c r="WJS6" s="63"/>
      <c r="WJT6" s="63"/>
      <c r="WJU6" s="63"/>
      <c r="WJV6" s="63"/>
      <c r="WJW6" s="63"/>
      <c r="WJX6" s="63"/>
      <c r="WJY6" s="63"/>
      <c r="WJZ6" s="63"/>
      <c r="WKA6" s="63"/>
      <c r="WKB6" s="63"/>
      <c r="WKC6" s="63"/>
      <c r="WKD6" s="63"/>
      <c r="WKE6" s="63"/>
      <c r="WKF6" s="63"/>
      <c r="WKG6" s="63"/>
      <c r="WKH6" s="63"/>
      <c r="WKI6" s="63"/>
      <c r="WKJ6" s="63"/>
      <c r="WKK6" s="63"/>
      <c r="WKL6" s="63"/>
      <c r="WKM6" s="63"/>
      <c r="WKN6" s="63"/>
      <c r="WKO6" s="63"/>
      <c r="WKP6" s="63"/>
      <c r="WKQ6" s="63"/>
      <c r="WKR6" s="63"/>
      <c r="WKS6" s="63"/>
      <c r="WKT6" s="63"/>
      <c r="WKU6" s="63"/>
      <c r="WKV6" s="63"/>
      <c r="WKW6" s="63"/>
      <c r="WKX6" s="63"/>
      <c r="WKY6" s="63"/>
      <c r="WKZ6" s="63"/>
      <c r="WLA6" s="63"/>
      <c r="WLB6" s="63"/>
      <c r="WLC6" s="63"/>
      <c r="WLD6" s="63"/>
      <c r="WLE6" s="63"/>
      <c r="WLF6" s="63"/>
      <c r="WLG6" s="63"/>
      <c r="WLH6" s="63"/>
      <c r="WLI6" s="63"/>
      <c r="WLJ6" s="63"/>
      <c r="WLK6" s="63"/>
      <c r="WLL6" s="63"/>
      <c r="WLM6" s="63"/>
      <c r="WLN6" s="63"/>
      <c r="WLO6" s="63"/>
      <c r="WLP6" s="63"/>
      <c r="WLQ6" s="63"/>
      <c r="WLR6" s="63"/>
      <c r="WLS6" s="63"/>
      <c r="WLT6" s="63"/>
      <c r="WLU6" s="63"/>
      <c r="WLV6" s="63"/>
      <c r="WLW6" s="63"/>
      <c r="WLX6" s="63"/>
      <c r="WLY6" s="63"/>
      <c r="WLZ6" s="63"/>
      <c r="WMA6" s="63"/>
      <c r="WMB6" s="63"/>
      <c r="WMC6" s="63"/>
      <c r="WMD6" s="63"/>
      <c r="WME6" s="63"/>
      <c r="WMF6" s="63"/>
      <c r="WMG6" s="63"/>
      <c r="WMH6" s="63"/>
      <c r="WMI6" s="63"/>
      <c r="WMJ6" s="63"/>
      <c r="WMK6" s="63"/>
      <c r="WML6" s="63"/>
      <c r="WMM6" s="63"/>
      <c r="WMN6" s="63"/>
      <c r="WMO6" s="63"/>
      <c r="WMP6" s="63"/>
      <c r="WMQ6" s="63"/>
      <c r="WMR6" s="63"/>
      <c r="WMS6" s="63"/>
      <c r="WMT6" s="63"/>
      <c r="WMU6" s="63"/>
      <c r="WMV6" s="63"/>
      <c r="WMW6" s="63"/>
      <c r="WMX6" s="63"/>
      <c r="WMY6" s="63"/>
      <c r="WMZ6" s="63"/>
      <c r="WNA6" s="63"/>
      <c r="WNB6" s="63"/>
      <c r="WNC6" s="63"/>
      <c r="WND6" s="63"/>
      <c r="WNE6" s="63"/>
      <c r="WNF6" s="63"/>
      <c r="WNG6" s="63"/>
      <c r="WNH6" s="63"/>
      <c r="WNI6" s="63"/>
      <c r="WNJ6" s="63"/>
      <c r="WNK6" s="63"/>
      <c r="WNL6" s="63"/>
      <c r="WNM6" s="63"/>
      <c r="WNN6" s="63"/>
      <c r="WNO6" s="63"/>
      <c r="WNP6" s="63"/>
      <c r="WNQ6" s="63"/>
      <c r="WNR6" s="63"/>
      <c r="WNS6" s="63"/>
      <c r="WNT6" s="63"/>
      <c r="WNU6" s="63"/>
      <c r="WNV6" s="63"/>
      <c r="WNW6" s="63"/>
      <c r="WNX6" s="63"/>
      <c r="WNY6" s="63"/>
      <c r="WNZ6" s="63"/>
      <c r="WOA6" s="63"/>
      <c r="WOB6" s="63"/>
      <c r="WOC6" s="63"/>
      <c r="WOD6" s="63"/>
      <c r="WOE6" s="63"/>
      <c r="WOF6" s="63"/>
      <c r="WOG6" s="63"/>
      <c r="WOH6" s="63"/>
      <c r="WOI6" s="63"/>
      <c r="WOJ6" s="63"/>
      <c r="WOK6" s="63"/>
      <c r="WOL6" s="63"/>
      <c r="WOM6" s="63"/>
      <c r="WON6" s="63"/>
      <c r="WOO6" s="63"/>
      <c r="WOP6" s="63"/>
      <c r="WOQ6" s="63"/>
      <c r="WOR6" s="63"/>
      <c r="WOS6" s="63"/>
      <c r="WOT6" s="63"/>
      <c r="WOU6" s="63"/>
      <c r="WOV6" s="63"/>
      <c r="WOW6" s="63"/>
      <c r="WOX6" s="63"/>
      <c r="WOY6" s="63"/>
      <c r="WOZ6" s="63"/>
      <c r="WPA6" s="63"/>
      <c r="WPB6" s="63"/>
      <c r="WPC6" s="63"/>
      <c r="WPD6" s="63"/>
      <c r="WPE6" s="63"/>
      <c r="WPF6" s="63"/>
      <c r="WPG6" s="63"/>
      <c r="WPH6" s="63"/>
      <c r="WPI6" s="63"/>
      <c r="WPJ6" s="63"/>
      <c r="WPK6" s="63"/>
      <c r="WPL6" s="63"/>
      <c r="WPM6" s="63"/>
      <c r="WPN6" s="63"/>
      <c r="WPO6" s="63"/>
      <c r="WPP6" s="63"/>
      <c r="WPQ6" s="63"/>
      <c r="WPR6" s="63"/>
      <c r="WPS6" s="63"/>
      <c r="WPT6" s="63"/>
      <c r="WPU6" s="63"/>
      <c r="WPV6" s="63"/>
      <c r="WPW6" s="63"/>
      <c r="WPX6" s="63"/>
      <c r="WPY6" s="63"/>
      <c r="WPZ6" s="63"/>
      <c r="WQA6" s="63"/>
      <c r="WQB6" s="63"/>
      <c r="WQC6" s="63"/>
      <c r="WQD6" s="63"/>
      <c r="WQE6" s="63"/>
      <c r="WQF6" s="63"/>
      <c r="WQG6" s="63"/>
      <c r="WQH6" s="63"/>
      <c r="WQI6" s="63"/>
      <c r="WQJ6" s="63"/>
      <c r="WQK6" s="63"/>
      <c r="WQL6" s="63"/>
      <c r="WQM6" s="63"/>
      <c r="WQN6" s="63"/>
      <c r="WQO6" s="63"/>
      <c r="WQP6" s="63"/>
      <c r="WQQ6" s="63"/>
      <c r="WQR6" s="63"/>
      <c r="WQS6" s="63"/>
      <c r="WQT6" s="63"/>
      <c r="WQU6" s="63"/>
      <c r="WQV6" s="63"/>
      <c r="WQW6" s="63"/>
      <c r="WQX6" s="63"/>
      <c r="WQY6" s="63"/>
      <c r="WQZ6" s="63"/>
      <c r="WRA6" s="63"/>
      <c r="WRB6" s="63"/>
      <c r="WRC6" s="63"/>
      <c r="WRD6" s="63"/>
      <c r="WRE6" s="63"/>
      <c r="WRF6" s="63"/>
      <c r="WRG6" s="63"/>
      <c r="WRH6" s="63"/>
      <c r="WRI6" s="63"/>
      <c r="WRJ6" s="63"/>
      <c r="WRK6" s="63"/>
      <c r="WRL6" s="63"/>
      <c r="WRM6" s="63"/>
      <c r="WRN6" s="63"/>
      <c r="WRO6" s="63"/>
      <c r="WRP6" s="63"/>
      <c r="WRQ6" s="63"/>
      <c r="WRR6" s="63"/>
      <c r="WRS6" s="63"/>
      <c r="WRT6" s="63"/>
      <c r="WRU6" s="63"/>
      <c r="WRV6" s="63"/>
      <c r="WRW6" s="63"/>
      <c r="WRX6" s="63"/>
      <c r="WRY6" s="63"/>
      <c r="WRZ6" s="63"/>
      <c r="WSA6" s="63"/>
      <c r="WSB6" s="63"/>
      <c r="WSC6" s="63"/>
      <c r="WSD6" s="63"/>
      <c r="WSE6" s="63"/>
      <c r="WSF6" s="63"/>
      <c r="WSG6" s="63"/>
      <c r="WSH6" s="63"/>
      <c r="WSI6" s="63"/>
      <c r="WSJ6" s="63"/>
      <c r="WSK6" s="63"/>
      <c r="WSL6" s="63"/>
      <c r="WSM6" s="63"/>
      <c r="WSN6" s="63"/>
      <c r="WSO6" s="63"/>
      <c r="WSP6" s="63"/>
      <c r="WSQ6" s="63"/>
      <c r="WSR6" s="63"/>
      <c r="WSS6" s="63"/>
      <c r="WST6" s="63"/>
      <c r="WSU6" s="63"/>
      <c r="WSV6" s="63"/>
      <c r="WSW6" s="63"/>
      <c r="WSX6" s="63"/>
      <c r="WSY6" s="63"/>
      <c r="WSZ6" s="63"/>
      <c r="WTA6" s="63"/>
      <c r="WTB6" s="63"/>
      <c r="WTC6" s="63"/>
      <c r="WTD6" s="63"/>
      <c r="WTE6" s="63"/>
      <c r="WTF6" s="63"/>
      <c r="WTG6" s="63"/>
      <c r="WTH6" s="63"/>
      <c r="WTI6" s="63"/>
      <c r="WTJ6" s="63"/>
      <c r="WTK6" s="63"/>
      <c r="WTL6" s="63"/>
      <c r="WTM6" s="63"/>
      <c r="WTN6" s="63"/>
      <c r="WTO6" s="63"/>
      <c r="WTP6" s="63"/>
      <c r="WTQ6" s="63"/>
      <c r="WTR6" s="63"/>
      <c r="WTS6" s="63"/>
      <c r="WTT6" s="63"/>
      <c r="WTU6" s="63"/>
      <c r="WTV6" s="63"/>
      <c r="WTW6" s="63"/>
      <c r="WTX6" s="63"/>
      <c r="WTY6" s="63"/>
      <c r="WTZ6" s="63"/>
      <c r="WUA6" s="63"/>
      <c r="WUB6" s="63"/>
      <c r="WUC6" s="63"/>
      <c r="WUD6" s="63"/>
      <c r="WUE6" s="63"/>
      <c r="WUF6" s="63"/>
      <c r="WUG6" s="63"/>
      <c r="WUH6" s="63"/>
      <c r="WUI6" s="63"/>
      <c r="WUJ6" s="63"/>
      <c r="WUK6" s="63"/>
      <c r="WUL6" s="63"/>
      <c r="WUM6" s="63"/>
      <c r="WUN6" s="63"/>
      <c r="WUO6" s="63"/>
      <c r="WUP6" s="63"/>
      <c r="WUQ6" s="63"/>
      <c r="WUR6" s="63"/>
      <c r="WUS6" s="63"/>
      <c r="WUT6" s="63"/>
      <c r="WUU6" s="63"/>
      <c r="WUV6" s="63"/>
      <c r="WUW6" s="63"/>
      <c r="WUX6" s="63"/>
      <c r="WUY6" s="63"/>
      <c r="WUZ6" s="63"/>
      <c r="WVA6" s="63"/>
      <c r="WVB6" s="63"/>
      <c r="WVC6" s="63"/>
      <c r="WVD6" s="63"/>
      <c r="WVE6" s="63"/>
      <c r="WVF6" s="63"/>
      <c r="WVG6" s="63"/>
      <c r="WVH6" s="63"/>
      <c r="WVI6" s="63"/>
      <c r="WVJ6" s="63"/>
      <c r="WVK6" s="63"/>
      <c r="WVL6" s="63"/>
      <c r="WVM6" s="63"/>
      <c r="WVN6" s="63"/>
      <c r="WVO6" s="63"/>
      <c r="WVP6" s="63"/>
      <c r="WVQ6" s="63"/>
      <c r="WVR6" s="63"/>
      <c r="WVS6" s="63"/>
      <c r="WVT6" s="63"/>
      <c r="WVU6" s="63"/>
      <c r="WVV6" s="63"/>
      <c r="WVW6" s="63"/>
      <c r="WVX6" s="63"/>
      <c r="WVY6" s="63"/>
      <c r="WVZ6" s="63"/>
      <c r="WWA6" s="63"/>
      <c r="WWB6" s="63"/>
      <c r="WWC6" s="63"/>
      <c r="WWD6" s="63"/>
      <c r="WWE6" s="63"/>
      <c r="WWF6" s="63"/>
      <c r="WWG6" s="63"/>
      <c r="WWH6" s="63"/>
      <c r="WWI6" s="63"/>
      <c r="WWJ6" s="63"/>
      <c r="WWK6" s="63"/>
      <c r="WWL6" s="63"/>
      <c r="WWM6" s="63"/>
      <c r="WWN6" s="63"/>
      <c r="WWO6" s="63"/>
      <c r="WWP6" s="63"/>
      <c r="WWQ6" s="63"/>
      <c r="WWR6" s="63"/>
      <c r="WWS6" s="63"/>
      <c r="WWT6" s="63"/>
      <c r="WWU6" s="63"/>
      <c r="WWV6" s="63"/>
      <c r="WWW6" s="63"/>
      <c r="WWX6" s="63"/>
      <c r="WWY6" s="63"/>
      <c r="WWZ6" s="63"/>
      <c r="WXA6" s="63"/>
      <c r="WXB6" s="63"/>
      <c r="WXC6" s="63"/>
      <c r="WXD6" s="63"/>
      <c r="WXE6" s="63"/>
      <c r="WXF6" s="63"/>
      <c r="WXG6" s="63"/>
      <c r="WXH6" s="63"/>
      <c r="WXI6" s="63"/>
      <c r="WXJ6" s="63"/>
      <c r="WXK6" s="63"/>
      <c r="WXL6" s="63"/>
      <c r="WXM6" s="63"/>
      <c r="WXN6" s="63"/>
      <c r="WXO6" s="63"/>
      <c r="WXP6" s="63"/>
      <c r="WXQ6" s="63"/>
      <c r="WXR6" s="63"/>
      <c r="WXS6" s="63"/>
      <c r="WXT6" s="63"/>
      <c r="WXU6" s="63"/>
      <c r="WXV6" s="63"/>
      <c r="WXW6" s="63"/>
      <c r="WXX6" s="63"/>
      <c r="WXY6" s="63"/>
      <c r="WXZ6" s="63"/>
      <c r="WYA6" s="63"/>
      <c r="WYB6" s="63"/>
      <c r="WYC6" s="63"/>
      <c r="WYD6" s="63"/>
      <c r="WYE6" s="63"/>
      <c r="WYF6" s="63"/>
      <c r="WYG6" s="63"/>
      <c r="WYH6" s="63"/>
      <c r="WYI6" s="63"/>
      <c r="WYJ6" s="63"/>
      <c r="WYK6" s="63"/>
      <c r="WYL6" s="63"/>
      <c r="WYM6" s="63"/>
      <c r="WYN6" s="63"/>
      <c r="WYO6" s="63"/>
      <c r="WYP6" s="63"/>
      <c r="WYQ6" s="63"/>
      <c r="WYR6" s="63"/>
      <c r="WYS6" s="63"/>
      <c r="WYT6" s="63"/>
      <c r="WYU6" s="63"/>
      <c r="WYV6" s="63"/>
      <c r="WYW6" s="63"/>
      <c r="WYX6" s="63"/>
      <c r="WYY6" s="63"/>
      <c r="WYZ6" s="63"/>
      <c r="WZA6" s="63"/>
      <c r="WZB6" s="63"/>
      <c r="WZC6" s="63"/>
      <c r="WZD6" s="63"/>
      <c r="WZE6" s="63"/>
      <c r="WZF6" s="63"/>
      <c r="WZG6" s="63"/>
      <c r="WZH6" s="63"/>
      <c r="WZI6" s="63"/>
      <c r="WZJ6" s="63"/>
      <c r="WZK6" s="63"/>
      <c r="WZL6" s="63"/>
      <c r="WZM6" s="63"/>
      <c r="WZN6" s="63"/>
      <c r="WZO6" s="63"/>
      <c r="WZP6" s="63"/>
      <c r="WZQ6" s="63"/>
      <c r="WZR6" s="63"/>
      <c r="WZS6" s="63"/>
      <c r="WZT6" s="63"/>
      <c r="WZU6" s="63"/>
      <c r="WZV6" s="63"/>
      <c r="WZW6" s="63"/>
      <c r="WZX6" s="63"/>
      <c r="WZY6" s="63"/>
      <c r="WZZ6" s="63"/>
      <c r="XAA6" s="63"/>
      <c r="XAB6" s="63"/>
      <c r="XAC6" s="63"/>
      <c r="XAD6" s="63"/>
      <c r="XAE6" s="63"/>
      <c r="XAF6" s="63"/>
      <c r="XAG6" s="63"/>
      <c r="XAH6" s="63"/>
      <c r="XAI6" s="63"/>
      <c r="XAJ6" s="63"/>
      <c r="XAK6" s="63"/>
      <c r="XAL6" s="63"/>
      <c r="XAM6" s="63"/>
      <c r="XAN6" s="63"/>
      <c r="XAO6" s="63"/>
      <c r="XAP6" s="63"/>
      <c r="XAQ6" s="63"/>
      <c r="XAR6" s="63"/>
      <c r="XAS6" s="63"/>
      <c r="XAT6" s="63"/>
      <c r="XAU6" s="63"/>
      <c r="XAV6" s="63"/>
      <c r="XAW6" s="63"/>
      <c r="XAX6" s="63"/>
      <c r="XAY6" s="63"/>
      <c r="XAZ6" s="63"/>
      <c r="XBA6" s="63"/>
      <c r="XBB6" s="63"/>
      <c r="XBC6" s="63"/>
      <c r="XBD6" s="63"/>
      <c r="XBE6" s="63"/>
      <c r="XBF6" s="63"/>
      <c r="XBG6" s="63"/>
      <c r="XBH6" s="63"/>
      <c r="XBI6" s="63"/>
      <c r="XBJ6" s="63"/>
      <c r="XBK6" s="63"/>
      <c r="XBL6" s="63"/>
      <c r="XBM6" s="63"/>
      <c r="XBN6" s="63"/>
      <c r="XBO6" s="63"/>
      <c r="XBP6" s="63"/>
      <c r="XBQ6" s="63"/>
      <c r="XBR6" s="63"/>
      <c r="XBS6" s="63"/>
      <c r="XBT6" s="63"/>
      <c r="XBU6" s="63"/>
      <c r="XBV6" s="63"/>
      <c r="XBW6" s="63"/>
      <c r="XBX6" s="63"/>
      <c r="XBY6" s="63"/>
      <c r="XBZ6" s="63"/>
      <c r="XCA6" s="63"/>
      <c r="XCB6" s="63"/>
      <c r="XCC6" s="63"/>
      <c r="XCD6" s="63"/>
      <c r="XCE6" s="63"/>
      <c r="XCF6" s="63"/>
      <c r="XCG6" s="63"/>
      <c r="XCH6" s="63"/>
      <c r="XCI6" s="63"/>
      <c r="XCJ6" s="63"/>
      <c r="XCK6" s="63"/>
      <c r="XCL6" s="63"/>
      <c r="XCM6" s="63"/>
      <c r="XCN6" s="63"/>
      <c r="XCO6" s="63"/>
      <c r="XCP6" s="63"/>
      <c r="XCQ6" s="63"/>
      <c r="XCR6" s="63"/>
      <c r="XCS6" s="63"/>
      <c r="XCT6" s="63"/>
      <c r="XCU6" s="63"/>
      <c r="XCV6" s="63"/>
      <c r="XCW6" s="63"/>
      <c r="XCX6" s="63"/>
      <c r="XCY6" s="63"/>
      <c r="XCZ6" s="63"/>
      <c r="XDA6" s="63"/>
      <c r="XDB6" s="63"/>
      <c r="XDC6" s="63"/>
      <c r="XDD6" s="63"/>
      <c r="XDE6" s="63"/>
      <c r="XDF6" s="63"/>
      <c r="XDG6" s="63"/>
      <c r="XDH6" s="63"/>
      <c r="XDI6" s="63"/>
      <c r="XDJ6" s="63"/>
      <c r="XDK6" s="63"/>
      <c r="XDL6" s="63"/>
      <c r="XDM6" s="63"/>
      <c r="XDN6" s="63"/>
      <c r="XDO6" s="63"/>
      <c r="XDP6" s="63"/>
      <c r="XDQ6" s="63"/>
      <c r="XDR6" s="63"/>
      <c r="XDS6" s="63"/>
      <c r="XDT6" s="63"/>
      <c r="XDU6" s="63"/>
      <c r="XDV6" s="63"/>
      <c r="XDW6" s="63"/>
      <c r="XDX6" s="63"/>
      <c r="XDY6" s="63"/>
      <c r="XDZ6" s="63"/>
      <c r="XEA6" s="63"/>
      <c r="XEB6" s="63"/>
      <c r="XEC6" s="63"/>
      <c r="XED6" s="63"/>
      <c r="XEE6" s="63"/>
      <c r="XEF6" s="63"/>
      <c r="XEG6" s="63"/>
      <c r="XEH6" s="63"/>
      <c r="XEI6" s="63"/>
      <c r="XEJ6" s="63"/>
      <c r="XEK6" s="63"/>
      <c r="XEL6" s="63"/>
      <c r="XEM6" s="63"/>
      <c r="XEN6" s="63"/>
      <c r="XEO6" s="63"/>
      <c r="XEP6" s="63"/>
      <c r="XEQ6" s="63"/>
      <c r="XER6" s="63"/>
      <c r="XES6" s="63"/>
      <c r="XET6" s="63"/>
      <c r="XEU6" s="63"/>
      <c r="XEV6" s="63"/>
      <c r="XEW6" s="63"/>
      <c r="XEX6" s="63"/>
      <c r="XEY6" s="63"/>
      <c r="XEZ6" s="63"/>
    </row>
    <row r="7" spans="1:16380">
      <c r="A7" s="65"/>
      <c r="B7" s="66"/>
      <c r="C7" s="66"/>
      <c r="D7" s="66"/>
      <c r="E7" s="66"/>
      <c r="F7" s="66"/>
      <c r="G7" s="67"/>
      <c r="H7" s="63"/>
      <c r="I7" s="63"/>
      <c r="J7" s="60" t="s">
        <v>165</v>
      </c>
      <c r="K7" s="60">
        <v>7</v>
      </c>
      <c r="L7" s="64"/>
      <c r="M7" s="60">
        <v>2017</v>
      </c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3"/>
      <c r="ANX7" s="63"/>
      <c r="ANY7" s="63"/>
      <c r="ANZ7" s="63"/>
      <c r="AOA7" s="63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3"/>
      <c r="BBO7" s="63"/>
      <c r="BBP7" s="63"/>
      <c r="BBQ7" s="63"/>
      <c r="BBR7" s="63"/>
      <c r="BBS7" s="63"/>
      <c r="BBT7" s="63"/>
      <c r="BBU7" s="63"/>
      <c r="BBV7" s="63"/>
      <c r="BBW7" s="63"/>
      <c r="BBX7" s="63"/>
      <c r="BBY7" s="63"/>
      <c r="BBZ7" s="63"/>
      <c r="BCA7" s="63"/>
      <c r="BCB7" s="63"/>
      <c r="BCC7" s="63"/>
      <c r="BCD7" s="63"/>
      <c r="BCE7" s="63"/>
      <c r="BCF7" s="63"/>
      <c r="BCG7" s="63"/>
      <c r="BCH7" s="63"/>
      <c r="BCI7" s="63"/>
      <c r="BCJ7" s="63"/>
      <c r="BCK7" s="63"/>
      <c r="BCL7" s="63"/>
      <c r="BCM7" s="63"/>
      <c r="BCN7" s="63"/>
      <c r="BCO7" s="63"/>
      <c r="BCP7" s="63"/>
      <c r="BCQ7" s="63"/>
      <c r="BCR7" s="63"/>
      <c r="BCS7" s="63"/>
      <c r="BCT7" s="63"/>
      <c r="BCU7" s="63"/>
      <c r="BCV7" s="63"/>
      <c r="BCW7" s="63"/>
      <c r="BCX7" s="63"/>
      <c r="BCY7" s="63"/>
      <c r="BCZ7" s="63"/>
      <c r="BDA7" s="63"/>
      <c r="BDB7" s="63"/>
      <c r="BDC7" s="63"/>
      <c r="BDD7" s="63"/>
      <c r="BDE7" s="63"/>
      <c r="BDF7" s="63"/>
      <c r="BDG7" s="63"/>
      <c r="BDH7" s="63"/>
      <c r="BDI7" s="63"/>
      <c r="BDJ7" s="63"/>
      <c r="BDK7" s="63"/>
      <c r="BDL7" s="63"/>
      <c r="BDM7" s="63"/>
      <c r="BDN7" s="63"/>
      <c r="BDO7" s="63"/>
      <c r="BDP7" s="63"/>
      <c r="BDQ7" s="63"/>
      <c r="BDR7" s="63"/>
      <c r="BDS7" s="63"/>
      <c r="BDT7" s="63"/>
      <c r="BDU7" s="63"/>
      <c r="BDV7" s="63"/>
      <c r="BDW7" s="63"/>
      <c r="BDX7" s="63"/>
      <c r="BDY7" s="63"/>
      <c r="BDZ7" s="63"/>
      <c r="BEA7" s="63"/>
      <c r="BEB7" s="63"/>
      <c r="BEC7" s="63"/>
      <c r="BED7" s="63"/>
      <c r="BEE7" s="63"/>
      <c r="BEF7" s="63"/>
      <c r="BEG7" s="63"/>
      <c r="BEH7" s="63"/>
      <c r="BEI7" s="63"/>
      <c r="BEJ7" s="63"/>
      <c r="BEK7" s="63"/>
      <c r="BEL7" s="63"/>
      <c r="BEM7" s="63"/>
      <c r="BEN7" s="63"/>
      <c r="BEO7" s="63"/>
      <c r="BEP7" s="63"/>
      <c r="BEQ7" s="63"/>
      <c r="BER7" s="63"/>
      <c r="BES7" s="63"/>
      <c r="BET7" s="63"/>
      <c r="BEU7" s="63"/>
      <c r="BEV7" s="63"/>
      <c r="BEW7" s="63"/>
      <c r="BEX7" s="63"/>
      <c r="BEY7" s="63"/>
      <c r="BEZ7" s="63"/>
      <c r="BFA7" s="63"/>
      <c r="BFB7" s="63"/>
      <c r="BFC7" s="63"/>
      <c r="BFD7" s="63"/>
      <c r="BFE7" s="63"/>
      <c r="BFF7" s="63"/>
      <c r="BFG7" s="63"/>
      <c r="BFH7" s="63"/>
      <c r="BFI7" s="63"/>
      <c r="BFJ7" s="63"/>
      <c r="BFK7" s="63"/>
      <c r="BFL7" s="63"/>
      <c r="BFM7" s="63"/>
      <c r="BFN7" s="63"/>
      <c r="BFO7" s="63"/>
      <c r="BFP7" s="63"/>
      <c r="BFQ7" s="63"/>
      <c r="BFR7" s="63"/>
      <c r="BFS7" s="63"/>
      <c r="BFT7" s="63"/>
      <c r="BFU7" s="63"/>
      <c r="BFV7" s="63"/>
      <c r="BFW7" s="63"/>
      <c r="BFX7" s="63"/>
      <c r="BFY7" s="63"/>
      <c r="BFZ7" s="63"/>
      <c r="BGA7" s="63"/>
      <c r="BGB7" s="63"/>
      <c r="BGC7" s="63"/>
      <c r="BGD7" s="63"/>
      <c r="BGE7" s="63"/>
      <c r="BGF7" s="63"/>
      <c r="BGG7" s="63"/>
      <c r="BGH7" s="63"/>
      <c r="BGI7" s="63"/>
      <c r="BGJ7" s="63"/>
      <c r="BGK7" s="63"/>
      <c r="BGL7" s="63"/>
      <c r="BGM7" s="63"/>
      <c r="BGN7" s="63"/>
      <c r="BGO7" s="63"/>
      <c r="BGP7" s="63"/>
      <c r="BGQ7" s="63"/>
      <c r="BGR7" s="63"/>
      <c r="BGS7" s="63"/>
      <c r="BGT7" s="63"/>
      <c r="BGU7" s="63"/>
      <c r="BGV7" s="63"/>
      <c r="BGW7" s="63"/>
      <c r="BGX7" s="63"/>
      <c r="BGY7" s="63"/>
      <c r="BGZ7" s="63"/>
      <c r="BHA7" s="63"/>
      <c r="BHB7" s="63"/>
      <c r="BHC7" s="63"/>
      <c r="BHD7" s="63"/>
      <c r="BHE7" s="63"/>
      <c r="BHF7" s="63"/>
      <c r="BHG7" s="63"/>
      <c r="BHH7" s="63"/>
      <c r="BHI7" s="63"/>
      <c r="BHJ7" s="63"/>
      <c r="BHK7" s="63"/>
      <c r="BHL7" s="63"/>
      <c r="BHM7" s="63"/>
      <c r="BHN7" s="63"/>
      <c r="BHO7" s="63"/>
      <c r="BHP7" s="63"/>
      <c r="BHQ7" s="63"/>
      <c r="BHR7" s="63"/>
      <c r="BHS7" s="63"/>
      <c r="BHT7" s="63"/>
      <c r="BHU7" s="63"/>
      <c r="BHV7" s="63"/>
      <c r="BHW7" s="63"/>
      <c r="BHX7" s="63"/>
      <c r="BHY7" s="63"/>
      <c r="BHZ7" s="63"/>
      <c r="BIA7" s="63"/>
      <c r="BIB7" s="63"/>
      <c r="BIC7" s="63"/>
      <c r="BID7" s="63"/>
      <c r="BIE7" s="63"/>
      <c r="BIF7" s="63"/>
      <c r="BIG7" s="63"/>
      <c r="BIH7" s="63"/>
      <c r="BII7" s="63"/>
      <c r="BIJ7" s="63"/>
      <c r="BIK7" s="63"/>
      <c r="BIL7" s="63"/>
      <c r="BIM7" s="63"/>
      <c r="BIN7" s="63"/>
      <c r="BIO7" s="63"/>
      <c r="BIP7" s="63"/>
      <c r="BIQ7" s="63"/>
      <c r="BIR7" s="63"/>
      <c r="BIS7" s="63"/>
      <c r="BIT7" s="63"/>
      <c r="BIU7" s="63"/>
      <c r="BIV7" s="63"/>
      <c r="BIW7" s="63"/>
      <c r="BIX7" s="63"/>
      <c r="BIY7" s="63"/>
      <c r="BIZ7" s="63"/>
      <c r="BJA7" s="63"/>
      <c r="BJB7" s="63"/>
      <c r="BJC7" s="63"/>
      <c r="BJD7" s="63"/>
      <c r="BJE7" s="63"/>
      <c r="BJF7" s="63"/>
      <c r="BJG7" s="63"/>
      <c r="BJH7" s="63"/>
      <c r="BJI7" s="63"/>
      <c r="BJJ7" s="63"/>
      <c r="BJK7" s="63"/>
      <c r="BJL7" s="63"/>
      <c r="BJM7" s="63"/>
      <c r="BJN7" s="63"/>
      <c r="BJO7" s="63"/>
      <c r="BJP7" s="63"/>
      <c r="BJQ7" s="63"/>
      <c r="BJR7" s="63"/>
      <c r="BJS7" s="63"/>
      <c r="BJT7" s="63"/>
      <c r="BJU7" s="63"/>
      <c r="BJV7" s="63"/>
      <c r="BJW7" s="63"/>
      <c r="BJX7" s="63"/>
      <c r="BJY7" s="63"/>
      <c r="BJZ7" s="63"/>
      <c r="BKA7" s="63"/>
      <c r="BKB7" s="63"/>
      <c r="BKC7" s="63"/>
      <c r="BKD7" s="63"/>
      <c r="BKE7" s="63"/>
      <c r="BKF7" s="63"/>
      <c r="BKG7" s="63"/>
      <c r="BKH7" s="63"/>
      <c r="BKI7" s="63"/>
      <c r="BKJ7" s="63"/>
      <c r="BKK7" s="63"/>
      <c r="BKL7" s="63"/>
      <c r="BKM7" s="63"/>
      <c r="BKN7" s="63"/>
      <c r="BKO7" s="63"/>
      <c r="BKP7" s="63"/>
      <c r="BKQ7" s="63"/>
      <c r="BKR7" s="63"/>
      <c r="BKS7" s="63"/>
      <c r="BKT7" s="63"/>
      <c r="BKU7" s="63"/>
      <c r="BKV7" s="63"/>
      <c r="BKW7" s="63"/>
      <c r="BKX7" s="63"/>
      <c r="BKY7" s="63"/>
      <c r="BKZ7" s="63"/>
      <c r="BLA7" s="63"/>
      <c r="BLB7" s="63"/>
      <c r="BLC7" s="63"/>
      <c r="BLD7" s="63"/>
      <c r="BLE7" s="63"/>
      <c r="BLF7" s="63"/>
      <c r="BLG7" s="63"/>
      <c r="BLH7" s="63"/>
      <c r="BLI7" s="63"/>
      <c r="BLJ7" s="63"/>
      <c r="BLK7" s="63"/>
      <c r="BLL7" s="63"/>
      <c r="BLM7" s="63"/>
      <c r="BLN7" s="63"/>
      <c r="BLO7" s="63"/>
      <c r="BLP7" s="63"/>
      <c r="BLQ7" s="63"/>
      <c r="BLR7" s="63"/>
      <c r="BLS7" s="63"/>
      <c r="BLT7" s="63"/>
      <c r="BLU7" s="63"/>
      <c r="BLV7" s="63"/>
      <c r="BLW7" s="63"/>
      <c r="BLX7" s="63"/>
      <c r="BLY7" s="63"/>
      <c r="BLZ7" s="63"/>
      <c r="BMA7" s="63"/>
      <c r="BMB7" s="63"/>
      <c r="BMC7" s="63"/>
      <c r="BMD7" s="63"/>
      <c r="BME7" s="63"/>
      <c r="BMF7" s="63"/>
      <c r="BMG7" s="63"/>
      <c r="BMH7" s="63"/>
      <c r="BMI7" s="63"/>
      <c r="BMJ7" s="63"/>
      <c r="BMK7" s="63"/>
      <c r="BML7" s="63"/>
      <c r="BMM7" s="63"/>
      <c r="BMN7" s="63"/>
      <c r="BMO7" s="63"/>
      <c r="BMP7" s="63"/>
      <c r="BMQ7" s="63"/>
      <c r="BMR7" s="63"/>
      <c r="BMS7" s="63"/>
      <c r="BMT7" s="63"/>
      <c r="BMU7" s="63"/>
      <c r="BMV7" s="63"/>
      <c r="BMW7" s="63"/>
      <c r="BMX7" s="63"/>
      <c r="BMY7" s="63"/>
      <c r="BMZ7" s="63"/>
      <c r="BNA7" s="63"/>
      <c r="BNB7" s="63"/>
      <c r="BNC7" s="63"/>
      <c r="BND7" s="63"/>
      <c r="BNE7" s="63"/>
      <c r="BNF7" s="63"/>
      <c r="BNG7" s="63"/>
      <c r="BNH7" s="63"/>
      <c r="BNI7" s="63"/>
      <c r="BNJ7" s="63"/>
      <c r="BNK7" s="63"/>
      <c r="BNL7" s="63"/>
      <c r="BNM7" s="63"/>
      <c r="BNN7" s="63"/>
      <c r="BNO7" s="63"/>
      <c r="BNP7" s="63"/>
      <c r="BNQ7" s="63"/>
      <c r="BNR7" s="63"/>
      <c r="BNS7" s="63"/>
      <c r="BNT7" s="63"/>
      <c r="BNU7" s="63"/>
      <c r="BNV7" s="63"/>
      <c r="BNW7" s="63"/>
      <c r="BNX7" s="63"/>
      <c r="BNY7" s="63"/>
      <c r="BNZ7" s="63"/>
      <c r="BOA7" s="63"/>
      <c r="BOB7" s="63"/>
      <c r="BOC7" s="63"/>
      <c r="BOD7" s="63"/>
      <c r="BOE7" s="63"/>
      <c r="BOF7" s="63"/>
      <c r="BOG7" s="63"/>
      <c r="BOH7" s="63"/>
      <c r="BOI7" s="63"/>
      <c r="BOJ7" s="63"/>
      <c r="BOK7" s="63"/>
      <c r="BOL7" s="63"/>
      <c r="BOM7" s="63"/>
      <c r="BON7" s="63"/>
      <c r="BOO7" s="63"/>
      <c r="BOP7" s="63"/>
      <c r="BOQ7" s="63"/>
      <c r="BOR7" s="63"/>
      <c r="BOS7" s="63"/>
      <c r="BOT7" s="63"/>
      <c r="BOU7" s="63"/>
      <c r="BOV7" s="63"/>
      <c r="BOW7" s="63"/>
      <c r="BOX7" s="63"/>
      <c r="BOY7" s="63"/>
      <c r="BOZ7" s="63"/>
      <c r="BPA7" s="63"/>
      <c r="BPB7" s="63"/>
      <c r="BPC7" s="63"/>
      <c r="BPD7" s="63"/>
      <c r="BPE7" s="63"/>
      <c r="BPF7" s="63"/>
      <c r="BPG7" s="63"/>
      <c r="BPH7" s="63"/>
      <c r="BPI7" s="63"/>
      <c r="BPJ7" s="63"/>
      <c r="BPK7" s="63"/>
      <c r="BPL7" s="63"/>
      <c r="BPM7" s="63"/>
      <c r="BPN7" s="63"/>
      <c r="BPO7" s="63"/>
      <c r="BPP7" s="63"/>
      <c r="BPQ7" s="63"/>
      <c r="BPR7" s="63"/>
      <c r="BPS7" s="63"/>
      <c r="BPT7" s="63"/>
      <c r="BPU7" s="63"/>
      <c r="BPV7" s="63"/>
      <c r="BPW7" s="63"/>
      <c r="BPX7" s="63"/>
      <c r="BPY7" s="63"/>
      <c r="BPZ7" s="63"/>
      <c r="BQA7" s="63"/>
      <c r="BQB7" s="63"/>
      <c r="BQC7" s="63"/>
      <c r="BQD7" s="63"/>
      <c r="BQE7" s="63"/>
      <c r="BQF7" s="63"/>
      <c r="BQG7" s="63"/>
      <c r="BQH7" s="63"/>
      <c r="BQI7" s="63"/>
      <c r="BQJ7" s="63"/>
      <c r="BQK7" s="63"/>
      <c r="BQL7" s="63"/>
      <c r="BQM7" s="63"/>
      <c r="BQN7" s="63"/>
      <c r="BQO7" s="63"/>
      <c r="BQP7" s="63"/>
      <c r="BQQ7" s="63"/>
      <c r="BQR7" s="63"/>
      <c r="BQS7" s="63"/>
      <c r="BQT7" s="63"/>
      <c r="BQU7" s="63"/>
      <c r="BQV7" s="63"/>
      <c r="BQW7" s="63"/>
      <c r="BQX7" s="63"/>
      <c r="BQY7" s="63"/>
      <c r="BQZ7" s="63"/>
      <c r="BRA7" s="63"/>
      <c r="BRB7" s="63"/>
      <c r="BRC7" s="63"/>
      <c r="BRD7" s="63"/>
      <c r="BRE7" s="63"/>
      <c r="BRF7" s="63"/>
      <c r="BRG7" s="63"/>
      <c r="BRH7" s="63"/>
      <c r="BRI7" s="63"/>
      <c r="BRJ7" s="63"/>
      <c r="BRK7" s="63"/>
      <c r="BRL7" s="63"/>
      <c r="BRM7" s="63"/>
      <c r="BRN7" s="63"/>
      <c r="BRO7" s="63"/>
      <c r="BRP7" s="63"/>
      <c r="BRQ7" s="63"/>
      <c r="BRR7" s="63"/>
      <c r="BRS7" s="63"/>
      <c r="BRT7" s="63"/>
      <c r="BRU7" s="63"/>
      <c r="BRV7" s="63"/>
      <c r="BRW7" s="63"/>
      <c r="BRX7" s="63"/>
      <c r="BRY7" s="63"/>
      <c r="BRZ7" s="63"/>
      <c r="BSA7" s="63"/>
      <c r="BSB7" s="63"/>
      <c r="BSC7" s="63"/>
      <c r="BSD7" s="63"/>
      <c r="BSE7" s="63"/>
      <c r="BSF7" s="63"/>
      <c r="BSG7" s="63"/>
      <c r="BSH7" s="63"/>
      <c r="BSI7" s="63"/>
      <c r="BSJ7" s="63"/>
      <c r="BSK7" s="63"/>
      <c r="BSL7" s="63"/>
      <c r="BSM7" s="63"/>
      <c r="BSN7" s="63"/>
      <c r="BSO7" s="63"/>
      <c r="BSP7" s="63"/>
      <c r="BSQ7" s="63"/>
      <c r="BSR7" s="63"/>
      <c r="BSS7" s="63"/>
      <c r="BST7" s="63"/>
      <c r="BSU7" s="63"/>
      <c r="BSV7" s="63"/>
      <c r="BSW7" s="63"/>
      <c r="BSX7" s="63"/>
      <c r="BSY7" s="63"/>
      <c r="BSZ7" s="63"/>
      <c r="BTA7" s="63"/>
      <c r="BTB7" s="63"/>
      <c r="BTC7" s="63"/>
      <c r="BTD7" s="63"/>
      <c r="BTE7" s="63"/>
      <c r="BTF7" s="63"/>
      <c r="BTG7" s="63"/>
      <c r="BTH7" s="63"/>
      <c r="BTI7" s="63"/>
      <c r="BTJ7" s="63"/>
      <c r="BTK7" s="63"/>
      <c r="BTL7" s="63"/>
      <c r="BTM7" s="63"/>
      <c r="BTN7" s="63"/>
      <c r="BTO7" s="63"/>
      <c r="BTP7" s="63"/>
      <c r="BTQ7" s="63"/>
      <c r="BTR7" s="63"/>
      <c r="BTS7" s="63"/>
      <c r="BTT7" s="63"/>
      <c r="BTU7" s="63"/>
      <c r="BTV7" s="63"/>
      <c r="BTW7" s="63"/>
      <c r="BTX7" s="63"/>
      <c r="BTY7" s="63"/>
      <c r="BTZ7" s="63"/>
      <c r="BUA7" s="63"/>
      <c r="BUB7" s="63"/>
      <c r="BUC7" s="63"/>
      <c r="BUD7" s="63"/>
      <c r="BUE7" s="63"/>
      <c r="BUF7" s="63"/>
      <c r="BUG7" s="63"/>
      <c r="BUH7" s="63"/>
      <c r="BUI7" s="63"/>
      <c r="BUJ7" s="63"/>
      <c r="BUK7" s="63"/>
      <c r="BUL7" s="63"/>
      <c r="BUM7" s="63"/>
      <c r="BUN7" s="63"/>
      <c r="BUO7" s="63"/>
      <c r="BUP7" s="63"/>
      <c r="BUQ7" s="63"/>
      <c r="BUR7" s="63"/>
      <c r="BUS7" s="63"/>
      <c r="BUT7" s="63"/>
      <c r="BUU7" s="63"/>
      <c r="BUV7" s="63"/>
      <c r="BUW7" s="63"/>
      <c r="BUX7" s="63"/>
      <c r="BUY7" s="63"/>
      <c r="BUZ7" s="63"/>
      <c r="BVA7" s="63"/>
      <c r="BVB7" s="63"/>
      <c r="BVC7" s="63"/>
      <c r="BVD7" s="63"/>
      <c r="BVE7" s="63"/>
      <c r="BVF7" s="63"/>
      <c r="BVG7" s="63"/>
      <c r="BVH7" s="63"/>
      <c r="BVI7" s="63"/>
      <c r="BVJ7" s="63"/>
      <c r="BVK7" s="63"/>
      <c r="BVL7" s="63"/>
      <c r="BVM7" s="63"/>
      <c r="BVN7" s="63"/>
      <c r="BVO7" s="63"/>
      <c r="BVP7" s="63"/>
      <c r="BVQ7" s="63"/>
      <c r="BVR7" s="63"/>
      <c r="BVS7" s="63"/>
      <c r="BVT7" s="63"/>
      <c r="BVU7" s="63"/>
      <c r="BVV7" s="63"/>
      <c r="BVW7" s="63"/>
      <c r="BVX7" s="63"/>
      <c r="BVY7" s="63"/>
      <c r="BVZ7" s="63"/>
      <c r="BWA7" s="63"/>
      <c r="BWB7" s="63"/>
      <c r="BWC7" s="63"/>
      <c r="BWD7" s="63"/>
      <c r="BWE7" s="63"/>
      <c r="BWF7" s="63"/>
      <c r="BWG7" s="63"/>
      <c r="BWH7" s="63"/>
      <c r="BWI7" s="63"/>
      <c r="BWJ7" s="63"/>
      <c r="BWK7" s="63"/>
      <c r="BWL7" s="63"/>
      <c r="BWM7" s="63"/>
      <c r="BWN7" s="63"/>
      <c r="BWO7" s="63"/>
      <c r="BWP7" s="63"/>
      <c r="BWQ7" s="63"/>
      <c r="BWR7" s="63"/>
      <c r="BWS7" s="63"/>
      <c r="BWT7" s="63"/>
      <c r="BWU7" s="63"/>
      <c r="BWV7" s="63"/>
      <c r="BWW7" s="63"/>
      <c r="BWX7" s="63"/>
      <c r="BWY7" s="63"/>
      <c r="BWZ7" s="63"/>
      <c r="BXA7" s="63"/>
      <c r="BXB7" s="63"/>
      <c r="BXC7" s="63"/>
      <c r="BXD7" s="63"/>
      <c r="BXE7" s="63"/>
      <c r="BXF7" s="63"/>
      <c r="BXG7" s="63"/>
      <c r="BXH7" s="63"/>
      <c r="BXI7" s="63"/>
      <c r="BXJ7" s="63"/>
      <c r="BXK7" s="63"/>
      <c r="BXL7" s="63"/>
      <c r="BXM7" s="63"/>
      <c r="BXN7" s="63"/>
      <c r="BXO7" s="63"/>
      <c r="BXP7" s="63"/>
      <c r="BXQ7" s="63"/>
      <c r="BXR7" s="63"/>
      <c r="BXS7" s="63"/>
      <c r="BXT7" s="63"/>
      <c r="BXU7" s="63"/>
      <c r="BXV7" s="63"/>
      <c r="BXW7" s="63"/>
      <c r="BXX7" s="63"/>
      <c r="BXY7" s="63"/>
      <c r="BXZ7" s="63"/>
      <c r="BYA7" s="63"/>
      <c r="BYB7" s="63"/>
      <c r="BYC7" s="63"/>
      <c r="BYD7" s="63"/>
      <c r="BYE7" s="63"/>
      <c r="BYF7" s="63"/>
      <c r="BYG7" s="63"/>
      <c r="BYH7" s="63"/>
      <c r="BYI7" s="63"/>
      <c r="BYJ7" s="63"/>
      <c r="BYK7" s="63"/>
      <c r="BYL7" s="63"/>
      <c r="BYM7" s="63"/>
      <c r="BYN7" s="63"/>
      <c r="BYO7" s="63"/>
      <c r="BYP7" s="63"/>
      <c r="BYQ7" s="63"/>
      <c r="BYR7" s="63"/>
      <c r="BYS7" s="63"/>
      <c r="BYT7" s="63"/>
      <c r="BYU7" s="63"/>
      <c r="BYV7" s="63"/>
      <c r="BYW7" s="63"/>
      <c r="BYX7" s="63"/>
      <c r="BYY7" s="63"/>
      <c r="BYZ7" s="63"/>
      <c r="BZA7" s="63"/>
      <c r="BZB7" s="63"/>
      <c r="BZC7" s="63"/>
      <c r="BZD7" s="63"/>
      <c r="BZE7" s="63"/>
      <c r="BZF7" s="63"/>
      <c r="BZG7" s="63"/>
      <c r="BZH7" s="63"/>
      <c r="BZI7" s="63"/>
      <c r="BZJ7" s="63"/>
      <c r="BZK7" s="63"/>
      <c r="BZL7" s="63"/>
      <c r="BZM7" s="63"/>
      <c r="BZN7" s="63"/>
      <c r="BZO7" s="63"/>
      <c r="BZP7" s="63"/>
      <c r="BZQ7" s="63"/>
      <c r="BZR7" s="63"/>
      <c r="BZS7" s="63"/>
      <c r="BZT7" s="63"/>
      <c r="BZU7" s="63"/>
      <c r="BZV7" s="63"/>
      <c r="BZW7" s="63"/>
      <c r="BZX7" s="63"/>
      <c r="BZY7" s="63"/>
      <c r="BZZ7" s="63"/>
      <c r="CAA7" s="63"/>
      <c r="CAB7" s="63"/>
      <c r="CAC7" s="63"/>
      <c r="CAD7" s="63"/>
      <c r="CAE7" s="63"/>
      <c r="CAF7" s="63"/>
      <c r="CAG7" s="63"/>
      <c r="CAH7" s="63"/>
      <c r="CAI7" s="63"/>
      <c r="CAJ7" s="63"/>
      <c r="CAK7" s="63"/>
      <c r="CAL7" s="63"/>
      <c r="CAM7" s="63"/>
      <c r="CAN7" s="63"/>
      <c r="CAO7" s="63"/>
      <c r="CAP7" s="63"/>
      <c r="CAQ7" s="63"/>
      <c r="CAR7" s="63"/>
      <c r="CAS7" s="63"/>
      <c r="CAT7" s="63"/>
      <c r="CAU7" s="63"/>
      <c r="CAV7" s="63"/>
      <c r="CAW7" s="63"/>
      <c r="CAX7" s="63"/>
      <c r="CAY7" s="63"/>
      <c r="CAZ7" s="63"/>
      <c r="CBA7" s="63"/>
      <c r="CBB7" s="63"/>
      <c r="CBC7" s="63"/>
      <c r="CBD7" s="63"/>
      <c r="CBE7" s="63"/>
      <c r="CBF7" s="63"/>
      <c r="CBG7" s="63"/>
      <c r="CBH7" s="63"/>
      <c r="CBI7" s="63"/>
      <c r="CBJ7" s="63"/>
      <c r="CBK7" s="63"/>
      <c r="CBL7" s="63"/>
      <c r="CBM7" s="63"/>
      <c r="CBN7" s="63"/>
      <c r="CBO7" s="63"/>
      <c r="CBP7" s="63"/>
      <c r="CBQ7" s="63"/>
      <c r="CBR7" s="63"/>
      <c r="CBS7" s="63"/>
      <c r="CBT7" s="63"/>
      <c r="CBU7" s="63"/>
      <c r="CBV7" s="63"/>
      <c r="CBW7" s="63"/>
      <c r="CBX7" s="63"/>
      <c r="CBY7" s="63"/>
      <c r="CBZ7" s="63"/>
      <c r="CCA7" s="63"/>
      <c r="CCB7" s="63"/>
      <c r="CCC7" s="63"/>
      <c r="CCD7" s="63"/>
      <c r="CCE7" s="63"/>
      <c r="CCF7" s="63"/>
      <c r="CCG7" s="63"/>
      <c r="CCH7" s="63"/>
      <c r="CCI7" s="63"/>
      <c r="CCJ7" s="63"/>
      <c r="CCK7" s="63"/>
      <c r="CCL7" s="63"/>
      <c r="CCM7" s="63"/>
      <c r="CCN7" s="63"/>
      <c r="CCO7" s="63"/>
      <c r="CCP7" s="63"/>
      <c r="CCQ7" s="63"/>
      <c r="CCR7" s="63"/>
      <c r="CCS7" s="63"/>
      <c r="CCT7" s="63"/>
      <c r="CCU7" s="63"/>
      <c r="CCV7" s="63"/>
      <c r="CCW7" s="63"/>
      <c r="CCX7" s="63"/>
      <c r="CCY7" s="63"/>
      <c r="CCZ7" s="63"/>
      <c r="CDA7" s="63"/>
      <c r="CDB7" s="63"/>
      <c r="CDC7" s="63"/>
      <c r="CDD7" s="63"/>
      <c r="CDE7" s="63"/>
      <c r="CDF7" s="63"/>
      <c r="CDG7" s="63"/>
      <c r="CDH7" s="63"/>
      <c r="CDI7" s="63"/>
      <c r="CDJ7" s="63"/>
      <c r="CDK7" s="63"/>
      <c r="CDL7" s="63"/>
      <c r="CDM7" s="63"/>
      <c r="CDN7" s="63"/>
      <c r="CDO7" s="63"/>
      <c r="CDP7" s="63"/>
      <c r="CDQ7" s="63"/>
      <c r="CDR7" s="63"/>
      <c r="CDS7" s="63"/>
      <c r="CDT7" s="63"/>
      <c r="CDU7" s="63"/>
      <c r="CDV7" s="63"/>
      <c r="CDW7" s="63"/>
      <c r="CDX7" s="63"/>
      <c r="CDY7" s="63"/>
      <c r="CDZ7" s="63"/>
      <c r="CEA7" s="63"/>
      <c r="CEB7" s="63"/>
      <c r="CEC7" s="63"/>
      <c r="CED7" s="63"/>
      <c r="CEE7" s="63"/>
      <c r="CEF7" s="63"/>
      <c r="CEG7" s="63"/>
      <c r="CEH7" s="63"/>
      <c r="CEI7" s="63"/>
      <c r="CEJ7" s="63"/>
      <c r="CEK7" s="63"/>
      <c r="CEL7" s="63"/>
      <c r="CEM7" s="63"/>
      <c r="CEN7" s="63"/>
      <c r="CEO7" s="63"/>
      <c r="CEP7" s="63"/>
      <c r="CEQ7" s="63"/>
      <c r="CER7" s="63"/>
      <c r="CES7" s="63"/>
      <c r="CET7" s="63"/>
      <c r="CEU7" s="63"/>
      <c r="CEV7" s="63"/>
      <c r="CEW7" s="63"/>
      <c r="CEX7" s="63"/>
      <c r="CEY7" s="63"/>
      <c r="CEZ7" s="63"/>
      <c r="CFA7" s="63"/>
      <c r="CFB7" s="63"/>
      <c r="CFC7" s="63"/>
      <c r="CFD7" s="63"/>
      <c r="CFE7" s="63"/>
      <c r="CFF7" s="63"/>
      <c r="CFG7" s="63"/>
      <c r="CFH7" s="63"/>
      <c r="CFI7" s="63"/>
      <c r="CFJ7" s="63"/>
      <c r="CFK7" s="63"/>
      <c r="CFL7" s="63"/>
      <c r="CFM7" s="63"/>
      <c r="CFN7" s="63"/>
      <c r="CFO7" s="63"/>
      <c r="CFP7" s="63"/>
      <c r="CFQ7" s="63"/>
      <c r="CFR7" s="63"/>
      <c r="CFS7" s="63"/>
      <c r="CFT7" s="63"/>
      <c r="CFU7" s="63"/>
      <c r="CFV7" s="63"/>
      <c r="CFW7" s="63"/>
      <c r="CFX7" s="63"/>
      <c r="CFY7" s="63"/>
      <c r="CFZ7" s="63"/>
      <c r="CGA7" s="63"/>
      <c r="CGB7" s="63"/>
      <c r="CGC7" s="63"/>
      <c r="CGD7" s="63"/>
      <c r="CGE7" s="63"/>
      <c r="CGF7" s="63"/>
      <c r="CGG7" s="63"/>
      <c r="CGH7" s="63"/>
      <c r="CGI7" s="63"/>
      <c r="CGJ7" s="63"/>
      <c r="CGK7" s="63"/>
      <c r="CGL7" s="63"/>
      <c r="CGM7" s="63"/>
      <c r="CGN7" s="63"/>
      <c r="CGO7" s="63"/>
      <c r="CGP7" s="63"/>
      <c r="CGQ7" s="63"/>
      <c r="CGR7" s="63"/>
      <c r="CGS7" s="63"/>
      <c r="CGT7" s="63"/>
      <c r="CGU7" s="63"/>
      <c r="CGV7" s="63"/>
      <c r="CGW7" s="63"/>
      <c r="CGX7" s="63"/>
      <c r="CGY7" s="63"/>
      <c r="CGZ7" s="63"/>
      <c r="CHA7" s="63"/>
      <c r="CHB7" s="63"/>
      <c r="CHC7" s="63"/>
      <c r="CHD7" s="63"/>
      <c r="CHE7" s="63"/>
      <c r="CHF7" s="63"/>
      <c r="CHG7" s="63"/>
      <c r="CHH7" s="63"/>
      <c r="CHI7" s="63"/>
      <c r="CHJ7" s="63"/>
      <c r="CHK7" s="63"/>
      <c r="CHL7" s="63"/>
      <c r="CHM7" s="63"/>
      <c r="CHN7" s="63"/>
      <c r="CHO7" s="63"/>
      <c r="CHP7" s="63"/>
      <c r="CHQ7" s="63"/>
      <c r="CHR7" s="63"/>
      <c r="CHS7" s="63"/>
      <c r="CHT7" s="63"/>
      <c r="CHU7" s="63"/>
      <c r="CHV7" s="63"/>
      <c r="CHW7" s="63"/>
      <c r="CHX7" s="63"/>
      <c r="CHY7" s="63"/>
      <c r="CHZ7" s="63"/>
      <c r="CIA7" s="63"/>
      <c r="CIB7" s="63"/>
      <c r="CIC7" s="63"/>
      <c r="CID7" s="63"/>
      <c r="CIE7" s="63"/>
      <c r="CIF7" s="63"/>
      <c r="CIG7" s="63"/>
      <c r="CIH7" s="63"/>
      <c r="CII7" s="63"/>
      <c r="CIJ7" s="63"/>
      <c r="CIK7" s="63"/>
      <c r="CIL7" s="63"/>
      <c r="CIM7" s="63"/>
      <c r="CIN7" s="63"/>
      <c r="CIO7" s="63"/>
      <c r="CIP7" s="63"/>
      <c r="CIQ7" s="63"/>
      <c r="CIR7" s="63"/>
      <c r="CIS7" s="63"/>
      <c r="CIT7" s="63"/>
      <c r="CIU7" s="63"/>
      <c r="CIV7" s="63"/>
      <c r="CIW7" s="63"/>
      <c r="CIX7" s="63"/>
      <c r="CIY7" s="63"/>
      <c r="CIZ7" s="63"/>
      <c r="CJA7" s="63"/>
      <c r="CJB7" s="63"/>
      <c r="CJC7" s="63"/>
      <c r="CJD7" s="63"/>
      <c r="CJE7" s="63"/>
      <c r="CJF7" s="63"/>
      <c r="CJG7" s="63"/>
      <c r="CJH7" s="63"/>
      <c r="CJI7" s="63"/>
      <c r="CJJ7" s="63"/>
      <c r="CJK7" s="63"/>
      <c r="CJL7" s="63"/>
      <c r="CJM7" s="63"/>
      <c r="CJN7" s="63"/>
      <c r="CJO7" s="63"/>
      <c r="CJP7" s="63"/>
      <c r="CJQ7" s="63"/>
      <c r="CJR7" s="63"/>
      <c r="CJS7" s="63"/>
      <c r="CJT7" s="63"/>
      <c r="CJU7" s="63"/>
      <c r="CJV7" s="63"/>
      <c r="CJW7" s="63"/>
      <c r="CJX7" s="63"/>
      <c r="CJY7" s="63"/>
      <c r="CJZ7" s="63"/>
      <c r="CKA7" s="63"/>
      <c r="CKB7" s="63"/>
      <c r="CKC7" s="63"/>
      <c r="CKD7" s="63"/>
      <c r="CKE7" s="63"/>
      <c r="CKF7" s="63"/>
      <c r="CKG7" s="63"/>
      <c r="CKH7" s="63"/>
      <c r="CKI7" s="63"/>
      <c r="CKJ7" s="63"/>
      <c r="CKK7" s="63"/>
      <c r="CKL7" s="63"/>
      <c r="CKM7" s="63"/>
      <c r="CKN7" s="63"/>
      <c r="CKO7" s="63"/>
      <c r="CKP7" s="63"/>
      <c r="CKQ7" s="63"/>
      <c r="CKR7" s="63"/>
      <c r="CKS7" s="63"/>
      <c r="CKT7" s="63"/>
      <c r="CKU7" s="63"/>
      <c r="CKV7" s="63"/>
      <c r="CKW7" s="63"/>
      <c r="CKX7" s="63"/>
      <c r="CKY7" s="63"/>
      <c r="CKZ7" s="63"/>
      <c r="CLA7" s="63"/>
      <c r="CLB7" s="63"/>
      <c r="CLC7" s="63"/>
      <c r="CLD7" s="63"/>
      <c r="CLE7" s="63"/>
      <c r="CLF7" s="63"/>
      <c r="CLG7" s="63"/>
      <c r="CLH7" s="63"/>
      <c r="CLI7" s="63"/>
      <c r="CLJ7" s="63"/>
      <c r="CLK7" s="63"/>
      <c r="CLL7" s="63"/>
      <c r="CLM7" s="63"/>
      <c r="CLN7" s="63"/>
      <c r="CLO7" s="63"/>
      <c r="CLP7" s="63"/>
      <c r="CLQ7" s="63"/>
      <c r="CLR7" s="63"/>
      <c r="CLS7" s="63"/>
      <c r="CLT7" s="63"/>
      <c r="CLU7" s="63"/>
      <c r="CLV7" s="63"/>
      <c r="CLW7" s="63"/>
      <c r="CLX7" s="63"/>
      <c r="CLY7" s="63"/>
      <c r="CLZ7" s="63"/>
      <c r="CMA7" s="63"/>
      <c r="CMB7" s="63"/>
      <c r="CMC7" s="63"/>
      <c r="CMD7" s="63"/>
      <c r="CME7" s="63"/>
      <c r="CMF7" s="63"/>
      <c r="CMG7" s="63"/>
      <c r="CMH7" s="63"/>
      <c r="CMI7" s="63"/>
      <c r="CMJ7" s="63"/>
      <c r="CMK7" s="63"/>
      <c r="CML7" s="63"/>
      <c r="CMM7" s="63"/>
      <c r="CMN7" s="63"/>
      <c r="CMO7" s="63"/>
      <c r="CMP7" s="63"/>
      <c r="CMQ7" s="63"/>
      <c r="CMR7" s="63"/>
      <c r="CMS7" s="63"/>
      <c r="CMT7" s="63"/>
      <c r="CMU7" s="63"/>
      <c r="CMV7" s="63"/>
      <c r="CMW7" s="63"/>
      <c r="CMX7" s="63"/>
      <c r="CMY7" s="63"/>
      <c r="CMZ7" s="63"/>
      <c r="CNA7" s="63"/>
      <c r="CNB7" s="63"/>
      <c r="CNC7" s="63"/>
      <c r="CND7" s="63"/>
      <c r="CNE7" s="63"/>
      <c r="CNF7" s="63"/>
      <c r="CNG7" s="63"/>
      <c r="CNH7" s="63"/>
      <c r="CNI7" s="63"/>
      <c r="CNJ7" s="63"/>
      <c r="CNK7" s="63"/>
      <c r="CNL7" s="63"/>
      <c r="CNM7" s="63"/>
      <c r="CNN7" s="63"/>
      <c r="CNO7" s="63"/>
      <c r="CNP7" s="63"/>
      <c r="CNQ7" s="63"/>
      <c r="CNR7" s="63"/>
      <c r="CNS7" s="63"/>
      <c r="CNT7" s="63"/>
      <c r="CNU7" s="63"/>
      <c r="CNV7" s="63"/>
      <c r="CNW7" s="63"/>
      <c r="CNX7" s="63"/>
      <c r="CNY7" s="63"/>
      <c r="CNZ7" s="63"/>
      <c r="COA7" s="63"/>
      <c r="COB7" s="63"/>
      <c r="COC7" s="63"/>
      <c r="COD7" s="63"/>
      <c r="COE7" s="63"/>
      <c r="COF7" s="63"/>
      <c r="COG7" s="63"/>
      <c r="COH7" s="63"/>
      <c r="COI7" s="63"/>
      <c r="COJ7" s="63"/>
      <c r="COK7" s="63"/>
      <c r="COL7" s="63"/>
      <c r="COM7" s="63"/>
      <c r="CON7" s="63"/>
      <c r="COO7" s="63"/>
      <c r="COP7" s="63"/>
      <c r="COQ7" s="63"/>
      <c r="COR7" s="63"/>
      <c r="COS7" s="63"/>
      <c r="COT7" s="63"/>
      <c r="COU7" s="63"/>
      <c r="COV7" s="63"/>
      <c r="COW7" s="63"/>
      <c r="COX7" s="63"/>
      <c r="COY7" s="63"/>
      <c r="COZ7" s="63"/>
      <c r="CPA7" s="63"/>
      <c r="CPB7" s="63"/>
      <c r="CPC7" s="63"/>
      <c r="CPD7" s="63"/>
      <c r="CPE7" s="63"/>
      <c r="CPF7" s="63"/>
      <c r="CPG7" s="63"/>
      <c r="CPH7" s="63"/>
      <c r="CPI7" s="63"/>
      <c r="CPJ7" s="63"/>
      <c r="CPK7" s="63"/>
      <c r="CPL7" s="63"/>
      <c r="CPM7" s="63"/>
      <c r="CPN7" s="63"/>
      <c r="CPO7" s="63"/>
      <c r="CPP7" s="63"/>
      <c r="CPQ7" s="63"/>
      <c r="CPR7" s="63"/>
      <c r="CPS7" s="63"/>
      <c r="CPT7" s="63"/>
      <c r="CPU7" s="63"/>
      <c r="CPV7" s="63"/>
      <c r="CPW7" s="63"/>
      <c r="CPX7" s="63"/>
      <c r="CPY7" s="63"/>
      <c r="CPZ7" s="63"/>
      <c r="CQA7" s="63"/>
      <c r="CQB7" s="63"/>
      <c r="CQC7" s="63"/>
      <c r="CQD7" s="63"/>
      <c r="CQE7" s="63"/>
      <c r="CQF7" s="63"/>
      <c r="CQG7" s="63"/>
      <c r="CQH7" s="63"/>
      <c r="CQI7" s="63"/>
      <c r="CQJ7" s="63"/>
      <c r="CQK7" s="63"/>
      <c r="CQL7" s="63"/>
      <c r="CQM7" s="63"/>
      <c r="CQN7" s="63"/>
      <c r="CQO7" s="63"/>
      <c r="CQP7" s="63"/>
      <c r="CQQ7" s="63"/>
      <c r="CQR7" s="63"/>
      <c r="CQS7" s="63"/>
      <c r="CQT7" s="63"/>
      <c r="CQU7" s="63"/>
      <c r="CQV7" s="63"/>
      <c r="CQW7" s="63"/>
      <c r="CQX7" s="63"/>
      <c r="CQY7" s="63"/>
      <c r="CQZ7" s="63"/>
      <c r="CRA7" s="63"/>
      <c r="CRB7" s="63"/>
      <c r="CRC7" s="63"/>
      <c r="CRD7" s="63"/>
      <c r="CRE7" s="63"/>
      <c r="CRF7" s="63"/>
      <c r="CRG7" s="63"/>
      <c r="CRH7" s="63"/>
      <c r="CRI7" s="63"/>
      <c r="CRJ7" s="63"/>
      <c r="CRK7" s="63"/>
      <c r="CRL7" s="63"/>
      <c r="CRM7" s="63"/>
      <c r="CRN7" s="63"/>
      <c r="CRO7" s="63"/>
      <c r="CRP7" s="63"/>
      <c r="CRQ7" s="63"/>
      <c r="CRR7" s="63"/>
      <c r="CRS7" s="63"/>
      <c r="CRT7" s="63"/>
      <c r="CRU7" s="63"/>
      <c r="CRV7" s="63"/>
      <c r="CRW7" s="63"/>
      <c r="CRX7" s="63"/>
      <c r="CRY7" s="63"/>
      <c r="CRZ7" s="63"/>
      <c r="CSA7" s="63"/>
      <c r="CSB7" s="63"/>
      <c r="CSC7" s="63"/>
      <c r="CSD7" s="63"/>
      <c r="CSE7" s="63"/>
      <c r="CSF7" s="63"/>
      <c r="CSG7" s="63"/>
      <c r="CSH7" s="63"/>
      <c r="CSI7" s="63"/>
      <c r="CSJ7" s="63"/>
      <c r="CSK7" s="63"/>
      <c r="CSL7" s="63"/>
      <c r="CSM7" s="63"/>
      <c r="CSN7" s="63"/>
      <c r="CSO7" s="63"/>
      <c r="CSP7" s="63"/>
      <c r="CSQ7" s="63"/>
      <c r="CSR7" s="63"/>
      <c r="CSS7" s="63"/>
      <c r="CST7" s="63"/>
      <c r="CSU7" s="63"/>
      <c r="CSV7" s="63"/>
      <c r="CSW7" s="63"/>
      <c r="CSX7" s="63"/>
      <c r="CSY7" s="63"/>
      <c r="CSZ7" s="63"/>
      <c r="CTA7" s="63"/>
      <c r="CTB7" s="63"/>
      <c r="CTC7" s="63"/>
      <c r="CTD7" s="63"/>
      <c r="CTE7" s="63"/>
      <c r="CTF7" s="63"/>
      <c r="CTG7" s="63"/>
      <c r="CTH7" s="63"/>
      <c r="CTI7" s="63"/>
      <c r="CTJ7" s="63"/>
      <c r="CTK7" s="63"/>
      <c r="CTL7" s="63"/>
      <c r="CTM7" s="63"/>
      <c r="CTN7" s="63"/>
      <c r="CTO7" s="63"/>
      <c r="CTP7" s="63"/>
      <c r="CTQ7" s="63"/>
      <c r="CTR7" s="63"/>
      <c r="CTS7" s="63"/>
      <c r="CTT7" s="63"/>
      <c r="CTU7" s="63"/>
      <c r="CTV7" s="63"/>
      <c r="CTW7" s="63"/>
      <c r="CTX7" s="63"/>
      <c r="CTY7" s="63"/>
      <c r="CTZ7" s="63"/>
      <c r="CUA7" s="63"/>
      <c r="CUB7" s="63"/>
      <c r="CUC7" s="63"/>
      <c r="CUD7" s="63"/>
      <c r="CUE7" s="63"/>
      <c r="CUF7" s="63"/>
      <c r="CUG7" s="63"/>
      <c r="CUH7" s="63"/>
      <c r="CUI7" s="63"/>
      <c r="CUJ7" s="63"/>
      <c r="CUK7" s="63"/>
      <c r="CUL7" s="63"/>
      <c r="CUM7" s="63"/>
      <c r="CUN7" s="63"/>
      <c r="CUO7" s="63"/>
      <c r="CUP7" s="63"/>
      <c r="CUQ7" s="63"/>
      <c r="CUR7" s="63"/>
      <c r="CUS7" s="63"/>
      <c r="CUT7" s="63"/>
      <c r="CUU7" s="63"/>
      <c r="CUV7" s="63"/>
      <c r="CUW7" s="63"/>
      <c r="CUX7" s="63"/>
      <c r="CUY7" s="63"/>
      <c r="CUZ7" s="63"/>
      <c r="CVA7" s="63"/>
      <c r="CVB7" s="63"/>
      <c r="CVC7" s="63"/>
      <c r="CVD7" s="63"/>
      <c r="CVE7" s="63"/>
      <c r="CVF7" s="63"/>
      <c r="CVG7" s="63"/>
      <c r="CVH7" s="63"/>
      <c r="CVI7" s="63"/>
      <c r="CVJ7" s="63"/>
      <c r="CVK7" s="63"/>
      <c r="CVL7" s="63"/>
      <c r="CVM7" s="63"/>
      <c r="CVN7" s="63"/>
      <c r="CVO7" s="63"/>
      <c r="CVP7" s="63"/>
      <c r="CVQ7" s="63"/>
      <c r="CVR7" s="63"/>
      <c r="CVS7" s="63"/>
      <c r="CVT7" s="63"/>
      <c r="CVU7" s="63"/>
      <c r="CVV7" s="63"/>
      <c r="CVW7" s="63"/>
      <c r="CVX7" s="63"/>
      <c r="CVY7" s="63"/>
      <c r="CVZ7" s="63"/>
      <c r="CWA7" s="63"/>
      <c r="CWB7" s="63"/>
      <c r="CWC7" s="63"/>
      <c r="CWD7" s="63"/>
      <c r="CWE7" s="63"/>
      <c r="CWF7" s="63"/>
      <c r="CWG7" s="63"/>
      <c r="CWH7" s="63"/>
      <c r="CWI7" s="63"/>
      <c r="CWJ7" s="63"/>
      <c r="CWK7" s="63"/>
      <c r="CWL7" s="63"/>
      <c r="CWM7" s="63"/>
      <c r="CWN7" s="63"/>
      <c r="CWO7" s="63"/>
      <c r="CWP7" s="63"/>
      <c r="CWQ7" s="63"/>
      <c r="CWR7" s="63"/>
      <c r="CWS7" s="63"/>
      <c r="CWT7" s="63"/>
      <c r="CWU7" s="63"/>
      <c r="CWV7" s="63"/>
      <c r="CWW7" s="63"/>
      <c r="CWX7" s="63"/>
      <c r="CWY7" s="63"/>
      <c r="CWZ7" s="63"/>
      <c r="CXA7" s="63"/>
      <c r="CXB7" s="63"/>
      <c r="CXC7" s="63"/>
      <c r="CXD7" s="63"/>
      <c r="CXE7" s="63"/>
      <c r="CXF7" s="63"/>
      <c r="CXG7" s="63"/>
      <c r="CXH7" s="63"/>
      <c r="CXI7" s="63"/>
      <c r="CXJ7" s="63"/>
      <c r="CXK7" s="63"/>
      <c r="CXL7" s="63"/>
      <c r="CXM7" s="63"/>
      <c r="CXN7" s="63"/>
      <c r="CXO7" s="63"/>
      <c r="CXP7" s="63"/>
      <c r="CXQ7" s="63"/>
      <c r="CXR7" s="63"/>
      <c r="CXS7" s="63"/>
      <c r="CXT7" s="63"/>
      <c r="CXU7" s="63"/>
      <c r="CXV7" s="63"/>
      <c r="CXW7" s="63"/>
      <c r="CXX7" s="63"/>
      <c r="CXY7" s="63"/>
      <c r="CXZ7" s="63"/>
      <c r="CYA7" s="63"/>
      <c r="CYB7" s="63"/>
      <c r="CYC7" s="63"/>
      <c r="CYD7" s="63"/>
      <c r="CYE7" s="63"/>
      <c r="CYF7" s="63"/>
      <c r="CYG7" s="63"/>
      <c r="CYH7" s="63"/>
      <c r="CYI7" s="63"/>
      <c r="CYJ7" s="63"/>
      <c r="CYK7" s="63"/>
      <c r="CYL7" s="63"/>
      <c r="CYM7" s="63"/>
      <c r="CYN7" s="63"/>
      <c r="CYO7" s="63"/>
      <c r="CYP7" s="63"/>
      <c r="CYQ7" s="63"/>
      <c r="CYR7" s="63"/>
      <c r="CYS7" s="63"/>
      <c r="CYT7" s="63"/>
      <c r="CYU7" s="63"/>
      <c r="CYV7" s="63"/>
      <c r="CYW7" s="63"/>
      <c r="CYX7" s="63"/>
      <c r="CYY7" s="63"/>
      <c r="CYZ7" s="63"/>
      <c r="CZA7" s="63"/>
      <c r="CZB7" s="63"/>
      <c r="CZC7" s="63"/>
      <c r="CZD7" s="63"/>
      <c r="CZE7" s="63"/>
      <c r="CZF7" s="63"/>
      <c r="CZG7" s="63"/>
      <c r="CZH7" s="63"/>
      <c r="CZI7" s="63"/>
      <c r="CZJ7" s="63"/>
      <c r="CZK7" s="63"/>
      <c r="CZL7" s="63"/>
      <c r="CZM7" s="63"/>
      <c r="CZN7" s="63"/>
      <c r="CZO7" s="63"/>
      <c r="CZP7" s="63"/>
      <c r="CZQ7" s="63"/>
      <c r="CZR7" s="63"/>
      <c r="CZS7" s="63"/>
      <c r="CZT7" s="63"/>
      <c r="CZU7" s="63"/>
      <c r="CZV7" s="63"/>
      <c r="CZW7" s="63"/>
      <c r="CZX7" s="63"/>
      <c r="CZY7" s="63"/>
      <c r="CZZ7" s="63"/>
      <c r="DAA7" s="63"/>
      <c r="DAB7" s="63"/>
      <c r="DAC7" s="63"/>
      <c r="DAD7" s="63"/>
      <c r="DAE7" s="63"/>
      <c r="DAF7" s="63"/>
      <c r="DAG7" s="63"/>
      <c r="DAH7" s="63"/>
      <c r="DAI7" s="63"/>
      <c r="DAJ7" s="63"/>
      <c r="DAK7" s="63"/>
      <c r="DAL7" s="63"/>
      <c r="DAM7" s="63"/>
      <c r="DAN7" s="63"/>
      <c r="DAO7" s="63"/>
      <c r="DAP7" s="63"/>
      <c r="DAQ7" s="63"/>
      <c r="DAR7" s="63"/>
      <c r="DAS7" s="63"/>
      <c r="DAT7" s="63"/>
      <c r="DAU7" s="63"/>
      <c r="DAV7" s="63"/>
      <c r="DAW7" s="63"/>
      <c r="DAX7" s="63"/>
      <c r="DAY7" s="63"/>
      <c r="DAZ7" s="63"/>
      <c r="DBA7" s="63"/>
      <c r="DBB7" s="63"/>
      <c r="DBC7" s="63"/>
      <c r="DBD7" s="63"/>
      <c r="DBE7" s="63"/>
      <c r="DBF7" s="63"/>
      <c r="DBG7" s="63"/>
      <c r="DBH7" s="63"/>
      <c r="DBI7" s="63"/>
      <c r="DBJ7" s="63"/>
      <c r="DBK7" s="63"/>
      <c r="DBL7" s="63"/>
      <c r="DBM7" s="63"/>
      <c r="DBN7" s="63"/>
      <c r="DBO7" s="63"/>
      <c r="DBP7" s="63"/>
      <c r="DBQ7" s="63"/>
      <c r="DBR7" s="63"/>
      <c r="DBS7" s="63"/>
      <c r="DBT7" s="63"/>
      <c r="DBU7" s="63"/>
      <c r="DBV7" s="63"/>
      <c r="DBW7" s="63"/>
      <c r="DBX7" s="63"/>
      <c r="DBY7" s="63"/>
      <c r="DBZ7" s="63"/>
      <c r="DCA7" s="63"/>
      <c r="DCB7" s="63"/>
      <c r="DCC7" s="63"/>
      <c r="DCD7" s="63"/>
      <c r="DCE7" s="63"/>
      <c r="DCF7" s="63"/>
      <c r="DCG7" s="63"/>
      <c r="DCH7" s="63"/>
      <c r="DCI7" s="63"/>
      <c r="DCJ7" s="63"/>
      <c r="DCK7" s="63"/>
      <c r="DCL7" s="63"/>
      <c r="DCM7" s="63"/>
      <c r="DCN7" s="63"/>
      <c r="DCO7" s="63"/>
      <c r="DCP7" s="63"/>
      <c r="DCQ7" s="63"/>
      <c r="DCR7" s="63"/>
      <c r="DCS7" s="63"/>
      <c r="DCT7" s="63"/>
      <c r="DCU7" s="63"/>
      <c r="DCV7" s="63"/>
      <c r="DCW7" s="63"/>
      <c r="DCX7" s="63"/>
      <c r="DCY7" s="63"/>
      <c r="DCZ7" s="63"/>
      <c r="DDA7" s="63"/>
      <c r="DDB7" s="63"/>
      <c r="DDC7" s="63"/>
      <c r="DDD7" s="63"/>
      <c r="DDE7" s="63"/>
      <c r="DDF7" s="63"/>
      <c r="DDG7" s="63"/>
      <c r="DDH7" s="63"/>
      <c r="DDI7" s="63"/>
      <c r="DDJ7" s="63"/>
      <c r="DDK7" s="63"/>
      <c r="DDL7" s="63"/>
      <c r="DDM7" s="63"/>
      <c r="DDN7" s="63"/>
      <c r="DDO7" s="63"/>
      <c r="DDP7" s="63"/>
      <c r="DDQ7" s="63"/>
      <c r="DDR7" s="63"/>
      <c r="DDS7" s="63"/>
      <c r="DDT7" s="63"/>
      <c r="DDU7" s="63"/>
      <c r="DDV7" s="63"/>
      <c r="DDW7" s="63"/>
      <c r="DDX7" s="63"/>
      <c r="DDY7" s="63"/>
      <c r="DDZ7" s="63"/>
      <c r="DEA7" s="63"/>
      <c r="DEB7" s="63"/>
      <c r="DEC7" s="63"/>
      <c r="DED7" s="63"/>
      <c r="DEE7" s="63"/>
      <c r="DEF7" s="63"/>
      <c r="DEG7" s="63"/>
      <c r="DEH7" s="63"/>
      <c r="DEI7" s="63"/>
      <c r="DEJ7" s="63"/>
      <c r="DEK7" s="63"/>
      <c r="DEL7" s="63"/>
      <c r="DEM7" s="63"/>
      <c r="DEN7" s="63"/>
      <c r="DEO7" s="63"/>
      <c r="DEP7" s="63"/>
      <c r="DEQ7" s="63"/>
      <c r="DER7" s="63"/>
      <c r="DES7" s="63"/>
      <c r="DET7" s="63"/>
      <c r="DEU7" s="63"/>
      <c r="DEV7" s="63"/>
      <c r="DEW7" s="63"/>
      <c r="DEX7" s="63"/>
      <c r="DEY7" s="63"/>
      <c r="DEZ7" s="63"/>
      <c r="DFA7" s="63"/>
      <c r="DFB7" s="63"/>
      <c r="DFC7" s="63"/>
      <c r="DFD7" s="63"/>
      <c r="DFE7" s="63"/>
      <c r="DFF7" s="63"/>
      <c r="DFG7" s="63"/>
      <c r="DFH7" s="63"/>
      <c r="DFI7" s="63"/>
      <c r="DFJ7" s="63"/>
      <c r="DFK7" s="63"/>
      <c r="DFL7" s="63"/>
      <c r="DFM7" s="63"/>
      <c r="DFN7" s="63"/>
      <c r="DFO7" s="63"/>
      <c r="DFP7" s="63"/>
      <c r="DFQ7" s="63"/>
      <c r="DFR7" s="63"/>
      <c r="DFS7" s="63"/>
      <c r="DFT7" s="63"/>
      <c r="DFU7" s="63"/>
      <c r="DFV7" s="63"/>
      <c r="DFW7" s="63"/>
      <c r="DFX7" s="63"/>
      <c r="DFY7" s="63"/>
      <c r="DFZ7" s="63"/>
      <c r="DGA7" s="63"/>
      <c r="DGB7" s="63"/>
      <c r="DGC7" s="63"/>
      <c r="DGD7" s="63"/>
      <c r="DGE7" s="63"/>
      <c r="DGF7" s="63"/>
      <c r="DGG7" s="63"/>
      <c r="DGH7" s="63"/>
      <c r="DGI7" s="63"/>
      <c r="DGJ7" s="63"/>
      <c r="DGK7" s="63"/>
      <c r="DGL7" s="63"/>
      <c r="DGM7" s="63"/>
      <c r="DGN7" s="63"/>
      <c r="DGO7" s="63"/>
      <c r="DGP7" s="63"/>
      <c r="DGQ7" s="63"/>
      <c r="DGR7" s="63"/>
      <c r="DGS7" s="63"/>
      <c r="DGT7" s="63"/>
      <c r="DGU7" s="63"/>
      <c r="DGV7" s="63"/>
      <c r="DGW7" s="63"/>
      <c r="DGX7" s="63"/>
      <c r="DGY7" s="63"/>
      <c r="DGZ7" s="63"/>
      <c r="DHA7" s="63"/>
      <c r="DHB7" s="63"/>
      <c r="DHC7" s="63"/>
      <c r="DHD7" s="63"/>
      <c r="DHE7" s="63"/>
      <c r="DHF7" s="63"/>
      <c r="DHG7" s="63"/>
      <c r="DHH7" s="63"/>
      <c r="DHI7" s="63"/>
      <c r="DHJ7" s="63"/>
      <c r="DHK7" s="63"/>
      <c r="DHL7" s="63"/>
      <c r="DHM7" s="63"/>
      <c r="DHN7" s="63"/>
      <c r="DHO7" s="63"/>
      <c r="DHP7" s="63"/>
      <c r="DHQ7" s="63"/>
      <c r="DHR7" s="63"/>
      <c r="DHS7" s="63"/>
      <c r="DHT7" s="63"/>
      <c r="DHU7" s="63"/>
      <c r="DHV7" s="63"/>
      <c r="DHW7" s="63"/>
      <c r="DHX7" s="63"/>
      <c r="DHY7" s="63"/>
      <c r="DHZ7" s="63"/>
      <c r="DIA7" s="63"/>
      <c r="DIB7" s="63"/>
      <c r="DIC7" s="63"/>
      <c r="DID7" s="63"/>
      <c r="DIE7" s="63"/>
      <c r="DIF7" s="63"/>
      <c r="DIG7" s="63"/>
      <c r="DIH7" s="63"/>
      <c r="DII7" s="63"/>
      <c r="DIJ7" s="63"/>
      <c r="DIK7" s="63"/>
      <c r="DIL7" s="63"/>
      <c r="DIM7" s="63"/>
      <c r="DIN7" s="63"/>
      <c r="DIO7" s="63"/>
      <c r="DIP7" s="63"/>
      <c r="DIQ7" s="63"/>
      <c r="DIR7" s="63"/>
      <c r="DIS7" s="63"/>
      <c r="DIT7" s="63"/>
      <c r="DIU7" s="63"/>
      <c r="DIV7" s="63"/>
      <c r="DIW7" s="63"/>
      <c r="DIX7" s="63"/>
      <c r="DIY7" s="63"/>
      <c r="DIZ7" s="63"/>
      <c r="DJA7" s="63"/>
      <c r="DJB7" s="63"/>
      <c r="DJC7" s="63"/>
      <c r="DJD7" s="63"/>
      <c r="DJE7" s="63"/>
      <c r="DJF7" s="63"/>
      <c r="DJG7" s="63"/>
      <c r="DJH7" s="63"/>
      <c r="DJI7" s="63"/>
      <c r="DJJ7" s="63"/>
      <c r="DJK7" s="63"/>
      <c r="DJL7" s="63"/>
      <c r="DJM7" s="63"/>
      <c r="DJN7" s="63"/>
      <c r="DJO7" s="63"/>
      <c r="DJP7" s="63"/>
      <c r="DJQ7" s="63"/>
      <c r="DJR7" s="63"/>
      <c r="DJS7" s="63"/>
      <c r="DJT7" s="63"/>
      <c r="DJU7" s="63"/>
      <c r="DJV7" s="63"/>
      <c r="DJW7" s="63"/>
      <c r="DJX7" s="63"/>
      <c r="DJY7" s="63"/>
      <c r="DJZ7" s="63"/>
      <c r="DKA7" s="63"/>
      <c r="DKB7" s="63"/>
      <c r="DKC7" s="63"/>
      <c r="DKD7" s="63"/>
      <c r="DKE7" s="63"/>
      <c r="DKF7" s="63"/>
      <c r="DKG7" s="63"/>
      <c r="DKH7" s="63"/>
      <c r="DKI7" s="63"/>
      <c r="DKJ7" s="63"/>
      <c r="DKK7" s="63"/>
      <c r="DKL7" s="63"/>
      <c r="DKM7" s="63"/>
      <c r="DKN7" s="63"/>
      <c r="DKO7" s="63"/>
      <c r="DKP7" s="63"/>
      <c r="DKQ7" s="63"/>
      <c r="DKR7" s="63"/>
      <c r="DKS7" s="63"/>
      <c r="DKT7" s="63"/>
      <c r="DKU7" s="63"/>
      <c r="DKV7" s="63"/>
      <c r="DKW7" s="63"/>
      <c r="DKX7" s="63"/>
      <c r="DKY7" s="63"/>
      <c r="DKZ7" s="63"/>
      <c r="DLA7" s="63"/>
      <c r="DLB7" s="63"/>
      <c r="DLC7" s="63"/>
      <c r="DLD7" s="63"/>
      <c r="DLE7" s="63"/>
      <c r="DLF7" s="63"/>
      <c r="DLG7" s="63"/>
      <c r="DLH7" s="63"/>
      <c r="DLI7" s="63"/>
      <c r="DLJ7" s="63"/>
      <c r="DLK7" s="63"/>
      <c r="DLL7" s="63"/>
      <c r="DLM7" s="63"/>
      <c r="DLN7" s="63"/>
      <c r="DLO7" s="63"/>
      <c r="DLP7" s="63"/>
      <c r="DLQ7" s="63"/>
      <c r="DLR7" s="63"/>
      <c r="DLS7" s="63"/>
      <c r="DLT7" s="63"/>
      <c r="DLU7" s="63"/>
      <c r="DLV7" s="63"/>
      <c r="DLW7" s="63"/>
      <c r="DLX7" s="63"/>
      <c r="DLY7" s="63"/>
      <c r="DLZ7" s="63"/>
      <c r="DMA7" s="63"/>
      <c r="DMB7" s="63"/>
      <c r="DMC7" s="63"/>
      <c r="DMD7" s="63"/>
      <c r="DME7" s="63"/>
      <c r="DMF7" s="63"/>
      <c r="DMG7" s="63"/>
      <c r="DMH7" s="63"/>
      <c r="DMI7" s="63"/>
      <c r="DMJ7" s="63"/>
      <c r="DMK7" s="63"/>
      <c r="DML7" s="63"/>
      <c r="DMM7" s="63"/>
      <c r="DMN7" s="63"/>
      <c r="DMO7" s="63"/>
      <c r="DMP7" s="63"/>
      <c r="DMQ7" s="63"/>
      <c r="DMR7" s="63"/>
      <c r="DMS7" s="63"/>
      <c r="DMT7" s="63"/>
      <c r="DMU7" s="63"/>
      <c r="DMV7" s="63"/>
      <c r="DMW7" s="63"/>
      <c r="DMX7" s="63"/>
      <c r="DMY7" s="63"/>
      <c r="DMZ7" s="63"/>
      <c r="DNA7" s="63"/>
      <c r="DNB7" s="63"/>
      <c r="DNC7" s="63"/>
      <c r="DND7" s="63"/>
      <c r="DNE7" s="63"/>
      <c r="DNF7" s="63"/>
      <c r="DNG7" s="63"/>
      <c r="DNH7" s="63"/>
      <c r="DNI7" s="63"/>
      <c r="DNJ7" s="63"/>
      <c r="DNK7" s="63"/>
      <c r="DNL7" s="63"/>
      <c r="DNM7" s="63"/>
      <c r="DNN7" s="63"/>
      <c r="DNO7" s="63"/>
      <c r="DNP7" s="63"/>
      <c r="DNQ7" s="63"/>
      <c r="DNR7" s="63"/>
      <c r="DNS7" s="63"/>
      <c r="DNT7" s="63"/>
      <c r="DNU7" s="63"/>
      <c r="DNV7" s="63"/>
      <c r="DNW7" s="63"/>
      <c r="DNX7" s="63"/>
      <c r="DNY7" s="63"/>
      <c r="DNZ7" s="63"/>
      <c r="DOA7" s="63"/>
      <c r="DOB7" s="63"/>
      <c r="DOC7" s="63"/>
      <c r="DOD7" s="63"/>
      <c r="DOE7" s="63"/>
      <c r="DOF7" s="63"/>
      <c r="DOG7" s="63"/>
      <c r="DOH7" s="63"/>
      <c r="DOI7" s="63"/>
      <c r="DOJ7" s="63"/>
      <c r="DOK7" s="63"/>
      <c r="DOL7" s="63"/>
      <c r="DOM7" s="63"/>
      <c r="DON7" s="63"/>
      <c r="DOO7" s="63"/>
      <c r="DOP7" s="63"/>
      <c r="DOQ7" s="63"/>
      <c r="DOR7" s="63"/>
      <c r="DOS7" s="63"/>
      <c r="DOT7" s="63"/>
      <c r="DOU7" s="63"/>
      <c r="DOV7" s="63"/>
      <c r="DOW7" s="63"/>
      <c r="DOX7" s="63"/>
      <c r="DOY7" s="63"/>
      <c r="DOZ7" s="63"/>
      <c r="DPA7" s="63"/>
      <c r="DPB7" s="63"/>
      <c r="DPC7" s="63"/>
      <c r="DPD7" s="63"/>
      <c r="DPE7" s="63"/>
      <c r="DPF7" s="63"/>
      <c r="DPG7" s="63"/>
      <c r="DPH7" s="63"/>
      <c r="DPI7" s="63"/>
      <c r="DPJ7" s="63"/>
      <c r="DPK7" s="63"/>
      <c r="DPL7" s="63"/>
      <c r="DPM7" s="63"/>
      <c r="DPN7" s="63"/>
      <c r="DPO7" s="63"/>
      <c r="DPP7" s="63"/>
      <c r="DPQ7" s="63"/>
      <c r="DPR7" s="63"/>
      <c r="DPS7" s="63"/>
      <c r="DPT7" s="63"/>
      <c r="DPU7" s="63"/>
      <c r="DPV7" s="63"/>
      <c r="DPW7" s="63"/>
      <c r="DPX7" s="63"/>
      <c r="DPY7" s="63"/>
      <c r="DPZ7" s="63"/>
      <c r="DQA7" s="63"/>
      <c r="DQB7" s="63"/>
      <c r="DQC7" s="63"/>
      <c r="DQD7" s="63"/>
      <c r="DQE7" s="63"/>
      <c r="DQF7" s="63"/>
      <c r="DQG7" s="63"/>
      <c r="DQH7" s="63"/>
      <c r="DQI7" s="63"/>
      <c r="DQJ7" s="63"/>
      <c r="DQK7" s="63"/>
      <c r="DQL7" s="63"/>
      <c r="DQM7" s="63"/>
      <c r="DQN7" s="63"/>
      <c r="DQO7" s="63"/>
      <c r="DQP7" s="63"/>
      <c r="DQQ7" s="63"/>
      <c r="DQR7" s="63"/>
      <c r="DQS7" s="63"/>
      <c r="DQT7" s="63"/>
      <c r="DQU7" s="63"/>
      <c r="DQV7" s="63"/>
      <c r="DQW7" s="63"/>
      <c r="DQX7" s="63"/>
      <c r="DQY7" s="63"/>
      <c r="DQZ7" s="63"/>
      <c r="DRA7" s="63"/>
      <c r="DRB7" s="63"/>
      <c r="DRC7" s="63"/>
      <c r="DRD7" s="63"/>
      <c r="DRE7" s="63"/>
      <c r="DRF7" s="63"/>
      <c r="DRG7" s="63"/>
      <c r="DRH7" s="63"/>
      <c r="DRI7" s="63"/>
      <c r="DRJ7" s="63"/>
      <c r="DRK7" s="63"/>
      <c r="DRL7" s="63"/>
      <c r="DRM7" s="63"/>
      <c r="DRN7" s="63"/>
      <c r="DRO7" s="63"/>
      <c r="DRP7" s="63"/>
      <c r="DRQ7" s="63"/>
      <c r="DRR7" s="63"/>
      <c r="DRS7" s="63"/>
      <c r="DRT7" s="63"/>
      <c r="DRU7" s="63"/>
      <c r="DRV7" s="63"/>
      <c r="DRW7" s="63"/>
      <c r="DRX7" s="63"/>
      <c r="DRY7" s="63"/>
      <c r="DRZ7" s="63"/>
      <c r="DSA7" s="63"/>
      <c r="DSB7" s="63"/>
      <c r="DSC7" s="63"/>
      <c r="DSD7" s="63"/>
      <c r="DSE7" s="63"/>
      <c r="DSF7" s="63"/>
      <c r="DSG7" s="63"/>
      <c r="DSH7" s="63"/>
      <c r="DSI7" s="63"/>
      <c r="DSJ7" s="63"/>
      <c r="DSK7" s="63"/>
      <c r="DSL7" s="63"/>
      <c r="DSM7" s="63"/>
      <c r="DSN7" s="63"/>
      <c r="DSO7" s="63"/>
      <c r="DSP7" s="63"/>
      <c r="DSQ7" s="63"/>
      <c r="DSR7" s="63"/>
      <c r="DSS7" s="63"/>
      <c r="DST7" s="63"/>
      <c r="DSU7" s="63"/>
      <c r="DSV7" s="63"/>
      <c r="DSW7" s="63"/>
      <c r="DSX7" s="63"/>
      <c r="DSY7" s="63"/>
      <c r="DSZ7" s="63"/>
      <c r="DTA7" s="63"/>
      <c r="DTB7" s="63"/>
      <c r="DTC7" s="63"/>
      <c r="DTD7" s="63"/>
      <c r="DTE7" s="63"/>
      <c r="DTF7" s="63"/>
      <c r="DTG7" s="63"/>
      <c r="DTH7" s="63"/>
      <c r="DTI7" s="63"/>
      <c r="DTJ7" s="63"/>
      <c r="DTK7" s="63"/>
      <c r="DTL7" s="63"/>
      <c r="DTM7" s="63"/>
      <c r="DTN7" s="63"/>
      <c r="DTO7" s="63"/>
      <c r="DTP7" s="63"/>
      <c r="DTQ7" s="63"/>
      <c r="DTR7" s="63"/>
      <c r="DTS7" s="63"/>
      <c r="DTT7" s="63"/>
      <c r="DTU7" s="63"/>
      <c r="DTV7" s="63"/>
      <c r="DTW7" s="63"/>
      <c r="DTX7" s="63"/>
      <c r="DTY7" s="63"/>
      <c r="DTZ7" s="63"/>
      <c r="DUA7" s="63"/>
      <c r="DUB7" s="63"/>
      <c r="DUC7" s="63"/>
      <c r="DUD7" s="63"/>
      <c r="DUE7" s="63"/>
      <c r="DUF7" s="63"/>
      <c r="DUG7" s="63"/>
      <c r="DUH7" s="63"/>
      <c r="DUI7" s="63"/>
      <c r="DUJ7" s="63"/>
      <c r="DUK7" s="63"/>
      <c r="DUL7" s="63"/>
      <c r="DUM7" s="63"/>
      <c r="DUN7" s="63"/>
      <c r="DUO7" s="63"/>
      <c r="DUP7" s="63"/>
      <c r="DUQ7" s="63"/>
      <c r="DUR7" s="63"/>
      <c r="DUS7" s="63"/>
      <c r="DUT7" s="63"/>
      <c r="DUU7" s="63"/>
      <c r="DUV7" s="63"/>
      <c r="DUW7" s="63"/>
      <c r="DUX7" s="63"/>
      <c r="DUY7" s="63"/>
      <c r="DUZ7" s="63"/>
      <c r="DVA7" s="63"/>
      <c r="DVB7" s="63"/>
      <c r="DVC7" s="63"/>
      <c r="DVD7" s="63"/>
      <c r="DVE7" s="63"/>
      <c r="DVF7" s="63"/>
      <c r="DVG7" s="63"/>
      <c r="DVH7" s="63"/>
      <c r="DVI7" s="63"/>
      <c r="DVJ7" s="63"/>
      <c r="DVK7" s="63"/>
      <c r="DVL7" s="63"/>
      <c r="DVM7" s="63"/>
      <c r="DVN7" s="63"/>
      <c r="DVO7" s="63"/>
      <c r="DVP7" s="63"/>
      <c r="DVQ7" s="63"/>
      <c r="DVR7" s="63"/>
      <c r="DVS7" s="63"/>
      <c r="DVT7" s="63"/>
      <c r="DVU7" s="63"/>
      <c r="DVV7" s="63"/>
      <c r="DVW7" s="63"/>
      <c r="DVX7" s="63"/>
      <c r="DVY7" s="63"/>
      <c r="DVZ7" s="63"/>
      <c r="DWA7" s="63"/>
      <c r="DWB7" s="63"/>
      <c r="DWC7" s="63"/>
      <c r="DWD7" s="63"/>
      <c r="DWE7" s="63"/>
      <c r="DWF7" s="63"/>
      <c r="DWG7" s="63"/>
      <c r="DWH7" s="63"/>
      <c r="DWI7" s="63"/>
      <c r="DWJ7" s="63"/>
      <c r="DWK7" s="63"/>
      <c r="DWL7" s="63"/>
      <c r="DWM7" s="63"/>
      <c r="DWN7" s="63"/>
      <c r="DWO7" s="63"/>
      <c r="DWP7" s="63"/>
      <c r="DWQ7" s="63"/>
      <c r="DWR7" s="63"/>
      <c r="DWS7" s="63"/>
      <c r="DWT7" s="63"/>
      <c r="DWU7" s="63"/>
      <c r="DWV7" s="63"/>
      <c r="DWW7" s="63"/>
      <c r="DWX7" s="63"/>
      <c r="DWY7" s="63"/>
      <c r="DWZ7" s="63"/>
      <c r="DXA7" s="63"/>
      <c r="DXB7" s="63"/>
      <c r="DXC7" s="63"/>
      <c r="DXD7" s="63"/>
      <c r="DXE7" s="63"/>
      <c r="DXF7" s="63"/>
      <c r="DXG7" s="63"/>
      <c r="DXH7" s="63"/>
      <c r="DXI7" s="63"/>
      <c r="DXJ7" s="63"/>
      <c r="DXK7" s="63"/>
      <c r="DXL7" s="63"/>
      <c r="DXM7" s="63"/>
      <c r="DXN7" s="63"/>
      <c r="DXO7" s="63"/>
      <c r="DXP7" s="63"/>
      <c r="DXQ7" s="63"/>
      <c r="DXR7" s="63"/>
      <c r="DXS7" s="63"/>
      <c r="DXT7" s="63"/>
      <c r="DXU7" s="63"/>
      <c r="DXV7" s="63"/>
      <c r="DXW7" s="63"/>
      <c r="DXX7" s="63"/>
      <c r="DXY7" s="63"/>
      <c r="DXZ7" s="63"/>
      <c r="DYA7" s="63"/>
      <c r="DYB7" s="63"/>
      <c r="DYC7" s="63"/>
      <c r="DYD7" s="63"/>
      <c r="DYE7" s="63"/>
      <c r="DYF7" s="63"/>
      <c r="DYG7" s="63"/>
      <c r="DYH7" s="63"/>
      <c r="DYI7" s="63"/>
      <c r="DYJ7" s="63"/>
      <c r="DYK7" s="63"/>
      <c r="DYL7" s="63"/>
      <c r="DYM7" s="63"/>
      <c r="DYN7" s="63"/>
      <c r="DYO7" s="63"/>
      <c r="DYP7" s="63"/>
      <c r="DYQ7" s="63"/>
      <c r="DYR7" s="63"/>
      <c r="DYS7" s="63"/>
      <c r="DYT7" s="63"/>
      <c r="DYU7" s="63"/>
      <c r="DYV7" s="63"/>
      <c r="DYW7" s="63"/>
      <c r="DYX7" s="63"/>
      <c r="DYY7" s="63"/>
      <c r="DYZ7" s="63"/>
      <c r="DZA7" s="63"/>
      <c r="DZB7" s="63"/>
      <c r="DZC7" s="63"/>
      <c r="DZD7" s="63"/>
      <c r="DZE7" s="63"/>
      <c r="DZF7" s="63"/>
      <c r="DZG7" s="63"/>
      <c r="DZH7" s="63"/>
      <c r="DZI7" s="63"/>
      <c r="DZJ7" s="63"/>
      <c r="DZK7" s="63"/>
      <c r="DZL7" s="63"/>
      <c r="DZM7" s="63"/>
      <c r="DZN7" s="63"/>
      <c r="DZO7" s="63"/>
      <c r="DZP7" s="63"/>
      <c r="DZQ7" s="63"/>
      <c r="DZR7" s="63"/>
      <c r="DZS7" s="63"/>
      <c r="DZT7" s="63"/>
      <c r="DZU7" s="63"/>
      <c r="DZV7" s="63"/>
      <c r="DZW7" s="63"/>
      <c r="DZX7" s="63"/>
      <c r="DZY7" s="63"/>
      <c r="DZZ7" s="63"/>
      <c r="EAA7" s="63"/>
      <c r="EAB7" s="63"/>
      <c r="EAC7" s="63"/>
      <c r="EAD7" s="63"/>
      <c r="EAE7" s="63"/>
      <c r="EAF7" s="63"/>
      <c r="EAG7" s="63"/>
      <c r="EAH7" s="63"/>
      <c r="EAI7" s="63"/>
      <c r="EAJ7" s="63"/>
      <c r="EAK7" s="63"/>
      <c r="EAL7" s="63"/>
      <c r="EAM7" s="63"/>
      <c r="EAN7" s="63"/>
      <c r="EAO7" s="63"/>
      <c r="EAP7" s="63"/>
      <c r="EAQ7" s="63"/>
      <c r="EAR7" s="63"/>
      <c r="EAS7" s="63"/>
      <c r="EAT7" s="63"/>
      <c r="EAU7" s="63"/>
      <c r="EAV7" s="63"/>
      <c r="EAW7" s="63"/>
      <c r="EAX7" s="63"/>
      <c r="EAY7" s="63"/>
      <c r="EAZ7" s="63"/>
      <c r="EBA7" s="63"/>
      <c r="EBB7" s="63"/>
      <c r="EBC7" s="63"/>
      <c r="EBD7" s="63"/>
      <c r="EBE7" s="63"/>
      <c r="EBF7" s="63"/>
      <c r="EBG7" s="63"/>
      <c r="EBH7" s="63"/>
      <c r="EBI7" s="63"/>
      <c r="EBJ7" s="63"/>
      <c r="EBK7" s="63"/>
      <c r="EBL7" s="63"/>
      <c r="EBM7" s="63"/>
      <c r="EBN7" s="63"/>
      <c r="EBO7" s="63"/>
      <c r="EBP7" s="63"/>
      <c r="EBQ7" s="63"/>
      <c r="EBR7" s="63"/>
      <c r="EBS7" s="63"/>
      <c r="EBT7" s="63"/>
      <c r="EBU7" s="63"/>
      <c r="EBV7" s="63"/>
      <c r="EBW7" s="63"/>
      <c r="EBX7" s="63"/>
      <c r="EBY7" s="63"/>
      <c r="EBZ7" s="63"/>
      <c r="ECA7" s="63"/>
      <c r="ECB7" s="63"/>
      <c r="ECC7" s="63"/>
      <c r="ECD7" s="63"/>
      <c r="ECE7" s="63"/>
      <c r="ECF7" s="63"/>
      <c r="ECG7" s="63"/>
      <c r="ECH7" s="63"/>
      <c r="ECI7" s="63"/>
      <c r="ECJ7" s="63"/>
      <c r="ECK7" s="63"/>
      <c r="ECL7" s="63"/>
      <c r="ECM7" s="63"/>
      <c r="ECN7" s="63"/>
      <c r="ECO7" s="63"/>
      <c r="ECP7" s="63"/>
      <c r="ECQ7" s="63"/>
      <c r="ECR7" s="63"/>
      <c r="ECS7" s="63"/>
      <c r="ECT7" s="63"/>
      <c r="ECU7" s="63"/>
      <c r="ECV7" s="63"/>
      <c r="ECW7" s="63"/>
      <c r="ECX7" s="63"/>
      <c r="ECY7" s="63"/>
      <c r="ECZ7" s="63"/>
      <c r="EDA7" s="63"/>
      <c r="EDB7" s="63"/>
      <c r="EDC7" s="63"/>
      <c r="EDD7" s="63"/>
      <c r="EDE7" s="63"/>
      <c r="EDF7" s="63"/>
      <c r="EDG7" s="63"/>
      <c r="EDH7" s="63"/>
      <c r="EDI7" s="63"/>
      <c r="EDJ7" s="63"/>
      <c r="EDK7" s="63"/>
      <c r="EDL7" s="63"/>
      <c r="EDM7" s="63"/>
      <c r="EDN7" s="63"/>
      <c r="EDO7" s="63"/>
      <c r="EDP7" s="63"/>
      <c r="EDQ7" s="63"/>
      <c r="EDR7" s="63"/>
      <c r="EDS7" s="63"/>
      <c r="EDT7" s="63"/>
      <c r="EDU7" s="63"/>
      <c r="EDV7" s="63"/>
      <c r="EDW7" s="63"/>
      <c r="EDX7" s="63"/>
      <c r="EDY7" s="63"/>
      <c r="EDZ7" s="63"/>
      <c r="EEA7" s="63"/>
      <c r="EEB7" s="63"/>
      <c r="EEC7" s="63"/>
      <c r="EED7" s="63"/>
      <c r="EEE7" s="63"/>
      <c r="EEF7" s="63"/>
      <c r="EEG7" s="63"/>
      <c r="EEH7" s="63"/>
      <c r="EEI7" s="63"/>
      <c r="EEJ7" s="63"/>
      <c r="EEK7" s="63"/>
      <c r="EEL7" s="63"/>
      <c r="EEM7" s="63"/>
      <c r="EEN7" s="63"/>
      <c r="EEO7" s="63"/>
      <c r="EEP7" s="63"/>
      <c r="EEQ7" s="63"/>
      <c r="EER7" s="63"/>
      <c r="EES7" s="63"/>
      <c r="EET7" s="63"/>
      <c r="EEU7" s="63"/>
      <c r="EEV7" s="63"/>
      <c r="EEW7" s="63"/>
      <c r="EEX7" s="63"/>
      <c r="EEY7" s="63"/>
      <c r="EEZ7" s="63"/>
      <c r="EFA7" s="63"/>
      <c r="EFB7" s="63"/>
      <c r="EFC7" s="63"/>
      <c r="EFD7" s="63"/>
      <c r="EFE7" s="63"/>
      <c r="EFF7" s="63"/>
      <c r="EFG7" s="63"/>
      <c r="EFH7" s="63"/>
      <c r="EFI7" s="63"/>
      <c r="EFJ7" s="63"/>
      <c r="EFK7" s="63"/>
      <c r="EFL7" s="63"/>
      <c r="EFM7" s="63"/>
      <c r="EFN7" s="63"/>
      <c r="EFO7" s="63"/>
      <c r="EFP7" s="63"/>
      <c r="EFQ7" s="63"/>
      <c r="EFR7" s="63"/>
      <c r="EFS7" s="63"/>
      <c r="EFT7" s="63"/>
      <c r="EFU7" s="63"/>
      <c r="EFV7" s="63"/>
      <c r="EFW7" s="63"/>
      <c r="EFX7" s="63"/>
      <c r="EFY7" s="63"/>
      <c r="EFZ7" s="63"/>
      <c r="EGA7" s="63"/>
      <c r="EGB7" s="63"/>
      <c r="EGC7" s="63"/>
      <c r="EGD7" s="63"/>
      <c r="EGE7" s="63"/>
      <c r="EGF7" s="63"/>
      <c r="EGG7" s="63"/>
      <c r="EGH7" s="63"/>
      <c r="EGI7" s="63"/>
      <c r="EGJ7" s="63"/>
      <c r="EGK7" s="63"/>
      <c r="EGL7" s="63"/>
      <c r="EGM7" s="63"/>
      <c r="EGN7" s="63"/>
      <c r="EGO7" s="63"/>
      <c r="EGP7" s="63"/>
      <c r="EGQ7" s="63"/>
      <c r="EGR7" s="63"/>
      <c r="EGS7" s="63"/>
      <c r="EGT7" s="63"/>
      <c r="EGU7" s="63"/>
      <c r="EGV7" s="63"/>
      <c r="EGW7" s="63"/>
      <c r="EGX7" s="63"/>
      <c r="EGY7" s="63"/>
      <c r="EGZ7" s="63"/>
      <c r="EHA7" s="63"/>
      <c r="EHB7" s="63"/>
      <c r="EHC7" s="63"/>
      <c r="EHD7" s="63"/>
      <c r="EHE7" s="63"/>
      <c r="EHF7" s="63"/>
      <c r="EHG7" s="63"/>
      <c r="EHH7" s="63"/>
      <c r="EHI7" s="63"/>
      <c r="EHJ7" s="63"/>
      <c r="EHK7" s="63"/>
      <c r="EHL7" s="63"/>
      <c r="EHM7" s="63"/>
      <c r="EHN7" s="63"/>
      <c r="EHO7" s="63"/>
      <c r="EHP7" s="63"/>
      <c r="EHQ7" s="63"/>
      <c r="EHR7" s="63"/>
      <c r="EHS7" s="63"/>
      <c r="EHT7" s="63"/>
      <c r="EHU7" s="63"/>
      <c r="EHV7" s="63"/>
      <c r="EHW7" s="63"/>
      <c r="EHX7" s="63"/>
      <c r="EHY7" s="63"/>
      <c r="EHZ7" s="63"/>
      <c r="EIA7" s="63"/>
      <c r="EIB7" s="63"/>
      <c r="EIC7" s="63"/>
      <c r="EID7" s="63"/>
      <c r="EIE7" s="63"/>
      <c r="EIF7" s="63"/>
      <c r="EIG7" s="63"/>
      <c r="EIH7" s="63"/>
      <c r="EII7" s="63"/>
      <c r="EIJ7" s="63"/>
      <c r="EIK7" s="63"/>
      <c r="EIL7" s="63"/>
      <c r="EIM7" s="63"/>
      <c r="EIN7" s="63"/>
      <c r="EIO7" s="63"/>
      <c r="EIP7" s="63"/>
      <c r="EIQ7" s="63"/>
      <c r="EIR7" s="63"/>
      <c r="EIS7" s="63"/>
      <c r="EIT7" s="63"/>
      <c r="EIU7" s="63"/>
      <c r="EIV7" s="63"/>
      <c r="EIW7" s="63"/>
      <c r="EIX7" s="63"/>
      <c r="EIY7" s="63"/>
      <c r="EIZ7" s="63"/>
      <c r="EJA7" s="63"/>
      <c r="EJB7" s="63"/>
      <c r="EJC7" s="63"/>
      <c r="EJD7" s="63"/>
      <c r="EJE7" s="63"/>
      <c r="EJF7" s="63"/>
      <c r="EJG7" s="63"/>
      <c r="EJH7" s="63"/>
      <c r="EJI7" s="63"/>
      <c r="EJJ7" s="63"/>
      <c r="EJK7" s="63"/>
      <c r="EJL7" s="63"/>
      <c r="EJM7" s="63"/>
      <c r="EJN7" s="63"/>
      <c r="EJO7" s="63"/>
      <c r="EJP7" s="63"/>
      <c r="EJQ7" s="63"/>
      <c r="EJR7" s="63"/>
      <c r="EJS7" s="63"/>
      <c r="EJT7" s="63"/>
      <c r="EJU7" s="63"/>
      <c r="EJV7" s="63"/>
      <c r="EJW7" s="63"/>
      <c r="EJX7" s="63"/>
      <c r="EJY7" s="63"/>
      <c r="EJZ7" s="63"/>
      <c r="EKA7" s="63"/>
      <c r="EKB7" s="63"/>
      <c r="EKC7" s="63"/>
      <c r="EKD7" s="63"/>
      <c r="EKE7" s="63"/>
      <c r="EKF7" s="63"/>
      <c r="EKG7" s="63"/>
      <c r="EKH7" s="63"/>
      <c r="EKI7" s="63"/>
      <c r="EKJ7" s="63"/>
      <c r="EKK7" s="63"/>
      <c r="EKL7" s="63"/>
      <c r="EKM7" s="63"/>
      <c r="EKN7" s="63"/>
      <c r="EKO7" s="63"/>
      <c r="EKP7" s="63"/>
      <c r="EKQ7" s="63"/>
      <c r="EKR7" s="63"/>
      <c r="EKS7" s="63"/>
      <c r="EKT7" s="63"/>
      <c r="EKU7" s="63"/>
      <c r="EKV7" s="63"/>
      <c r="EKW7" s="63"/>
      <c r="EKX7" s="63"/>
      <c r="EKY7" s="63"/>
      <c r="EKZ7" s="63"/>
      <c r="ELA7" s="63"/>
      <c r="ELB7" s="63"/>
      <c r="ELC7" s="63"/>
      <c r="ELD7" s="63"/>
      <c r="ELE7" s="63"/>
      <c r="ELF7" s="63"/>
      <c r="ELG7" s="63"/>
      <c r="ELH7" s="63"/>
      <c r="ELI7" s="63"/>
      <c r="ELJ7" s="63"/>
      <c r="ELK7" s="63"/>
      <c r="ELL7" s="63"/>
      <c r="ELM7" s="63"/>
      <c r="ELN7" s="63"/>
      <c r="ELO7" s="63"/>
      <c r="ELP7" s="63"/>
      <c r="ELQ7" s="63"/>
      <c r="ELR7" s="63"/>
      <c r="ELS7" s="63"/>
      <c r="ELT7" s="63"/>
      <c r="ELU7" s="63"/>
      <c r="ELV7" s="63"/>
      <c r="ELW7" s="63"/>
      <c r="ELX7" s="63"/>
      <c r="ELY7" s="63"/>
      <c r="ELZ7" s="63"/>
      <c r="EMA7" s="63"/>
      <c r="EMB7" s="63"/>
      <c r="EMC7" s="63"/>
      <c r="EMD7" s="63"/>
      <c r="EME7" s="63"/>
      <c r="EMF7" s="63"/>
      <c r="EMG7" s="63"/>
      <c r="EMH7" s="63"/>
      <c r="EMI7" s="63"/>
      <c r="EMJ7" s="63"/>
      <c r="EMK7" s="63"/>
      <c r="EML7" s="63"/>
      <c r="EMM7" s="63"/>
      <c r="EMN7" s="63"/>
      <c r="EMO7" s="63"/>
      <c r="EMP7" s="63"/>
      <c r="EMQ7" s="63"/>
      <c r="EMR7" s="63"/>
      <c r="EMS7" s="63"/>
      <c r="EMT7" s="63"/>
      <c r="EMU7" s="63"/>
      <c r="EMV7" s="63"/>
      <c r="EMW7" s="63"/>
      <c r="EMX7" s="63"/>
      <c r="EMY7" s="63"/>
      <c r="EMZ7" s="63"/>
      <c r="ENA7" s="63"/>
      <c r="ENB7" s="63"/>
      <c r="ENC7" s="63"/>
      <c r="END7" s="63"/>
      <c r="ENE7" s="63"/>
      <c r="ENF7" s="63"/>
      <c r="ENG7" s="63"/>
      <c r="ENH7" s="63"/>
      <c r="ENI7" s="63"/>
      <c r="ENJ7" s="63"/>
      <c r="ENK7" s="63"/>
      <c r="ENL7" s="63"/>
      <c r="ENM7" s="63"/>
      <c r="ENN7" s="63"/>
      <c r="ENO7" s="63"/>
      <c r="ENP7" s="63"/>
      <c r="ENQ7" s="63"/>
      <c r="ENR7" s="63"/>
      <c r="ENS7" s="63"/>
      <c r="ENT7" s="63"/>
      <c r="ENU7" s="63"/>
      <c r="ENV7" s="63"/>
      <c r="ENW7" s="63"/>
      <c r="ENX7" s="63"/>
      <c r="ENY7" s="63"/>
      <c r="ENZ7" s="63"/>
      <c r="EOA7" s="63"/>
      <c r="EOB7" s="63"/>
      <c r="EOC7" s="63"/>
      <c r="EOD7" s="63"/>
      <c r="EOE7" s="63"/>
      <c r="EOF7" s="63"/>
      <c r="EOG7" s="63"/>
      <c r="EOH7" s="63"/>
      <c r="EOI7" s="63"/>
      <c r="EOJ7" s="63"/>
      <c r="EOK7" s="63"/>
      <c r="EOL7" s="63"/>
      <c r="EOM7" s="63"/>
      <c r="EON7" s="63"/>
      <c r="EOO7" s="63"/>
      <c r="EOP7" s="63"/>
      <c r="EOQ7" s="63"/>
      <c r="EOR7" s="63"/>
      <c r="EOS7" s="63"/>
      <c r="EOT7" s="63"/>
      <c r="EOU7" s="63"/>
      <c r="EOV7" s="63"/>
      <c r="EOW7" s="63"/>
      <c r="EOX7" s="63"/>
      <c r="EOY7" s="63"/>
      <c r="EOZ7" s="63"/>
      <c r="EPA7" s="63"/>
      <c r="EPB7" s="63"/>
      <c r="EPC7" s="63"/>
      <c r="EPD7" s="63"/>
      <c r="EPE7" s="63"/>
      <c r="EPF7" s="63"/>
      <c r="EPG7" s="63"/>
      <c r="EPH7" s="63"/>
      <c r="EPI7" s="63"/>
      <c r="EPJ7" s="63"/>
      <c r="EPK7" s="63"/>
      <c r="EPL7" s="63"/>
      <c r="EPM7" s="63"/>
      <c r="EPN7" s="63"/>
      <c r="EPO7" s="63"/>
      <c r="EPP7" s="63"/>
      <c r="EPQ7" s="63"/>
      <c r="EPR7" s="63"/>
      <c r="EPS7" s="63"/>
      <c r="EPT7" s="63"/>
      <c r="EPU7" s="63"/>
      <c r="EPV7" s="63"/>
      <c r="EPW7" s="63"/>
      <c r="EPX7" s="63"/>
      <c r="EPY7" s="63"/>
      <c r="EPZ7" s="63"/>
      <c r="EQA7" s="63"/>
      <c r="EQB7" s="63"/>
      <c r="EQC7" s="63"/>
      <c r="EQD7" s="63"/>
      <c r="EQE7" s="63"/>
      <c r="EQF7" s="63"/>
      <c r="EQG7" s="63"/>
      <c r="EQH7" s="63"/>
      <c r="EQI7" s="63"/>
      <c r="EQJ7" s="63"/>
      <c r="EQK7" s="63"/>
      <c r="EQL7" s="63"/>
      <c r="EQM7" s="63"/>
      <c r="EQN7" s="63"/>
      <c r="EQO7" s="63"/>
      <c r="EQP7" s="63"/>
      <c r="EQQ7" s="63"/>
      <c r="EQR7" s="63"/>
      <c r="EQS7" s="63"/>
      <c r="EQT7" s="63"/>
      <c r="EQU7" s="63"/>
      <c r="EQV7" s="63"/>
      <c r="EQW7" s="63"/>
      <c r="EQX7" s="63"/>
      <c r="EQY7" s="63"/>
      <c r="EQZ7" s="63"/>
      <c r="ERA7" s="63"/>
      <c r="ERB7" s="63"/>
      <c r="ERC7" s="63"/>
      <c r="ERD7" s="63"/>
      <c r="ERE7" s="63"/>
      <c r="ERF7" s="63"/>
      <c r="ERG7" s="63"/>
      <c r="ERH7" s="63"/>
      <c r="ERI7" s="63"/>
      <c r="ERJ7" s="63"/>
      <c r="ERK7" s="63"/>
      <c r="ERL7" s="63"/>
      <c r="ERM7" s="63"/>
      <c r="ERN7" s="63"/>
      <c r="ERO7" s="63"/>
      <c r="ERP7" s="63"/>
      <c r="ERQ7" s="63"/>
      <c r="ERR7" s="63"/>
      <c r="ERS7" s="63"/>
      <c r="ERT7" s="63"/>
      <c r="ERU7" s="63"/>
      <c r="ERV7" s="63"/>
      <c r="ERW7" s="63"/>
      <c r="ERX7" s="63"/>
      <c r="ERY7" s="63"/>
      <c r="ERZ7" s="63"/>
      <c r="ESA7" s="63"/>
      <c r="ESB7" s="63"/>
      <c r="ESC7" s="63"/>
      <c r="ESD7" s="63"/>
      <c r="ESE7" s="63"/>
      <c r="ESF7" s="63"/>
      <c r="ESG7" s="63"/>
      <c r="ESH7" s="63"/>
      <c r="ESI7" s="63"/>
      <c r="ESJ7" s="63"/>
      <c r="ESK7" s="63"/>
      <c r="ESL7" s="63"/>
      <c r="ESM7" s="63"/>
      <c r="ESN7" s="63"/>
      <c r="ESO7" s="63"/>
      <c r="ESP7" s="63"/>
      <c r="ESQ7" s="63"/>
      <c r="ESR7" s="63"/>
      <c r="ESS7" s="63"/>
      <c r="EST7" s="63"/>
      <c r="ESU7" s="63"/>
      <c r="ESV7" s="63"/>
      <c r="ESW7" s="63"/>
      <c r="ESX7" s="63"/>
      <c r="ESY7" s="63"/>
      <c r="ESZ7" s="63"/>
      <c r="ETA7" s="63"/>
      <c r="ETB7" s="63"/>
      <c r="ETC7" s="63"/>
      <c r="ETD7" s="63"/>
      <c r="ETE7" s="63"/>
      <c r="ETF7" s="63"/>
      <c r="ETG7" s="63"/>
      <c r="ETH7" s="63"/>
      <c r="ETI7" s="63"/>
      <c r="ETJ7" s="63"/>
      <c r="ETK7" s="63"/>
      <c r="ETL7" s="63"/>
      <c r="ETM7" s="63"/>
      <c r="ETN7" s="63"/>
      <c r="ETO7" s="63"/>
      <c r="ETP7" s="63"/>
      <c r="ETQ7" s="63"/>
      <c r="ETR7" s="63"/>
      <c r="ETS7" s="63"/>
      <c r="ETT7" s="63"/>
      <c r="ETU7" s="63"/>
      <c r="ETV7" s="63"/>
      <c r="ETW7" s="63"/>
      <c r="ETX7" s="63"/>
      <c r="ETY7" s="63"/>
      <c r="ETZ7" s="63"/>
      <c r="EUA7" s="63"/>
      <c r="EUB7" s="63"/>
      <c r="EUC7" s="63"/>
      <c r="EUD7" s="63"/>
      <c r="EUE7" s="63"/>
      <c r="EUF7" s="63"/>
      <c r="EUG7" s="63"/>
      <c r="EUH7" s="63"/>
      <c r="EUI7" s="63"/>
      <c r="EUJ7" s="63"/>
      <c r="EUK7" s="63"/>
      <c r="EUL7" s="63"/>
      <c r="EUM7" s="63"/>
      <c r="EUN7" s="63"/>
      <c r="EUO7" s="63"/>
      <c r="EUP7" s="63"/>
      <c r="EUQ7" s="63"/>
      <c r="EUR7" s="63"/>
      <c r="EUS7" s="63"/>
      <c r="EUT7" s="63"/>
      <c r="EUU7" s="63"/>
      <c r="EUV7" s="63"/>
      <c r="EUW7" s="63"/>
      <c r="EUX7" s="63"/>
      <c r="EUY7" s="63"/>
      <c r="EUZ7" s="63"/>
      <c r="EVA7" s="63"/>
      <c r="EVB7" s="63"/>
      <c r="EVC7" s="63"/>
      <c r="EVD7" s="63"/>
      <c r="EVE7" s="63"/>
      <c r="EVF7" s="63"/>
      <c r="EVG7" s="63"/>
      <c r="EVH7" s="63"/>
      <c r="EVI7" s="63"/>
      <c r="EVJ7" s="63"/>
      <c r="EVK7" s="63"/>
      <c r="EVL7" s="63"/>
      <c r="EVM7" s="63"/>
      <c r="EVN7" s="63"/>
      <c r="EVO7" s="63"/>
      <c r="EVP7" s="63"/>
      <c r="EVQ7" s="63"/>
      <c r="EVR7" s="63"/>
      <c r="EVS7" s="63"/>
      <c r="EVT7" s="63"/>
      <c r="EVU7" s="63"/>
      <c r="EVV7" s="63"/>
      <c r="EVW7" s="63"/>
      <c r="EVX7" s="63"/>
      <c r="EVY7" s="63"/>
      <c r="EVZ7" s="63"/>
      <c r="EWA7" s="63"/>
      <c r="EWB7" s="63"/>
      <c r="EWC7" s="63"/>
      <c r="EWD7" s="63"/>
      <c r="EWE7" s="63"/>
      <c r="EWF7" s="63"/>
      <c r="EWG7" s="63"/>
      <c r="EWH7" s="63"/>
      <c r="EWI7" s="63"/>
      <c r="EWJ7" s="63"/>
      <c r="EWK7" s="63"/>
      <c r="EWL7" s="63"/>
      <c r="EWM7" s="63"/>
      <c r="EWN7" s="63"/>
      <c r="EWO7" s="63"/>
      <c r="EWP7" s="63"/>
      <c r="EWQ7" s="63"/>
      <c r="EWR7" s="63"/>
      <c r="EWS7" s="63"/>
      <c r="EWT7" s="63"/>
      <c r="EWU7" s="63"/>
      <c r="EWV7" s="63"/>
      <c r="EWW7" s="63"/>
      <c r="EWX7" s="63"/>
      <c r="EWY7" s="63"/>
      <c r="EWZ7" s="63"/>
      <c r="EXA7" s="63"/>
      <c r="EXB7" s="63"/>
      <c r="EXC7" s="63"/>
      <c r="EXD7" s="63"/>
      <c r="EXE7" s="63"/>
      <c r="EXF7" s="63"/>
      <c r="EXG7" s="63"/>
      <c r="EXH7" s="63"/>
      <c r="EXI7" s="63"/>
      <c r="EXJ7" s="63"/>
      <c r="EXK7" s="63"/>
      <c r="EXL7" s="63"/>
      <c r="EXM7" s="63"/>
      <c r="EXN7" s="63"/>
      <c r="EXO7" s="63"/>
      <c r="EXP7" s="63"/>
      <c r="EXQ7" s="63"/>
      <c r="EXR7" s="63"/>
      <c r="EXS7" s="63"/>
      <c r="EXT7" s="63"/>
      <c r="EXU7" s="63"/>
      <c r="EXV7" s="63"/>
      <c r="EXW7" s="63"/>
      <c r="EXX7" s="63"/>
      <c r="EXY7" s="63"/>
      <c r="EXZ7" s="63"/>
      <c r="EYA7" s="63"/>
      <c r="EYB7" s="63"/>
      <c r="EYC7" s="63"/>
      <c r="EYD7" s="63"/>
      <c r="EYE7" s="63"/>
      <c r="EYF7" s="63"/>
      <c r="EYG7" s="63"/>
      <c r="EYH7" s="63"/>
      <c r="EYI7" s="63"/>
      <c r="EYJ7" s="63"/>
      <c r="EYK7" s="63"/>
      <c r="EYL7" s="63"/>
      <c r="EYM7" s="63"/>
      <c r="EYN7" s="63"/>
      <c r="EYO7" s="63"/>
      <c r="EYP7" s="63"/>
      <c r="EYQ7" s="63"/>
      <c r="EYR7" s="63"/>
      <c r="EYS7" s="63"/>
      <c r="EYT7" s="63"/>
      <c r="EYU7" s="63"/>
      <c r="EYV7" s="63"/>
      <c r="EYW7" s="63"/>
      <c r="EYX7" s="63"/>
      <c r="EYY7" s="63"/>
      <c r="EYZ7" s="63"/>
      <c r="EZA7" s="63"/>
      <c r="EZB7" s="63"/>
      <c r="EZC7" s="63"/>
      <c r="EZD7" s="63"/>
      <c r="EZE7" s="63"/>
      <c r="EZF7" s="63"/>
      <c r="EZG7" s="63"/>
      <c r="EZH7" s="63"/>
      <c r="EZI7" s="63"/>
      <c r="EZJ7" s="63"/>
      <c r="EZK7" s="63"/>
      <c r="EZL7" s="63"/>
      <c r="EZM7" s="63"/>
      <c r="EZN7" s="63"/>
      <c r="EZO7" s="63"/>
      <c r="EZP7" s="63"/>
      <c r="EZQ7" s="63"/>
      <c r="EZR7" s="63"/>
      <c r="EZS7" s="63"/>
      <c r="EZT7" s="63"/>
      <c r="EZU7" s="63"/>
      <c r="EZV7" s="63"/>
      <c r="EZW7" s="63"/>
      <c r="EZX7" s="63"/>
      <c r="EZY7" s="63"/>
      <c r="EZZ7" s="63"/>
      <c r="FAA7" s="63"/>
      <c r="FAB7" s="63"/>
      <c r="FAC7" s="63"/>
      <c r="FAD7" s="63"/>
      <c r="FAE7" s="63"/>
      <c r="FAF7" s="63"/>
      <c r="FAG7" s="63"/>
      <c r="FAH7" s="63"/>
      <c r="FAI7" s="63"/>
      <c r="FAJ7" s="63"/>
      <c r="FAK7" s="63"/>
      <c r="FAL7" s="63"/>
      <c r="FAM7" s="63"/>
      <c r="FAN7" s="63"/>
      <c r="FAO7" s="63"/>
      <c r="FAP7" s="63"/>
      <c r="FAQ7" s="63"/>
      <c r="FAR7" s="63"/>
      <c r="FAS7" s="63"/>
      <c r="FAT7" s="63"/>
      <c r="FAU7" s="63"/>
      <c r="FAV7" s="63"/>
      <c r="FAW7" s="63"/>
      <c r="FAX7" s="63"/>
      <c r="FAY7" s="63"/>
      <c r="FAZ7" s="63"/>
      <c r="FBA7" s="63"/>
      <c r="FBB7" s="63"/>
      <c r="FBC7" s="63"/>
      <c r="FBD7" s="63"/>
      <c r="FBE7" s="63"/>
      <c r="FBF7" s="63"/>
      <c r="FBG7" s="63"/>
      <c r="FBH7" s="63"/>
      <c r="FBI7" s="63"/>
      <c r="FBJ7" s="63"/>
      <c r="FBK7" s="63"/>
      <c r="FBL7" s="63"/>
      <c r="FBM7" s="63"/>
      <c r="FBN7" s="63"/>
      <c r="FBO7" s="63"/>
      <c r="FBP7" s="63"/>
      <c r="FBQ7" s="63"/>
      <c r="FBR7" s="63"/>
      <c r="FBS7" s="63"/>
      <c r="FBT7" s="63"/>
      <c r="FBU7" s="63"/>
      <c r="FBV7" s="63"/>
      <c r="FBW7" s="63"/>
      <c r="FBX7" s="63"/>
      <c r="FBY7" s="63"/>
      <c r="FBZ7" s="63"/>
      <c r="FCA7" s="63"/>
      <c r="FCB7" s="63"/>
      <c r="FCC7" s="63"/>
      <c r="FCD7" s="63"/>
      <c r="FCE7" s="63"/>
      <c r="FCF7" s="63"/>
      <c r="FCG7" s="63"/>
      <c r="FCH7" s="63"/>
      <c r="FCI7" s="63"/>
      <c r="FCJ7" s="63"/>
      <c r="FCK7" s="63"/>
      <c r="FCL7" s="63"/>
      <c r="FCM7" s="63"/>
      <c r="FCN7" s="63"/>
      <c r="FCO7" s="63"/>
      <c r="FCP7" s="63"/>
      <c r="FCQ7" s="63"/>
      <c r="FCR7" s="63"/>
      <c r="FCS7" s="63"/>
      <c r="FCT7" s="63"/>
      <c r="FCU7" s="63"/>
      <c r="FCV7" s="63"/>
      <c r="FCW7" s="63"/>
      <c r="FCX7" s="63"/>
      <c r="FCY7" s="63"/>
      <c r="FCZ7" s="63"/>
      <c r="FDA7" s="63"/>
      <c r="FDB7" s="63"/>
      <c r="FDC7" s="63"/>
      <c r="FDD7" s="63"/>
      <c r="FDE7" s="63"/>
      <c r="FDF7" s="63"/>
      <c r="FDG7" s="63"/>
      <c r="FDH7" s="63"/>
      <c r="FDI7" s="63"/>
      <c r="FDJ7" s="63"/>
      <c r="FDK7" s="63"/>
      <c r="FDL7" s="63"/>
      <c r="FDM7" s="63"/>
      <c r="FDN7" s="63"/>
      <c r="FDO7" s="63"/>
      <c r="FDP7" s="63"/>
      <c r="FDQ7" s="63"/>
      <c r="FDR7" s="63"/>
      <c r="FDS7" s="63"/>
      <c r="FDT7" s="63"/>
      <c r="FDU7" s="63"/>
      <c r="FDV7" s="63"/>
      <c r="FDW7" s="63"/>
      <c r="FDX7" s="63"/>
      <c r="FDY7" s="63"/>
      <c r="FDZ7" s="63"/>
      <c r="FEA7" s="63"/>
      <c r="FEB7" s="63"/>
      <c r="FEC7" s="63"/>
      <c r="FED7" s="63"/>
      <c r="FEE7" s="63"/>
      <c r="FEF7" s="63"/>
      <c r="FEG7" s="63"/>
      <c r="FEH7" s="63"/>
      <c r="FEI7" s="63"/>
      <c r="FEJ7" s="63"/>
      <c r="FEK7" s="63"/>
      <c r="FEL7" s="63"/>
      <c r="FEM7" s="63"/>
      <c r="FEN7" s="63"/>
      <c r="FEO7" s="63"/>
      <c r="FEP7" s="63"/>
      <c r="FEQ7" s="63"/>
      <c r="FER7" s="63"/>
      <c r="FES7" s="63"/>
      <c r="FET7" s="63"/>
      <c r="FEU7" s="63"/>
      <c r="FEV7" s="63"/>
      <c r="FEW7" s="63"/>
      <c r="FEX7" s="63"/>
      <c r="FEY7" s="63"/>
      <c r="FEZ7" s="63"/>
      <c r="FFA7" s="63"/>
      <c r="FFB7" s="63"/>
      <c r="FFC7" s="63"/>
      <c r="FFD7" s="63"/>
      <c r="FFE7" s="63"/>
      <c r="FFF7" s="63"/>
      <c r="FFG7" s="63"/>
      <c r="FFH7" s="63"/>
      <c r="FFI7" s="63"/>
      <c r="FFJ7" s="63"/>
      <c r="FFK7" s="63"/>
      <c r="FFL7" s="63"/>
      <c r="FFM7" s="63"/>
      <c r="FFN7" s="63"/>
      <c r="FFO7" s="63"/>
      <c r="FFP7" s="63"/>
      <c r="FFQ7" s="63"/>
      <c r="FFR7" s="63"/>
      <c r="FFS7" s="63"/>
      <c r="FFT7" s="63"/>
      <c r="FFU7" s="63"/>
      <c r="FFV7" s="63"/>
      <c r="FFW7" s="63"/>
      <c r="FFX7" s="63"/>
      <c r="FFY7" s="63"/>
      <c r="FFZ7" s="63"/>
      <c r="FGA7" s="63"/>
      <c r="FGB7" s="63"/>
      <c r="FGC7" s="63"/>
      <c r="FGD7" s="63"/>
      <c r="FGE7" s="63"/>
      <c r="FGF7" s="63"/>
      <c r="FGG7" s="63"/>
      <c r="FGH7" s="63"/>
      <c r="FGI7" s="63"/>
      <c r="FGJ7" s="63"/>
      <c r="FGK7" s="63"/>
      <c r="FGL7" s="63"/>
      <c r="FGM7" s="63"/>
      <c r="FGN7" s="63"/>
      <c r="FGO7" s="63"/>
      <c r="FGP7" s="63"/>
      <c r="FGQ7" s="63"/>
      <c r="FGR7" s="63"/>
      <c r="FGS7" s="63"/>
      <c r="FGT7" s="63"/>
      <c r="FGU7" s="63"/>
      <c r="FGV7" s="63"/>
      <c r="FGW7" s="63"/>
      <c r="FGX7" s="63"/>
      <c r="FGY7" s="63"/>
      <c r="FGZ7" s="63"/>
      <c r="FHA7" s="63"/>
      <c r="FHB7" s="63"/>
      <c r="FHC7" s="63"/>
      <c r="FHD7" s="63"/>
      <c r="FHE7" s="63"/>
      <c r="FHF7" s="63"/>
      <c r="FHG7" s="63"/>
      <c r="FHH7" s="63"/>
      <c r="FHI7" s="63"/>
      <c r="FHJ7" s="63"/>
      <c r="FHK7" s="63"/>
      <c r="FHL7" s="63"/>
      <c r="FHM7" s="63"/>
      <c r="FHN7" s="63"/>
      <c r="FHO7" s="63"/>
      <c r="FHP7" s="63"/>
      <c r="FHQ7" s="63"/>
      <c r="FHR7" s="63"/>
      <c r="FHS7" s="63"/>
      <c r="FHT7" s="63"/>
      <c r="FHU7" s="63"/>
      <c r="FHV7" s="63"/>
      <c r="FHW7" s="63"/>
      <c r="FHX7" s="63"/>
      <c r="FHY7" s="63"/>
      <c r="FHZ7" s="63"/>
      <c r="FIA7" s="63"/>
      <c r="FIB7" s="63"/>
      <c r="FIC7" s="63"/>
      <c r="FID7" s="63"/>
      <c r="FIE7" s="63"/>
      <c r="FIF7" s="63"/>
      <c r="FIG7" s="63"/>
      <c r="FIH7" s="63"/>
      <c r="FII7" s="63"/>
      <c r="FIJ7" s="63"/>
      <c r="FIK7" s="63"/>
      <c r="FIL7" s="63"/>
      <c r="FIM7" s="63"/>
      <c r="FIN7" s="63"/>
      <c r="FIO7" s="63"/>
      <c r="FIP7" s="63"/>
      <c r="FIQ7" s="63"/>
      <c r="FIR7" s="63"/>
      <c r="FIS7" s="63"/>
      <c r="FIT7" s="63"/>
      <c r="FIU7" s="63"/>
      <c r="FIV7" s="63"/>
      <c r="FIW7" s="63"/>
      <c r="FIX7" s="63"/>
      <c r="FIY7" s="63"/>
      <c r="FIZ7" s="63"/>
      <c r="FJA7" s="63"/>
      <c r="FJB7" s="63"/>
      <c r="FJC7" s="63"/>
      <c r="FJD7" s="63"/>
      <c r="FJE7" s="63"/>
      <c r="FJF7" s="63"/>
      <c r="FJG7" s="63"/>
      <c r="FJH7" s="63"/>
      <c r="FJI7" s="63"/>
      <c r="FJJ7" s="63"/>
      <c r="FJK7" s="63"/>
      <c r="FJL7" s="63"/>
      <c r="FJM7" s="63"/>
      <c r="FJN7" s="63"/>
      <c r="FJO7" s="63"/>
      <c r="FJP7" s="63"/>
      <c r="FJQ7" s="63"/>
      <c r="FJR7" s="63"/>
      <c r="FJS7" s="63"/>
      <c r="FJT7" s="63"/>
      <c r="FJU7" s="63"/>
      <c r="FJV7" s="63"/>
      <c r="FJW7" s="63"/>
      <c r="FJX7" s="63"/>
      <c r="FJY7" s="63"/>
      <c r="FJZ7" s="63"/>
      <c r="FKA7" s="63"/>
      <c r="FKB7" s="63"/>
      <c r="FKC7" s="63"/>
      <c r="FKD7" s="63"/>
      <c r="FKE7" s="63"/>
      <c r="FKF7" s="63"/>
      <c r="FKG7" s="63"/>
      <c r="FKH7" s="63"/>
      <c r="FKI7" s="63"/>
      <c r="FKJ7" s="63"/>
      <c r="FKK7" s="63"/>
      <c r="FKL7" s="63"/>
      <c r="FKM7" s="63"/>
      <c r="FKN7" s="63"/>
      <c r="FKO7" s="63"/>
      <c r="FKP7" s="63"/>
      <c r="FKQ7" s="63"/>
      <c r="FKR7" s="63"/>
      <c r="FKS7" s="63"/>
      <c r="FKT7" s="63"/>
      <c r="FKU7" s="63"/>
      <c r="FKV7" s="63"/>
      <c r="FKW7" s="63"/>
      <c r="FKX7" s="63"/>
      <c r="FKY7" s="63"/>
      <c r="FKZ7" s="63"/>
      <c r="FLA7" s="63"/>
      <c r="FLB7" s="63"/>
      <c r="FLC7" s="63"/>
      <c r="FLD7" s="63"/>
      <c r="FLE7" s="63"/>
      <c r="FLF7" s="63"/>
      <c r="FLG7" s="63"/>
      <c r="FLH7" s="63"/>
      <c r="FLI7" s="63"/>
      <c r="FLJ7" s="63"/>
      <c r="FLK7" s="63"/>
      <c r="FLL7" s="63"/>
      <c r="FLM7" s="63"/>
      <c r="FLN7" s="63"/>
      <c r="FLO7" s="63"/>
      <c r="FLP7" s="63"/>
      <c r="FLQ7" s="63"/>
      <c r="FLR7" s="63"/>
      <c r="FLS7" s="63"/>
      <c r="FLT7" s="63"/>
      <c r="FLU7" s="63"/>
      <c r="FLV7" s="63"/>
      <c r="FLW7" s="63"/>
      <c r="FLX7" s="63"/>
      <c r="FLY7" s="63"/>
      <c r="FLZ7" s="63"/>
      <c r="FMA7" s="63"/>
      <c r="FMB7" s="63"/>
      <c r="FMC7" s="63"/>
      <c r="FMD7" s="63"/>
      <c r="FME7" s="63"/>
      <c r="FMF7" s="63"/>
      <c r="FMG7" s="63"/>
      <c r="FMH7" s="63"/>
      <c r="FMI7" s="63"/>
      <c r="FMJ7" s="63"/>
      <c r="FMK7" s="63"/>
      <c r="FML7" s="63"/>
      <c r="FMM7" s="63"/>
      <c r="FMN7" s="63"/>
      <c r="FMO7" s="63"/>
      <c r="FMP7" s="63"/>
      <c r="FMQ7" s="63"/>
      <c r="FMR7" s="63"/>
      <c r="FMS7" s="63"/>
      <c r="FMT7" s="63"/>
      <c r="FMU7" s="63"/>
      <c r="FMV7" s="63"/>
      <c r="FMW7" s="63"/>
      <c r="FMX7" s="63"/>
      <c r="FMY7" s="63"/>
      <c r="FMZ7" s="63"/>
      <c r="FNA7" s="63"/>
      <c r="FNB7" s="63"/>
      <c r="FNC7" s="63"/>
      <c r="FND7" s="63"/>
      <c r="FNE7" s="63"/>
      <c r="FNF7" s="63"/>
      <c r="FNG7" s="63"/>
      <c r="FNH7" s="63"/>
      <c r="FNI7" s="63"/>
      <c r="FNJ7" s="63"/>
      <c r="FNK7" s="63"/>
      <c r="FNL7" s="63"/>
      <c r="FNM7" s="63"/>
      <c r="FNN7" s="63"/>
      <c r="FNO7" s="63"/>
      <c r="FNP7" s="63"/>
      <c r="FNQ7" s="63"/>
      <c r="FNR7" s="63"/>
      <c r="FNS7" s="63"/>
      <c r="FNT7" s="63"/>
      <c r="FNU7" s="63"/>
      <c r="FNV7" s="63"/>
      <c r="FNW7" s="63"/>
      <c r="FNX7" s="63"/>
      <c r="FNY7" s="63"/>
      <c r="FNZ7" s="63"/>
      <c r="FOA7" s="63"/>
      <c r="FOB7" s="63"/>
      <c r="FOC7" s="63"/>
      <c r="FOD7" s="63"/>
      <c r="FOE7" s="63"/>
      <c r="FOF7" s="63"/>
      <c r="FOG7" s="63"/>
      <c r="FOH7" s="63"/>
      <c r="FOI7" s="63"/>
      <c r="FOJ7" s="63"/>
      <c r="FOK7" s="63"/>
      <c r="FOL7" s="63"/>
      <c r="FOM7" s="63"/>
      <c r="FON7" s="63"/>
      <c r="FOO7" s="63"/>
      <c r="FOP7" s="63"/>
      <c r="FOQ7" s="63"/>
      <c r="FOR7" s="63"/>
      <c r="FOS7" s="63"/>
      <c r="FOT7" s="63"/>
      <c r="FOU7" s="63"/>
      <c r="FOV7" s="63"/>
      <c r="FOW7" s="63"/>
      <c r="FOX7" s="63"/>
      <c r="FOY7" s="63"/>
      <c r="FOZ7" s="63"/>
      <c r="FPA7" s="63"/>
      <c r="FPB7" s="63"/>
      <c r="FPC7" s="63"/>
      <c r="FPD7" s="63"/>
      <c r="FPE7" s="63"/>
      <c r="FPF7" s="63"/>
      <c r="FPG7" s="63"/>
      <c r="FPH7" s="63"/>
      <c r="FPI7" s="63"/>
      <c r="FPJ7" s="63"/>
      <c r="FPK7" s="63"/>
      <c r="FPL7" s="63"/>
      <c r="FPM7" s="63"/>
      <c r="FPN7" s="63"/>
      <c r="FPO7" s="63"/>
      <c r="FPP7" s="63"/>
      <c r="FPQ7" s="63"/>
      <c r="FPR7" s="63"/>
      <c r="FPS7" s="63"/>
      <c r="FPT7" s="63"/>
      <c r="FPU7" s="63"/>
      <c r="FPV7" s="63"/>
      <c r="FPW7" s="63"/>
      <c r="FPX7" s="63"/>
      <c r="FPY7" s="63"/>
      <c r="FPZ7" s="63"/>
      <c r="FQA7" s="63"/>
      <c r="FQB7" s="63"/>
      <c r="FQC7" s="63"/>
      <c r="FQD7" s="63"/>
      <c r="FQE7" s="63"/>
      <c r="FQF7" s="63"/>
      <c r="FQG7" s="63"/>
      <c r="FQH7" s="63"/>
      <c r="FQI7" s="63"/>
      <c r="FQJ7" s="63"/>
      <c r="FQK7" s="63"/>
      <c r="FQL7" s="63"/>
      <c r="FQM7" s="63"/>
      <c r="FQN7" s="63"/>
      <c r="FQO7" s="63"/>
      <c r="FQP7" s="63"/>
      <c r="FQQ7" s="63"/>
      <c r="FQR7" s="63"/>
      <c r="FQS7" s="63"/>
      <c r="FQT7" s="63"/>
      <c r="FQU7" s="63"/>
      <c r="FQV7" s="63"/>
      <c r="FQW7" s="63"/>
      <c r="FQX7" s="63"/>
      <c r="FQY7" s="63"/>
      <c r="FQZ7" s="63"/>
      <c r="FRA7" s="63"/>
      <c r="FRB7" s="63"/>
      <c r="FRC7" s="63"/>
      <c r="FRD7" s="63"/>
      <c r="FRE7" s="63"/>
      <c r="FRF7" s="63"/>
      <c r="FRG7" s="63"/>
      <c r="FRH7" s="63"/>
      <c r="FRI7" s="63"/>
      <c r="FRJ7" s="63"/>
      <c r="FRK7" s="63"/>
      <c r="FRL7" s="63"/>
      <c r="FRM7" s="63"/>
      <c r="FRN7" s="63"/>
      <c r="FRO7" s="63"/>
      <c r="FRP7" s="63"/>
      <c r="FRQ7" s="63"/>
      <c r="FRR7" s="63"/>
      <c r="FRS7" s="63"/>
      <c r="FRT7" s="63"/>
      <c r="FRU7" s="63"/>
      <c r="FRV7" s="63"/>
      <c r="FRW7" s="63"/>
      <c r="FRX7" s="63"/>
      <c r="FRY7" s="63"/>
      <c r="FRZ7" s="63"/>
      <c r="FSA7" s="63"/>
      <c r="FSB7" s="63"/>
      <c r="FSC7" s="63"/>
      <c r="FSD7" s="63"/>
      <c r="FSE7" s="63"/>
      <c r="FSF7" s="63"/>
      <c r="FSG7" s="63"/>
      <c r="FSH7" s="63"/>
      <c r="FSI7" s="63"/>
      <c r="FSJ7" s="63"/>
      <c r="FSK7" s="63"/>
      <c r="FSL7" s="63"/>
      <c r="FSM7" s="63"/>
      <c r="FSN7" s="63"/>
      <c r="FSO7" s="63"/>
      <c r="FSP7" s="63"/>
      <c r="FSQ7" s="63"/>
      <c r="FSR7" s="63"/>
      <c r="FSS7" s="63"/>
      <c r="FST7" s="63"/>
      <c r="FSU7" s="63"/>
      <c r="FSV7" s="63"/>
      <c r="FSW7" s="63"/>
      <c r="FSX7" s="63"/>
      <c r="FSY7" s="63"/>
      <c r="FSZ7" s="63"/>
      <c r="FTA7" s="63"/>
      <c r="FTB7" s="63"/>
      <c r="FTC7" s="63"/>
      <c r="FTD7" s="63"/>
      <c r="FTE7" s="63"/>
      <c r="FTF7" s="63"/>
      <c r="FTG7" s="63"/>
      <c r="FTH7" s="63"/>
      <c r="FTI7" s="63"/>
      <c r="FTJ7" s="63"/>
      <c r="FTK7" s="63"/>
      <c r="FTL7" s="63"/>
      <c r="FTM7" s="63"/>
      <c r="FTN7" s="63"/>
      <c r="FTO7" s="63"/>
      <c r="FTP7" s="63"/>
      <c r="FTQ7" s="63"/>
      <c r="FTR7" s="63"/>
      <c r="FTS7" s="63"/>
      <c r="FTT7" s="63"/>
      <c r="FTU7" s="63"/>
      <c r="FTV7" s="63"/>
      <c r="FTW7" s="63"/>
      <c r="FTX7" s="63"/>
      <c r="FTY7" s="63"/>
      <c r="FTZ7" s="63"/>
      <c r="FUA7" s="63"/>
      <c r="FUB7" s="63"/>
      <c r="FUC7" s="63"/>
      <c r="FUD7" s="63"/>
      <c r="FUE7" s="63"/>
      <c r="FUF7" s="63"/>
      <c r="FUG7" s="63"/>
      <c r="FUH7" s="63"/>
      <c r="FUI7" s="63"/>
      <c r="FUJ7" s="63"/>
      <c r="FUK7" s="63"/>
      <c r="FUL7" s="63"/>
      <c r="FUM7" s="63"/>
      <c r="FUN7" s="63"/>
      <c r="FUO7" s="63"/>
      <c r="FUP7" s="63"/>
      <c r="FUQ7" s="63"/>
      <c r="FUR7" s="63"/>
      <c r="FUS7" s="63"/>
      <c r="FUT7" s="63"/>
      <c r="FUU7" s="63"/>
      <c r="FUV7" s="63"/>
      <c r="FUW7" s="63"/>
      <c r="FUX7" s="63"/>
      <c r="FUY7" s="63"/>
      <c r="FUZ7" s="63"/>
      <c r="FVA7" s="63"/>
      <c r="FVB7" s="63"/>
      <c r="FVC7" s="63"/>
      <c r="FVD7" s="63"/>
      <c r="FVE7" s="63"/>
      <c r="FVF7" s="63"/>
      <c r="FVG7" s="63"/>
      <c r="FVH7" s="63"/>
      <c r="FVI7" s="63"/>
      <c r="FVJ7" s="63"/>
      <c r="FVK7" s="63"/>
      <c r="FVL7" s="63"/>
      <c r="FVM7" s="63"/>
      <c r="FVN7" s="63"/>
      <c r="FVO7" s="63"/>
      <c r="FVP7" s="63"/>
      <c r="FVQ7" s="63"/>
      <c r="FVR7" s="63"/>
      <c r="FVS7" s="63"/>
      <c r="FVT7" s="63"/>
      <c r="FVU7" s="63"/>
      <c r="FVV7" s="63"/>
      <c r="FVW7" s="63"/>
      <c r="FVX7" s="63"/>
      <c r="FVY7" s="63"/>
      <c r="FVZ7" s="63"/>
      <c r="FWA7" s="63"/>
      <c r="FWB7" s="63"/>
      <c r="FWC7" s="63"/>
      <c r="FWD7" s="63"/>
      <c r="FWE7" s="63"/>
      <c r="FWF7" s="63"/>
      <c r="FWG7" s="63"/>
      <c r="FWH7" s="63"/>
      <c r="FWI7" s="63"/>
      <c r="FWJ7" s="63"/>
      <c r="FWK7" s="63"/>
      <c r="FWL7" s="63"/>
      <c r="FWM7" s="63"/>
      <c r="FWN7" s="63"/>
      <c r="FWO7" s="63"/>
      <c r="FWP7" s="63"/>
      <c r="FWQ7" s="63"/>
      <c r="FWR7" s="63"/>
      <c r="FWS7" s="63"/>
      <c r="FWT7" s="63"/>
      <c r="FWU7" s="63"/>
      <c r="FWV7" s="63"/>
      <c r="FWW7" s="63"/>
      <c r="FWX7" s="63"/>
      <c r="FWY7" s="63"/>
      <c r="FWZ7" s="63"/>
      <c r="FXA7" s="63"/>
      <c r="FXB7" s="63"/>
      <c r="FXC7" s="63"/>
      <c r="FXD7" s="63"/>
      <c r="FXE7" s="63"/>
      <c r="FXF7" s="63"/>
      <c r="FXG7" s="63"/>
      <c r="FXH7" s="63"/>
      <c r="FXI7" s="63"/>
      <c r="FXJ7" s="63"/>
      <c r="FXK7" s="63"/>
      <c r="FXL7" s="63"/>
      <c r="FXM7" s="63"/>
      <c r="FXN7" s="63"/>
      <c r="FXO7" s="63"/>
      <c r="FXP7" s="63"/>
      <c r="FXQ7" s="63"/>
      <c r="FXR7" s="63"/>
      <c r="FXS7" s="63"/>
      <c r="FXT7" s="63"/>
      <c r="FXU7" s="63"/>
      <c r="FXV7" s="63"/>
      <c r="FXW7" s="63"/>
      <c r="FXX7" s="63"/>
      <c r="FXY7" s="63"/>
      <c r="FXZ7" s="63"/>
      <c r="FYA7" s="63"/>
      <c r="FYB7" s="63"/>
      <c r="FYC7" s="63"/>
      <c r="FYD7" s="63"/>
      <c r="FYE7" s="63"/>
      <c r="FYF7" s="63"/>
      <c r="FYG7" s="63"/>
      <c r="FYH7" s="63"/>
      <c r="FYI7" s="63"/>
      <c r="FYJ7" s="63"/>
      <c r="FYK7" s="63"/>
      <c r="FYL7" s="63"/>
      <c r="FYM7" s="63"/>
      <c r="FYN7" s="63"/>
      <c r="FYO7" s="63"/>
      <c r="FYP7" s="63"/>
      <c r="FYQ7" s="63"/>
      <c r="FYR7" s="63"/>
      <c r="FYS7" s="63"/>
      <c r="FYT7" s="63"/>
      <c r="FYU7" s="63"/>
      <c r="FYV7" s="63"/>
      <c r="FYW7" s="63"/>
      <c r="FYX7" s="63"/>
      <c r="FYY7" s="63"/>
      <c r="FYZ7" s="63"/>
      <c r="FZA7" s="63"/>
      <c r="FZB7" s="63"/>
      <c r="FZC7" s="63"/>
      <c r="FZD7" s="63"/>
      <c r="FZE7" s="63"/>
      <c r="FZF7" s="63"/>
      <c r="FZG7" s="63"/>
      <c r="FZH7" s="63"/>
      <c r="FZI7" s="63"/>
      <c r="FZJ7" s="63"/>
      <c r="FZK7" s="63"/>
      <c r="FZL7" s="63"/>
      <c r="FZM7" s="63"/>
      <c r="FZN7" s="63"/>
      <c r="FZO7" s="63"/>
      <c r="FZP7" s="63"/>
      <c r="FZQ7" s="63"/>
      <c r="FZR7" s="63"/>
      <c r="FZS7" s="63"/>
      <c r="FZT7" s="63"/>
      <c r="FZU7" s="63"/>
      <c r="FZV7" s="63"/>
      <c r="FZW7" s="63"/>
      <c r="FZX7" s="63"/>
      <c r="FZY7" s="63"/>
      <c r="FZZ7" s="63"/>
      <c r="GAA7" s="63"/>
      <c r="GAB7" s="63"/>
      <c r="GAC7" s="63"/>
      <c r="GAD7" s="63"/>
      <c r="GAE7" s="63"/>
      <c r="GAF7" s="63"/>
      <c r="GAG7" s="63"/>
      <c r="GAH7" s="63"/>
      <c r="GAI7" s="63"/>
      <c r="GAJ7" s="63"/>
      <c r="GAK7" s="63"/>
      <c r="GAL7" s="63"/>
      <c r="GAM7" s="63"/>
      <c r="GAN7" s="63"/>
      <c r="GAO7" s="63"/>
      <c r="GAP7" s="63"/>
      <c r="GAQ7" s="63"/>
      <c r="GAR7" s="63"/>
      <c r="GAS7" s="63"/>
      <c r="GAT7" s="63"/>
      <c r="GAU7" s="63"/>
      <c r="GAV7" s="63"/>
      <c r="GAW7" s="63"/>
      <c r="GAX7" s="63"/>
      <c r="GAY7" s="63"/>
      <c r="GAZ7" s="63"/>
      <c r="GBA7" s="63"/>
      <c r="GBB7" s="63"/>
      <c r="GBC7" s="63"/>
      <c r="GBD7" s="63"/>
      <c r="GBE7" s="63"/>
      <c r="GBF7" s="63"/>
      <c r="GBG7" s="63"/>
      <c r="GBH7" s="63"/>
      <c r="GBI7" s="63"/>
      <c r="GBJ7" s="63"/>
      <c r="GBK7" s="63"/>
      <c r="GBL7" s="63"/>
      <c r="GBM7" s="63"/>
      <c r="GBN7" s="63"/>
      <c r="GBO7" s="63"/>
      <c r="GBP7" s="63"/>
      <c r="GBQ7" s="63"/>
      <c r="GBR7" s="63"/>
      <c r="GBS7" s="63"/>
      <c r="GBT7" s="63"/>
      <c r="GBU7" s="63"/>
      <c r="GBV7" s="63"/>
      <c r="GBW7" s="63"/>
      <c r="GBX7" s="63"/>
      <c r="GBY7" s="63"/>
      <c r="GBZ7" s="63"/>
      <c r="GCA7" s="63"/>
      <c r="GCB7" s="63"/>
      <c r="GCC7" s="63"/>
      <c r="GCD7" s="63"/>
      <c r="GCE7" s="63"/>
      <c r="GCF7" s="63"/>
      <c r="GCG7" s="63"/>
      <c r="GCH7" s="63"/>
      <c r="GCI7" s="63"/>
      <c r="GCJ7" s="63"/>
      <c r="GCK7" s="63"/>
      <c r="GCL7" s="63"/>
      <c r="GCM7" s="63"/>
      <c r="GCN7" s="63"/>
      <c r="GCO7" s="63"/>
      <c r="GCP7" s="63"/>
      <c r="GCQ7" s="63"/>
      <c r="GCR7" s="63"/>
      <c r="GCS7" s="63"/>
      <c r="GCT7" s="63"/>
      <c r="GCU7" s="63"/>
      <c r="GCV7" s="63"/>
      <c r="GCW7" s="63"/>
      <c r="GCX7" s="63"/>
      <c r="GCY7" s="63"/>
      <c r="GCZ7" s="63"/>
      <c r="GDA7" s="63"/>
      <c r="GDB7" s="63"/>
      <c r="GDC7" s="63"/>
      <c r="GDD7" s="63"/>
      <c r="GDE7" s="63"/>
      <c r="GDF7" s="63"/>
      <c r="GDG7" s="63"/>
      <c r="GDH7" s="63"/>
      <c r="GDI7" s="63"/>
      <c r="GDJ7" s="63"/>
      <c r="GDK7" s="63"/>
      <c r="GDL7" s="63"/>
      <c r="GDM7" s="63"/>
      <c r="GDN7" s="63"/>
      <c r="GDO7" s="63"/>
      <c r="GDP7" s="63"/>
      <c r="GDQ7" s="63"/>
      <c r="GDR7" s="63"/>
      <c r="GDS7" s="63"/>
      <c r="GDT7" s="63"/>
      <c r="GDU7" s="63"/>
      <c r="GDV7" s="63"/>
      <c r="GDW7" s="63"/>
      <c r="GDX7" s="63"/>
      <c r="GDY7" s="63"/>
      <c r="GDZ7" s="63"/>
      <c r="GEA7" s="63"/>
      <c r="GEB7" s="63"/>
      <c r="GEC7" s="63"/>
      <c r="GED7" s="63"/>
      <c r="GEE7" s="63"/>
      <c r="GEF7" s="63"/>
      <c r="GEG7" s="63"/>
      <c r="GEH7" s="63"/>
      <c r="GEI7" s="63"/>
      <c r="GEJ7" s="63"/>
      <c r="GEK7" s="63"/>
      <c r="GEL7" s="63"/>
      <c r="GEM7" s="63"/>
      <c r="GEN7" s="63"/>
      <c r="GEO7" s="63"/>
      <c r="GEP7" s="63"/>
      <c r="GEQ7" s="63"/>
      <c r="GER7" s="63"/>
      <c r="GES7" s="63"/>
      <c r="GET7" s="63"/>
      <c r="GEU7" s="63"/>
      <c r="GEV7" s="63"/>
      <c r="GEW7" s="63"/>
      <c r="GEX7" s="63"/>
      <c r="GEY7" s="63"/>
      <c r="GEZ7" s="63"/>
      <c r="GFA7" s="63"/>
      <c r="GFB7" s="63"/>
      <c r="GFC7" s="63"/>
      <c r="GFD7" s="63"/>
      <c r="GFE7" s="63"/>
      <c r="GFF7" s="63"/>
      <c r="GFG7" s="63"/>
      <c r="GFH7" s="63"/>
      <c r="GFI7" s="63"/>
      <c r="GFJ7" s="63"/>
      <c r="GFK7" s="63"/>
      <c r="GFL7" s="63"/>
      <c r="GFM7" s="63"/>
      <c r="GFN7" s="63"/>
      <c r="GFO7" s="63"/>
      <c r="GFP7" s="63"/>
      <c r="GFQ7" s="63"/>
      <c r="GFR7" s="63"/>
      <c r="GFS7" s="63"/>
      <c r="GFT7" s="63"/>
      <c r="GFU7" s="63"/>
      <c r="GFV7" s="63"/>
      <c r="GFW7" s="63"/>
      <c r="GFX7" s="63"/>
      <c r="GFY7" s="63"/>
      <c r="GFZ7" s="63"/>
      <c r="GGA7" s="63"/>
      <c r="GGB7" s="63"/>
      <c r="GGC7" s="63"/>
      <c r="GGD7" s="63"/>
      <c r="GGE7" s="63"/>
      <c r="GGF7" s="63"/>
      <c r="GGG7" s="63"/>
      <c r="GGH7" s="63"/>
      <c r="GGI7" s="63"/>
      <c r="GGJ7" s="63"/>
      <c r="GGK7" s="63"/>
      <c r="GGL7" s="63"/>
      <c r="GGM7" s="63"/>
      <c r="GGN7" s="63"/>
      <c r="GGO7" s="63"/>
      <c r="GGP7" s="63"/>
      <c r="GGQ7" s="63"/>
      <c r="GGR7" s="63"/>
      <c r="GGS7" s="63"/>
      <c r="GGT7" s="63"/>
      <c r="GGU7" s="63"/>
      <c r="GGV7" s="63"/>
      <c r="GGW7" s="63"/>
      <c r="GGX7" s="63"/>
      <c r="GGY7" s="63"/>
      <c r="GGZ7" s="63"/>
      <c r="GHA7" s="63"/>
      <c r="GHB7" s="63"/>
      <c r="GHC7" s="63"/>
      <c r="GHD7" s="63"/>
      <c r="GHE7" s="63"/>
      <c r="GHF7" s="63"/>
      <c r="GHG7" s="63"/>
      <c r="GHH7" s="63"/>
      <c r="GHI7" s="63"/>
      <c r="GHJ7" s="63"/>
      <c r="GHK7" s="63"/>
      <c r="GHL7" s="63"/>
      <c r="GHM7" s="63"/>
      <c r="GHN7" s="63"/>
      <c r="GHO7" s="63"/>
      <c r="GHP7" s="63"/>
      <c r="GHQ7" s="63"/>
      <c r="GHR7" s="63"/>
      <c r="GHS7" s="63"/>
      <c r="GHT7" s="63"/>
      <c r="GHU7" s="63"/>
      <c r="GHV7" s="63"/>
      <c r="GHW7" s="63"/>
      <c r="GHX7" s="63"/>
      <c r="GHY7" s="63"/>
      <c r="GHZ7" s="63"/>
      <c r="GIA7" s="63"/>
      <c r="GIB7" s="63"/>
      <c r="GIC7" s="63"/>
      <c r="GID7" s="63"/>
      <c r="GIE7" s="63"/>
      <c r="GIF7" s="63"/>
      <c r="GIG7" s="63"/>
      <c r="GIH7" s="63"/>
      <c r="GII7" s="63"/>
      <c r="GIJ7" s="63"/>
      <c r="GIK7" s="63"/>
      <c r="GIL7" s="63"/>
      <c r="GIM7" s="63"/>
      <c r="GIN7" s="63"/>
      <c r="GIO7" s="63"/>
      <c r="GIP7" s="63"/>
      <c r="GIQ7" s="63"/>
      <c r="GIR7" s="63"/>
      <c r="GIS7" s="63"/>
      <c r="GIT7" s="63"/>
      <c r="GIU7" s="63"/>
      <c r="GIV7" s="63"/>
      <c r="GIW7" s="63"/>
      <c r="GIX7" s="63"/>
      <c r="GIY7" s="63"/>
      <c r="GIZ7" s="63"/>
      <c r="GJA7" s="63"/>
      <c r="GJB7" s="63"/>
      <c r="GJC7" s="63"/>
      <c r="GJD7" s="63"/>
      <c r="GJE7" s="63"/>
      <c r="GJF7" s="63"/>
      <c r="GJG7" s="63"/>
      <c r="GJH7" s="63"/>
      <c r="GJI7" s="63"/>
      <c r="GJJ7" s="63"/>
      <c r="GJK7" s="63"/>
      <c r="GJL7" s="63"/>
      <c r="GJM7" s="63"/>
      <c r="GJN7" s="63"/>
      <c r="GJO7" s="63"/>
      <c r="GJP7" s="63"/>
      <c r="GJQ7" s="63"/>
      <c r="GJR7" s="63"/>
      <c r="GJS7" s="63"/>
      <c r="GJT7" s="63"/>
      <c r="GJU7" s="63"/>
      <c r="GJV7" s="63"/>
      <c r="GJW7" s="63"/>
      <c r="GJX7" s="63"/>
      <c r="GJY7" s="63"/>
      <c r="GJZ7" s="63"/>
      <c r="GKA7" s="63"/>
      <c r="GKB7" s="63"/>
      <c r="GKC7" s="63"/>
      <c r="GKD7" s="63"/>
      <c r="GKE7" s="63"/>
      <c r="GKF7" s="63"/>
      <c r="GKG7" s="63"/>
      <c r="GKH7" s="63"/>
      <c r="GKI7" s="63"/>
      <c r="GKJ7" s="63"/>
      <c r="GKK7" s="63"/>
      <c r="GKL7" s="63"/>
      <c r="GKM7" s="63"/>
      <c r="GKN7" s="63"/>
      <c r="GKO7" s="63"/>
      <c r="GKP7" s="63"/>
      <c r="GKQ7" s="63"/>
      <c r="GKR7" s="63"/>
      <c r="GKS7" s="63"/>
      <c r="GKT7" s="63"/>
      <c r="GKU7" s="63"/>
      <c r="GKV7" s="63"/>
      <c r="GKW7" s="63"/>
      <c r="GKX7" s="63"/>
      <c r="GKY7" s="63"/>
      <c r="GKZ7" s="63"/>
      <c r="GLA7" s="63"/>
      <c r="GLB7" s="63"/>
      <c r="GLC7" s="63"/>
      <c r="GLD7" s="63"/>
      <c r="GLE7" s="63"/>
      <c r="GLF7" s="63"/>
      <c r="GLG7" s="63"/>
      <c r="GLH7" s="63"/>
      <c r="GLI7" s="63"/>
      <c r="GLJ7" s="63"/>
      <c r="GLK7" s="63"/>
      <c r="GLL7" s="63"/>
      <c r="GLM7" s="63"/>
      <c r="GLN7" s="63"/>
      <c r="GLO7" s="63"/>
      <c r="GLP7" s="63"/>
      <c r="GLQ7" s="63"/>
      <c r="GLR7" s="63"/>
      <c r="GLS7" s="63"/>
      <c r="GLT7" s="63"/>
      <c r="GLU7" s="63"/>
      <c r="GLV7" s="63"/>
      <c r="GLW7" s="63"/>
      <c r="GLX7" s="63"/>
      <c r="GLY7" s="63"/>
      <c r="GLZ7" s="63"/>
      <c r="GMA7" s="63"/>
      <c r="GMB7" s="63"/>
      <c r="GMC7" s="63"/>
      <c r="GMD7" s="63"/>
      <c r="GME7" s="63"/>
      <c r="GMF7" s="63"/>
      <c r="GMG7" s="63"/>
      <c r="GMH7" s="63"/>
      <c r="GMI7" s="63"/>
      <c r="GMJ7" s="63"/>
      <c r="GMK7" s="63"/>
      <c r="GML7" s="63"/>
      <c r="GMM7" s="63"/>
      <c r="GMN7" s="63"/>
      <c r="GMO7" s="63"/>
      <c r="GMP7" s="63"/>
      <c r="GMQ7" s="63"/>
      <c r="GMR7" s="63"/>
      <c r="GMS7" s="63"/>
      <c r="GMT7" s="63"/>
      <c r="GMU7" s="63"/>
      <c r="GMV7" s="63"/>
      <c r="GMW7" s="63"/>
      <c r="GMX7" s="63"/>
      <c r="GMY7" s="63"/>
      <c r="GMZ7" s="63"/>
      <c r="GNA7" s="63"/>
      <c r="GNB7" s="63"/>
      <c r="GNC7" s="63"/>
      <c r="GND7" s="63"/>
      <c r="GNE7" s="63"/>
      <c r="GNF7" s="63"/>
      <c r="GNG7" s="63"/>
      <c r="GNH7" s="63"/>
      <c r="GNI7" s="63"/>
      <c r="GNJ7" s="63"/>
      <c r="GNK7" s="63"/>
      <c r="GNL7" s="63"/>
      <c r="GNM7" s="63"/>
      <c r="GNN7" s="63"/>
      <c r="GNO7" s="63"/>
      <c r="GNP7" s="63"/>
      <c r="GNQ7" s="63"/>
      <c r="GNR7" s="63"/>
      <c r="GNS7" s="63"/>
      <c r="GNT7" s="63"/>
      <c r="GNU7" s="63"/>
      <c r="GNV7" s="63"/>
      <c r="GNW7" s="63"/>
      <c r="GNX7" s="63"/>
      <c r="GNY7" s="63"/>
      <c r="GNZ7" s="63"/>
      <c r="GOA7" s="63"/>
      <c r="GOB7" s="63"/>
      <c r="GOC7" s="63"/>
      <c r="GOD7" s="63"/>
      <c r="GOE7" s="63"/>
      <c r="GOF7" s="63"/>
      <c r="GOG7" s="63"/>
      <c r="GOH7" s="63"/>
      <c r="GOI7" s="63"/>
      <c r="GOJ7" s="63"/>
      <c r="GOK7" s="63"/>
      <c r="GOL7" s="63"/>
      <c r="GOM7" s="63"/>
      <c r="GON7" s="63"/>
      <c r="GOO7" s="63"/>
      <c r="GOP7" s="63"/>
      <c r="GOQ7" s="63"/>
      <c r="GOR7" s="63"/>
      <c r="GOS7" s="63"/>
      <c r="GOT7" s="63"/>
      <c r="GOU7" s="63"/>
      <c r="GOV7" s="63"/>
      <c r="GOW7" s="63"/>
      <c r="GOX7" s="63"/>
      <c r="GOY7" s="63"/>
      <c r="GOZ7" s="63"/>
      <c r="GPA7" s="63"/>
      <c r="GPB7" s="63"/>
      <c r="GPC7" s="63"/>
      <c r="GPD7" s="63"/>
      <c r="GPE7" s="63"/>
      <c r="GPF7" s="63"/>
      <c r="GPG7" s="63"/>
      <c r="GPH7" s="63"/>
      <c r="GPI7" s="63"/>
      <c r="GPJ7" s="63"/>
      <c r="GPK7" s="63"/>
      <c r="GPL7" s="63"/>
      <c r="GPM7" s="63"/>
      <c r="GPN7" s="63"/>
      <c r="GPO7" s="63"/>
      <c r="GPP7" s="63"/>
      <c r="GPQ7" s="63"/>
      <c r="GPR7" s="63"/>
      <c r="GPS7" s="63"/>
      <c r="GPT7" s="63"/>
      <c r="GPU7" s="63"/>
      <c r="GPV7" s="63"/>
      <c r="GPW7" s="63"/>
      <c r="GPX7" s="63"/>
      <c r="GPY7" s="63"/>
      <c r="GPZ7" s="63"/>
      <c r="GQA7" s="63"/>
      <c r="GQB7" s="63"/>
      <c r="GQC7" s="63"/>
      <c r="GQD7" s="63"/>
      <c r="GQE7" s="63"/>
      <c r="GQF7" s="63"/>
      <c r="GQG7" s="63"/>
      <c r="GQH7" s="63"/>
      <c r="GQI7" s="63"/>
      <c r="GQJ7" s="63"/>
      <c r="GQK7" s="63"/>
      <c r="GQL7" s="63"/>
      <c r="GQM7" s="63"/>
      <c r="GQN7" s="63"/>
      <c r="GQO7" s="63"/>
      <c r="GQP7" s="63"/>
      <c r="GQQ7" s="63"/>
      <c r="GQR7" s="63"/>
      <c r="GQS7" s="63"/>
      <c r="GQT7" s="63"/>
      <c r="GQU7" s="63"/>
      <c r="GQV7" s="63"/>
      <c r="GQW7" s="63"/>
      <c r="GQX7" s="63"/>
      <c r="GQY7" s="63"/>
      <c r="GQZ7" s="63"/>
      <c r="GRA7" s="63"/>
      <c r="GRB7" s="63"/>
      <c r="GRC7" s="63"/>
      <c r="GRD7" s="63"/>
      <c r="GRE7" s="63"/>
      <c r="GRF7" s="63"/>
      <c r="GRG7" s="63"/>
      <c r="GRH7" s="63"/>
      <c r="GRI7" s="63"/>
      <c r="GRJ7" s="63"/>
      <c r="GRK7" s="63"/>
      <c r="GRL7" s="63"/>
      <c r="GRM7" s="63"/>
      <c r="GRN7" s="63"/>
      <c r="GRO7" s="63"/>
      <c r="GRP7" s="63"/>
      <c r="GRQ7" s="63"/>
      <c r="GRR7" s="63"/>
      <c r="GRS7" s="63"/>
      <c r="GRT7" s="63"/>
      <c r="GRU7" s="63"/>
      <c r="GRV7" s="63"/>
      <c r="GRW7" s="63"/>
      <c r="GRX7" s="63"/>
      <c r="GRY7" s="63"/>
      <c r="GRZ7" s="63"/>
      <c r="GSA7" s="63"/>
      <c r="GSB7" s="63"/>
      <c r="GSC7" s="63"/>
      <c r="GSD7" s="63"/>
      <c r="GSE7" s="63"/>
      <c r="GSF7" s="63"/>
      <c r="GSG7" s="63"/>
      <c r="GSH7" s="63"/>
      <c r="GSI7" s="63"/>
      <c r="GSJ7" s="63"/>
      <c r="GSK7" s="63"/>
      <c r="GSL7" s="63"/>
      <c r="GSM7" s="63"/>
      <c r="GSN7" s="63"/>
      <c r="GSO7" s="63"/>
      <c r="GSP7" s="63"/>
      <c r="GSQ7" s="63"/>
      <c r="GSR7" s="63"/>
      <c r="GSS7" s="63"/>
      <c r="GST7" s="63"/>
      <c r="GSU7" s="63"/>
      <c r="GSV7" s="63"/>
      <c r="GSW7" s="63"/>
      <c r="GSX7" s="63"/>
      <c r="GSY7" s="63"/>
      <c r="GSZ7" s="63"/>
      <c r="GTA7" s="63"/>
      <c r="GTB7" s="63"/>
      <c r="GTC7" s="63"/>
      <c r="GTD7" s="63"/>
      <c r="GTE7" s="63"/>
      <c r="GTF7" s="63"/>
      <c r="GTG7" s="63"/>
      <c r="GTH7" s="63"/>
      <c r="GTI7" s="63"/>
      <c r="GTJ7" s="63"/>
      <c r="GTK7" s="63"/>
      <c r="GTL7" s="63"/>
      <c r="GTM7" s="63"/>
      <c r="GTN7" s="63"/>
      <c r="GTO7" s="63"/>
      <c r="GTP7" s="63"/>
      <c r="GTQ7" s="63"/>
      <c r="GTR7" s="63"/>
      <c r="GTS7" s="63"/>
      <c r="GTT7" s="63"/>
      <c r="GTU7" s="63"/>
      <c r="GTV7" s="63"/>
      <c r="GTW7" s="63"/>
      <c r="GTX7" s="63"/>
      <c r="GTY7" s="63"/>
      <c r="GTZ7" s="63"/>
      <c r="GUA7" s="63"/>
      <c r="GUB7" s="63"/>
      <c r="GUC7" s="63"/>
      <c r="GUD7" s="63"/>
      <c r="GUE7" s="63"/>
      <c r="GUF7" s="63"/>
      <c r="GUG7" s="63"/>
      <c r="GUH7" s="63"/>
      <c r="GUI7" s="63"/>
      <c r="GUJ7" s="63"/>
      <c r="GUK7" s="63"/>
      <c r="GUL7" s="63"/>
      <c r="GUM7" s="63"/>
      <c r="GUN7" s="63"/>
      <c r="GUO7" s="63"/>
      <c r="GUP7" s="63"/>
      <c r="GUQ7" s="63"/>
      <c r="GUR7" s="63"/>
      <c r="GUS7" s="63"/>
      <c r="GUT7" s="63"/>
      <c r="GUU7" s="63"/>
      <c r="GUV7" s="63"/>
      <c r="GUW7" s="63"/>
      <c r="GUX7" s="63"/>
      <c r="GUY7" s="63"/>
      <c r="GUZ7" s="63"/>
      <c r="GVA7" s="63"/>
      <c r="GVB7" s="63"/>
      <c r="GVC7" s="63"/>
      <c r="GVD7" s="63"/>
      <c r="GVE7" s="63"/>
      <c r="GVF7" s="63"/>
      <c r="GVG7" s="63"/>
      <c r="GVH7" s="63"/>
      <c r="GVI7" s="63"/>
      <c r="GVJ7" s="63"/>
      <c r="GVK7" s="63"/>
      <c r="GVL7" s="63"/>
      <c r="GVM7" s="63"/>
      <c r="GVN7" s="63"/>
      <c r="GVO7" s="63"/>
      <c r="GVP7" s="63"/>
      <c r="GVQ7" s="63"/>
      <c r="GVR7" s="63"/>
      <c r="GVS7" s="63"/>
      <c r="GVT7" s="63"/>
      <c r="GVU7" s="63"/>
      <c r="GVV7" s="63"/>
      <c r="GVW7" s="63"/>
      <c r="GVX7" s="63"/>
      <c r="GVY7" s="63"/>
      <c r="GVZ7" s="63"/>
      <c r="GWA7" s="63"/>
      <c r="GWB7" s="63"/>
      <c r="GWC7" s="63"/>
      <c r="GWD7" s="63"/>
      <c r="GWE7" s="63"/>
      <c r="GWF7" s="63"/>
      <c r="GWG7" s="63"/>
      <c r="GWH7" s="63"/>
      <c r="GWI7" s="63"/>
      <c r="GWJ7" s="63"/>
      <c r="GWK7" s="63"/>
      <c r="GWL7" s="63"/>
      <c r="GWM7" s="63"/>
      <c r="GWN7" s="63"/>
      <c r="GWO7" s="63"/>
      <c r="GWP7" s="63"/>
      <c r="GWQ7" s="63"/>
      <c r="GWR7" s="63"/>
      <c r="GWS7" s="63"/>
      <c r="GWT7" s="63"/>
      <c r="GWU7" s="63"/>
      <c r="GWV7" s="63"/>
      <c r="GWW7" s="63"/>
      <c r="GWX7" s="63"/>
      <c r="GWY7" s="63"/>
      <c r="GWZ7" s="63"/>
      <c r="GXA7" s="63"/>
      <c r="GXB7" s="63"/>
      <c r="GXC7" s="63"/>
      <c r="GXD7" s="63"/>
      <c r="GXE7" s="63"/>
      <c r="GXF7" s="63"/>
      <c r="GXG7" s="63"/>
      <c r="GXH7" s="63"/>
      <c r="GXI7" s="63"/>
      <c r="GXJ7" s="63"/>
      <c r="GXK7" s="63"/>
      <c r="GXL7" s="63"/>
      <c r="GXM7" s="63"/>
      <c r="GXN7" s="63"/>
      <c r="GXO7" s="63"/>
      <c r="GXP7" s="63"/>
      <c r="GXQ7" s="63"/>
      <c r="GXR7" s="63"/>
      <c r="GXS7" s="63"/>
      <c r="GXT7" s="63"/>
      <c r="GXU7" s="63"/>
      <c r="GXV7" s="63"/>
      <c r="GXW7" s="63"/>
      <c r="GXX7" s="63"/>
      <c r="GXY7" s="63"/>
      <c r="GXZ7" s="63"/>
      <c r="GYA7" s="63"/>
      <c r="GYB7" s="63"/>
      <c r="GYC7" s="63"/>
      <c r="GYD7" s="63"/>
      <c r="GYE7" s="63"/>
      <c r="GYF7" s="63"/>
      <c r="GYG7" s="63"/>
      <c r="GYH7" s="63"/>
      <c r="GYI7" s="63"/>
      <c r="GYJ7" s="63"/>
      <c r="GYK7" s="63"/>
      <c r="GYL7" s="63"/>
      <c r="GYM7" s="63"/>
      <c r="GYN7" s="63"/>
      <c r="GYO7" s="63"/>
      <c r="GYP7" s="63"/>
      <c r="GYQ7" s="63"/>
      <c r="GYR7" s="63"/>
      <c r="GYS7" s="63"/>
      <c r="GYT7" s="63"/>
      <c r="GYU7" s="63"/>
      <c r="GYV7" s="63"/>
      <c r="GYW7" s="63"/>
      <c r="GYX7" s="63"/>
      <c r="GYY7" s="63"/>
      <c r="GYZ7" s="63"/>
      <c r="GZA7" s="63"/>
      <c r="GZB7" s="63"/>
      <c r="GZC7" s="63"/>
      <c r="GZD7" s="63"/>
      <c r="GZE7" s="63"/>
      <c r="GZF7" s="63"/>
      <c r="GZG7" s="63"/>
      <c r="GZH7" s="63"/>
      <c r="GZI7" s="63"/>
      <c r="GZJ7" s="63"/>
      <c r="GZK7" s="63"/>
      <c r="GZL7" s="63"/>
      <c r="GZM7" s="63"/>
      <c r="GZN7" s="63"/>
      <c r="GZO7" s="63"/>
      <c r="GZP7" s="63"/>
      <c r="GZQ7" s="63"/>
      <c r="GZR7" s="63"/>
      <c r="GZS7" s="63"/>
      <c r="GZT7" s="63"/>
      <c r="GZU7" s="63"/>
      <c r="GZV7" s="63"/>
      <c r="GZW7" s="63"/>
      <c r="GZX7" s="63"/>
      <c r="GZY7" s="63"/>
      <c r="GZZ7" s="63"/>
      <c r="HAA7" s="63"/>
      <c r="HAB7" s="63"/>
      <c r="HAC7" s="63"/>
      <c r="HAD7" s="63"/>
      <c r="HAE7" s="63"/>
      <c r="HAF7" s="63"/>
      <c r="HAG7" s="63"/>
      <c r="HAH7" s="63"/>
      <c r="HAI7" s="63"/>
      <c r="HAJ7" s="63"/>
      <c r="HAK7" s="63"/>
      <c r="HAL7" s="63"/>
      <c r="HAM7" s="63"/>
      <c r="HAN7" s="63"/>
      <c r="HAO7" s="63"/>
      <c r="HAP7" s="63"/>
      <c r="HAQ7" s="63"/>
      <c r="HAR7" s="63"/>
      <c r="HAS7" s="63"/>
      <c r="HAT7" s="63"/>
      <c r="HAU7" s="63"/>
      <c r="HAV7" s="63"/>
      <c r="HAW7" s="63"/>
      <c r="HAX7" s="63"/>
      <c r="HAY7" s="63"/>
      <c r="HAZ7" s="63"/>
      <c r="HBA7" s="63"/>
      <c r="HBB7" s="63"/>
      <c r="HBC7" s="63"/>
      <c r="HBD7" s="63"/>
      <c r="HBE7" s="63"/>
      <c r="HBF7" s="63"/>
      <c r="HBG7" s="63"/>
      <c r="HBH7" s="63"/>
      <c r="HBI7" s="63"/>
      <c r="HBJ7" s="63"/>
      <c r="HBK7" s="63"/>
      <c r="HBL7" s="63"/>
      <c r="HBM7" s="63"/>
      <c r="HBN7" s="63"/>
      <c r="HBO7" s="63"/>
      <c r="HBP7" s="63"/>
      <c r="HBQ7" s="63"/>
      <c r="HBR7" s="63"/>
      <c r="HBS7" s="63"/>
      <c r="HBT7" s="63"/>
      <c r="HBU7" s="63"/>
      <c r="HBV7" s="63"/>
      <c r="HBW7" s="63"/>
      <c r="HBX7" s="63"/>
      <c r="HBY7" s="63"/>
      <c r="HBZ7" s="63"/>
      <c r="HCA7" s="63"/>
      <c r="HCB7" s="63"/>
      <c r="HCC7" s="63"/>
      <c r="HCD7" s="63"/>
      <c r="HCE7" s="63"/>
      <c r="HCF7" s="63"/>
      <c r="HCG7" s="63"/>
      <c r="HCH7" s="63"/>
      <c r="HCI7" s="63"/>
      <c r="HCJ7" s="63"/>
      <c r="HCK7" s="63"/>
      <c r="HCL7" s="63"/>
      <c r="HCM7" s="63"/>
      <c r="HCN7" s="63"/>
      <c r="HCO7" s="63"/>
      <c r="HCP7" s="63"/>
      <c r="HCQ7" s="63"/>
      <c r="HCR7" s="63"/>
      <c r="HCS7" s="63"/>
      <c r="HCT7" s="63"/>
      <c r="HCU7" s="63"/>
      <c r="HCV7" s="63"/>
      <c r="HCW7" s="63"/>
      <c r="HCX7" s="63"/>
      <c r="HCY7" s="63"/>
      <c r="HCZ7" s="63"/>
      <c r="HDA7" s="63"/>
      <c r="HDB7" s="63"/>
      <c r="HDC7" s="63"/>
      <c r="HDD7" s="63"/>
      <c r="HDE7" s="63"/>
      <c r="HDF7" s="63"/>
      <c r="HDG7" s="63"/>
      <c r="HDH7" s="63"/>
      <c r="HDI7" s="63"/>
      <c r="HDJ7" s="63"/>
      <c r="HDK7" s="63"/>
      <c r="HDL7" s="63"/>
      <c r="HDM7" s="63"/>
      <c r="HDN7" s="63"/>
      <c r="HDO7" s="63"/>
      <c r="HDP7" s="63"/>
      <c r="HDQ7" s="63"/>
      <c r="HDR7" s="63"/>
      <c r="HDS7" s="63"/>
      <c r="HDT7" s="63"/>
      <c r="HDU7" s="63"/>
      <c r="HDV7" s="63"/>
      <c r="HDW7" s="63"/>
      <c r="HDX7" s="63"/>
      <c r="HDY7" s="63"/>
      <c r="HDZ7" s="63"/>
      <c r="HEA7" s="63"/>
      <c r="HEB7" s="63"/>
      <c r="HEC7" s="63"/>
      <c r="HED7" s="63"/>
      <c r="HEE7" s="63"/>
      <c r="HEF7" s="63"/>
      <c r="HEG7" s="63"/>
      <c r="HEH7" s="63"/>
      <c r="HEI7" s="63"/>
      <c r="HEJ7" s="63"/>
      <c r="HEK7" s="63"/>
      <c r="HEL7" s="63"/>
      <c r="HEM7" s="63"/>
      <c r="HEN7" s="63"/>
      <c r="HEO7" s="63"/>
      <c r="HEP7" s="63"/>
      <c r="HEQ7" s="63"/>
      <c r="HER7" s="63"/>
      <c r="HES7" s="63"/>
      <c r="HET7" s="63"/>
      <c r="HEU7" s="63"/>
      <c r="HEV7" s="63"/>
      <c r="HEW7" s="63"/>
      <c r="HEX7" s="63"/>
      <c r="HEY7" s="63"/>
      <c r="HEZ7" s="63"/>
      <c r="HFA7" s="63"/>
      <c r="HFB7" s="63"/>
      <c r="HFC7" s="63"/>
      <c r="HFD7" s="63"/>
      <c r="HFE7" s="63"/>
      <c r="HFF7" s="63"/>
      <c r="HFG7" s="63"/>
      <c r="HFH7" s="63"/>
      <c r="HFI7" s="63"/>
      <c r="HFJ7" s="63"/>
      <c r="HFK7" s="63"/>
      <c r="HFL7" s="63"/>
      <c r="HFM7" s="63"/>
      <c r="HFN7" s="63"/>
      <c r="HFO7" s="63"/>
      <c r="HFP7" s="63"/>
      <c r="HFQ7" s="63"/>
      <c r="HFR7" s="63"/>
      <c r="HFS7" s="63"/>
      <c r="HFT7" s="63"/>
      <c r="HFU7" s="63"/>
      <c r="HFV7" s="63"/>
      <c r="HFW7" s="63"/>
      <c r="HFX7" s="63"/>
      <c r="HFY7" s="63"/>
      <c r="HFZ7" s="63"/>
      <c r="HGA7" s="63"/>
      <c r="HGB7" s="63"/>
      <c r="HGC7" s="63"/>
      <c r="HGD7" s="63"/>
      <c r="HGE7" s="63"/>
      <c r="HGF7" s="63"/>
      <c r="HGG7" s="63"/>
      <c r="HGH7" s="63"/>
      <c r="HGI7" s="63"/>
      <c r="HGJ7" s="63"/>
      <c r="HGK7" s="63"/>
      <c r="HGL7" s="63"/>
      <c r="HGM7" s="63"/>
      <c r="HGN7" s="63"/>
      <c r="HGO7" s="63"/>
      <c r="HGP7" s="63"/>
      <c r="HGQ7" s="63"/>
      <c r="HGR7" s="63"/>
      <c r="HGS7" s="63"/>
      <c r="HGT7" s="63"/>
      <c r="HGU7" s="63"/>
      <c r="HGV7" s="63"/>
      <c r="HGW7" s="63"/>
      <c r="HGX7" s="63"/>
      <c r="HGY7" s="63"/>
      <c r="HGZ7" s="63"/>
      <c r="HHA7" s="63"/>
      <c r="HHB7" s="63"/>
      <c r="HHC7" s="63"/>
      <c r="HHD7" s="63"/>
      <c r="HHE7" s="63"/>
      <c r="HHF7" s="63"/>
      <c r="HHG7" s="63"/>
      <c r="HHH7" s="63"/>
      <c r="HHI7" s="63"/>
      <c r="HHJ7" s="63"/>
      <c r="HHK7" s="63"/>
      <c r="HHL7" s="63"/>
      <c r="HHM7" s="63"/>
      <c r="HHN7" s="63"/>
      <c r="HHO7" s="63"/>
      <c r="HHP7" s="63"/>
      <c r="HHQ7" s="63"/>
      <c r="HHR7" s="63"/>
      <c r="HHS7" s="63"/>
      <c r="HHT7" s="63"/>
      <c r="HHU7" s="63"/>
      <c r="HHV7" s="63"/>
      <c r="HHW7" s="63"/>
      <c r="HHX7" s="63"/>
      <c r="HHY7" s="63"/>
      <c r="HHZ7" s="63"/>
      <c r="HIA7" s="63"/>
      <c r="HIB7" s="63"/>
      <c r="HIC7" s="63"/>
      <c r="HID7" s="63"/>
      <c r="HIE7" s="63"/>
      <c r="HIF7" s="63"/>
      <c r="HIG7" s="63"/>
      <c r="HIH7" s="63"/>
      <c r="HII7" s="63"/>
      <c r="HIJ7" s="63"/>
      <c r="HIK7" s="63"/>
      <c r="HIL7" s="63"/>
      <c r="HIM7" s="63"/>
      <c r="HIN7" s="63"/>
      <c r="HIO7" s="63"/>
      <c r="HIP7" s="63"/>
      <c r="HIQ7" s="63"/>
      <c r="HIR7" s="63"/>
      <c r="HIS7" s="63"/>
      <c r="HIT7" s="63"/>
      <c r="HIU7" s="63"/>
      <c r="HIV7" s="63"/>
      <c r="HIW7" s="63"/>
      <c r="HIX7" s="63"/>
      <c r="HIY7" s="63"/>
      <c r="HIZ7" s="63"/>
      <c r="HJA7" s="63"/>
      <c r="HJB7" s="63"/>
      <c r="HJC7" s="63"/>
      <c r="HJD7" s="63"/>
      <c r="HJE7" s="63"/>
      <c r="HJF7" s="63"/>
      <c r="HJG7" s="63"/>
      <c r="HJH7" s="63"/>
      <c r="HJI7" s="63"/>
      <c r="HJJ7" s="63"/>
      <c r="HJK7" s="63"/>
      <c r="HJL7" s="63"/>
      <c r="HJM7" s="63"/>
      <c r="HJN7" s="63"/>
      <c r="HJO7" s="63"/>
      <c r="HJP7" s="63"/>
      <c r="HJQ7" s="63"/>
      <c r="HJR7" s="63"/>
      <c r="HJS7" s="63"/>
      <c r="HJT7" s="63"/>
      <c r="HJU7" s="63"/>
      <c r="HJV7" s="63"/>
      <c r="HJW7" s="63"/>
      <c r="HJX7" s="63"/>
      <c r="HJY7" s="63"/>
      <c r="HJZ7" s="63"/>
      <c r="HKA7" s="63"/>
      <c r="HKB7" s="63"/>
      <c r="HKC7" s="63"/>
      <c r="HKD7" s="63"/>
      <c r="HKE7" s="63"/>
      <c r="HKF7" s="63"/>
      <c r="HKG7" s="63"/>
      <c r="HKH7" s="63"/>
      <c r="HKI7" s="63"/>
      <c r="HKJ7" s="63"/>
      <c r="HKK7" s="63"/>
      <c r="HKL7" s="63"/>
      <c r="HKM7" s="63"/>
      <c r="HKN7" s="63"/>
      <c r="HKO7" s="63"/>
      <c r="HKP7" s="63"/>
      <c r="HKQ7" s="63"/>
      <c r="HKR7" s="63"/>
      <c r="HKS7" s="63"/>
      <c r="HKT7" s="63"/>
      <c r="HKU7" s="63"/>
      <c r="HKV7" s="63"/>
      <c r="HKW7" s="63"/>
      <c r="HKX7" s="63"/>
      <c r="HKY7" s="63"/>
      <c r="HKZ7" s="63"/>
      <c r="HLA7" s="63"/>
      <c r="HLB7" s="63"/>
      <c r="HLC7" s="63"/>
      <c r="HLD7" s="63"/>
      <c r="HLE7" s="63"/>
      <c r="HLF7" s="63"/>
      <c r="HLG7" s="63"/>
      <c r="HLH7" s="63"/>
      <c r="HLI7" s="63"/>
      <c r="HLJ7" s="63"/>
      <c r="HLK7" s="63"/>
      <c r="HLL7" s="63"/>
      <c r="HLM7" s="63"/>
      <c r="HLN7" s="63"/>
      <c r="HLO7" s="63"/>
      <c r="HLP7" s="63"/>
      <c r="HLQ7" s="63"/>
      <c r="HLR7" s="63"/>
      <c r="HLS7" s="63"/>
      <c r="HLT7" s="63"/>
      <c r="HLU7" s="63"/>
      <c r="HLV7" s="63"/>
      <c r="HLW7" s="63"/>
      <c r="HLX7" s="63"/>
      <c r="HLY7" s="63"/>
      <c r="HLZ7" s="63"/>
      <c r="HMA7" s="63"/>
      <c r="HMB7" s="63"/>
      <c r="HMC7" s="63"/>
      <c r="HMD7" s="63"/>
      <c r="HME7" s="63"/>
      <c r="HMF7" s="63"/>
      <c r="HMG7" s="63"/>
      <c r="HMH7" s="63"/>
      <c r="HMI7" s="63"/>
      <c r="HMJ7" s="63"/>
      <c r="HMK7" s="63"/>
      <c r="HML7" s="63"/>
      <c r="HMM7" s="63"/>
      <c r="HMN7" s="63"/>
      <c r="HMO7" s="63"/>
      <c r="HMP7" s="63"/>
      <c r="HMQ7" s="63"/>
      <c r="HMR7" s="63"/>
      <c r="HMS7" s="63"/>
      <c r="HMT7" s="63"/>
      <c r="HMU7" s="63"/>
      <c r="HMV7" s="63"/>
      <c r="HMW7" s="63"/>
      <c r="HMX7" s="63"/>
      <c r="HMY7" s="63"/>
      <c r="HMZ7" s="63"/>
      <c r="HNA7" s="63"/>
      <c r="HNB7" s="63"/>
      <c r="HNC7" s="63"/>
      <c r="HND7" s="63"/>
      <c r="HNE7" s="63"/>
      <c r="HNF7" s="63"/>
      <c r="HNG7" s="63"/>
      <c r="HNH7" s="63"/>
      <c r="HNI7" s="63"/>
      <c r="HNJ7" s="63"/>
      <c r="HNK7" s="63"/>
      <c r="HNL7" s="63"/>
      <c r="HNM7" s="63"/>
      <c r="HNN7" s="63"/>
      <c r="HNO7" s="63"/>
      <c r="HNP7" s="63"/>
      <c r="HNQ7" s="63"/>
      <c r="HNR7" s="63"/>
      <c r="HNS7" s="63"/>
      <c r="HNT7" s="63"/>
      <c r="HNU7" s="63"/>
      <c r="HNV7" s="63"/>
      <c r="HNW7" s="63"/>
      <c r="HNX7" s="63"/>
      <c r="HNY7" s="63"/>
      <c r="HNZ7" s="63"/>
      <c r="HOA7" s="63"/>
      <c r="HOB7" s="63"/>
      <c r="HOC7" s="63"/>
      <c r="HOD7" s="63"/>
      <c r="HOE7" s="63"/>
      <c r="HOF7" s="63"/>
      <c r="HOG7" s="63"/>
      <c r="HOH7" s="63"/>
      <c r="HOI7" s="63"/>
      <c r="HOJ7" s="63"/>
      <c r="HOK7" s="63"/>
      <c r="HOL7" s="63"/>
      <c r="HOM7" s="63"/>
      <c r="HON7" s="63"/>
      <c r="HOO7" s="63"/>
      <c r="HOP7" s="63"/>
      <c r="HOQ7" s="63"/>
      <c r="HOR7" s="63"/>
      <c r="HOS7" s="63"/>
      <c r="HOT7" s="63"/>
      <c r="HOU7" s="63"/>
      <c r="HOV7" s="63"/>
      <c r="HOW7" s="63"/>
      <c r="HOX7" s="63"/>
      <c r="HOY7" s="63"/>
      <c r="HOZ7" s="63"/>
      <c r="HPA7" s="63"/>
      <c r="HPB7" s="63"/>
      <c r="HPC7" s="63"/>
      <c r="HPD7" s="63"/>
      <c r="HPE7" s="63"/>
      <c r="HPF7" s="63"/>
      <c r="HPG7" s="63"/>
      <c r="HPH7" s="63"/>
      <c r="HPI7" s="63"/>
      <c r="HPJ7" s="63"/>
      <c r="HPK7" s="63"/>
      <c r="HPL7" s="63"/>
      <c r="HPM7" s="63"/>
      <c r="HPN7" s="63"/>
      <c r="HPO7" s="63"/>
      <c r="HPP7" s="63"/>
      <c r="HPQ7" s="63"/>
      <c r="HPR7" s="63"/>
      <c r="HPS7" s="63"/>
      <c r="HPT7" s="63"/>
      <c r="HPU7" s="63"/>
      <c r="HPV7" s="63"/>
      <c r="HPW7" s="63"/>
      <c r="HPX7" s="63"/>
      <c r="HPY7" s="63"/>
      <c r="HPZ7" s="63"/>
      <c r="HQA7" s="63"/>
      <c r="HQB7" s="63"/>
      <c r="HQC7" s="63"/>
      <c r="HQD7" s="63"/>
      <c r="HQE7" s="63"/>
      <c r="HQF7" s="63"/>
      <c r="HQG7" s="63"/>
      <c r="HQH7" s="63"/>
      <c r="HQI7" s="63"/>
      <c r="HQJ7" s="63"/>
      <c r="HQK7" s="63"/>
      <c r="HQL7" s="63"/>
      <c r="HQM7" s="63"/>
      <c r="HQN7" s="63"/>
      <c r="HQO7" s="63"/>
      <c r="HQP7" s="63"/>
      <c r="HQQ7" s="63"/>
      <c r="HQR7" s="63"/>
      <c r="HQS7" s="63"/>
      <c r="HQT7" s="63"/>
      <c r="HQU7" s="63"/>
      <c r="HQV7" s="63"/>
      <c r="HQW7" s="63"/>
      <c r="HQX7" s="63"/>
      <c r="HQY7" s="63"/>
      <c r="HQZ7" s="63"/>
      <c r="HRA7" s="63"/>
      <c r="HRB7" s="63"/>
      <c r="HRC7" s="63"/>
      <c r="HRD7" s="63"/>
      <c r="HRE7" s="63"/>
      <c r="HRF7" s="63"/>
      <c r="HRG7" s="63"/>
      <c r="HRH7" s="63"/>
      <c r="HRI7" s="63"/>
      <c r="HRJ7" s="63"/>
      <c r="HRK7" s="63"/>
      <c r="HRL7" s="63"/>
      <c r="HRM7" s="63"/>
      <c r="HRN7" s="63"/>
      <c r="HRO7" s="63"/>
      <c r="HRP7" s="63"/>
      <c r="HRQ7" s="63"/>
      <c r="HRR7" s="63"/>
      <c r="HRS7" s="63"/>
      <c r="HRT7" s="63"/>
      <c r="HRU7" s="63"/>
      <c r="HRV7" s="63"/>
      <c r="HRW7" s="63"/>
      <c r="HRX7" s="63"/>
      <c r="HRY7" s="63"/>
      <c r="HRZ7" s="63"/>
      <c r="HSA7" s="63"/>
      <c r="HSB7" s="63"/>
      <c r="HSC7" s="63"/>
      <c r="HSD7" s="63"/>
      <c r="HSE7" s="63"/>
      <c r="HSF7" s="63"/>
      <c r="HSG7" s="63"/>
      <c r="HSH7" s="63"/>
      <c r="HSI7" s="63"/>
      <c r="HSJ7" s="63"/>
      <c r="HSK7" s="63"/>
      <c r="HSL7" s="63"/>
      <c r="HSM7" s="63"/>
      <c r="HSN7" s="63"/>
      <c r="HSO7" s="63"/>
      <c r="HSP7" s="63"/>
      <c r="HSQ7" s="63"/>
      <c r="HSR7" s="63"/>
      <c r="HSS7" s="63"/>
      <c r="HST7" s="63"/>
      <c r="HSU7" s="63"/>
      <c r="HSV7" s="63"/>
      <c r="HSW7" s="63"/>
      <c r="HSX7" s="63"/>
      <c r="HSY7" s="63"/>
      <c r="HSZ7" s="63"/>
      <c r="HTA7" s="63"/>
      <c r="HTB7" s="63"/>
      <c r="HTC7" s="63"/>
      <c r="HTD7" s="63"/>
      <c r="HTE7" s="63"/>
      <c r="HTF7" s="63"/>
      <c r="HTG7" s="63"/>
      <c r="HTH7" s="63"/>
      <c r="HTI7" s="63"/>
      <c r="HTJ7" s="63"/>
      <c r="HTK7" s="63"/>
      <c r="HTL7" s="63"/>
      <c r="HTM7" s="63"/>
      <c r="HTN7" s="63"/>
      <c r="HTO7" s="63"/>
      <c r="HTP7" s="63"/>
      <c r="HTQ7" s="63"/>
      <c r="HTR7" s="63"/>
      <c r="HTS7" s="63"/>
      <c r="HTT7" s="63"/>
      <c r="HTU7" s="63"/>
      <c r="HTV7" s="63"/>
      <c r="HTW7" s="63"/>
      <c r="HTX7" s="63"/>
      <c r="HTY7" s="63"/>
      <c r="HTZ7" s="63"/>
      <c r="HUA7" s="63"/>
      <c r="HUB7" s="63"/>
      <c r="HUC7" s="63"/>
      <c r="HUD7" s="63"/>
      <c r="HUE7" s="63"/>
      <c r="HUF7" s="63"/>
      <c r="HUG7" s="63"/>
      <c r="HUH7" s="63"/>
      <c r="HUI7" s="63"/>
      <c r="HUJ7" s="63"/>
      <c r="HUK7" s="63"/>
      <c r="HUL7" s="63"/>
      <c r="HUM7" s="63"/>
      <c r="HUN7" s="63"/>
      <c r="HUO7" s="63"/>
      <c r="HUP7" s="63"/>
      <c r="HUQ7" s="63"/>
      <c r="HUR7" s="63"/>
      <c r="HUS7" s="63"/>
      <c r="HUT7" s="63"/>
      <c r="HUU7" s="63"/>
      <c r="HUV7" s="63"/>
      <c r="HUW7" s="63"/>
      <c r="HUX7" s="63"/>
      <c r="HUY7" s="63"/>
      <c r="HUZ7" s="63"/>
      <c r="HVA7" s="63"/>
      <c r="HVB7" s="63"/>
      <c r="HVC7" s="63"/>
      <c r="HVD7" s="63"/>
      <c r="HVE7" s="63"/>
      <c r="HVF7" s="63"/>
      <c r="HVG7" s="63"/>
      <c r="HVH7" s="63"/>
      <c r="HVI7" s="63"/>
      <c r="HVJ7" s="63"/>
      <c r="HVK7" s="63"/>
      <c r="HVL7" s="63"/>
      <c r="HVM7" s="63"/>
      <c r="HVN7" s="63"/>
      <c r="HVO7" s="63"/>
      <c r="HVP7" s="63"/>
      <c r="HVQ7" s="63"/>
      <c r="HVR7" s="63"/>
      <c r="HVS7" s="63"/>
      <c r="HVT7" s="63"/>
      <c r="HVU7" s="63"/>
      <c r="HVV7" s="63"/>
      <c r="HVW7" s="63"/>
      <c r="HVX7" s="63"/>
      <c r="HVY7" s="63"/>
      <c r="HVZ7" s="63"/>
      <c r="HWA7" s="63"/>
      <c r="HWB7" s="63"/>
      <c r="HWC7" s="63"/>
      <c r="HWD7" s="63"/>
      <c r="HWE7" s="63"/>
      <c r="HWF7" s="63"/>
      <c r="HWG7" s="63"/>
      <c r="HWH7" s="63"/>
      <c r="HWI7" s="63"/>
      <c r="HWJ7" s="63"/>
      <c r="HWK7" s="63"/>
      <c r="HWL7" s="63"/>
      <c r="HWM7" s="63"/>
      <c r="HWN7" s="63"/>
      <c r="HWO7" s="63"/>
      <c r="HWP7" s="63"/>
      <c r="HWQ7" s="63"/>
      <c r="HWR7" s="63"/>
      <c r="HWS7" s="63"/>
      <c r="HWT7" s="63"/>
      <c r="HWU7" s="63"/>
      <c r="HWV7" s="63"/>
      <c r="HWW7" s="63"/>
      <c r="HWX7" s="63"/>
      <c r="HWY7" s="63"/>
      <c r="HWZ7" s="63"/>
      <c r="HXA7" s="63"/>
      <c r="HXB7" s="63"/>
      <c r="HXC7" s="63"/>
      <c r="HXD7" s="63"/>
      <c r="HXE7" s="63"/>
      <c r="HXF7" s="63"/>
      <c r="HXG7" s="63"/>
      <c r="HXH7" s="63"/>
      <c r="HXI7" s="63"/>
      <c r="HXJ7" s="63"/>
      <c r="HXK7" s="63"/>
      <c r="HXL7" s="63"/>
      <c r="HXM7" s="63"/>
      <c r="HXN7" s="63"/>
      <c r="HXO7" s="63"/>
      <c r="HXP7" s="63"/>
      <c r="HXQ7" s="63"/>
      <c r="HXR7" s="63"/>
      <c r="HXS7" s="63"/>
      <c r="HXT7" s="63"/>
      <c r="HXU7" s="63"/>
      <c r="HXV7" s="63"/>
      <c r="HXW7" s="63"/>
      <c r="HXX7" s="63"/>
      <c r="HXY7" s="63"/>
      <c r="HXZ7" s="63"/>
      <c r="HYA7" s="63"/>
      <c r="HYB7" s="63"/>
      <c r="HYC7" s="63"/>
      <c r="HYD7" s="63"/>
      <c r="HYE7" s="63"/>
      <c r="HYF7" s="63"/>
      <c r="HYG7" s="63"/>
      <c r="HYH7" s="63"/>
      <c r="HYI7" s="63"/>
      <c r="HYJ7" s="63"/>
      <c r="HYK7" s="63"/>
      <c r="HYL7" s="63"/>
      <c r="HYM7" s="63"/>
      <c r="HYN7" s="63"/>
      <c r="HYO7" s="63"/>
      <c r="HYP7" s="63"/>
      <c r="HYQ7" s="63"/>
      <c r="HYR7" s="63"/>
      <c r="HYS7" s="63"/>
      <c r="HYT7" s="63"/>
      <c r="HYU7" s="63"/>
      <c r="HYV7" s="63"/>
      <c r="HYW7" s="63"/>
      <c r="HYX7" s="63"/>
      <c r="HYY7" s="63"/>
      <c r="HYZ7" s="63"/>
      <c r="HZA7" s="63"/>
      <c r="HZB7" s="63"/>
      <c r="HZC7" s="63"/>
      <c r="HZD7" s="63"/>
      <c r="HZE7" s="63"/>
      <c r="HZF7" s="63"/>
      <c r="HZG7" s="63"/>
      <c r="HZH7" s="63"/>
      <c r="HZI7" s="63"/>
      <c r="HZJ7" s="63"/>
      <c r="HZK7" s="63"/>
      <c r="HZL7" s="63"/>
      <c r="HZM7" s="63"/>
      <c r="HZN7" s="63"/>
      <c r="HZO7" s="63"/>
      <c r="HZP7" s="63"/>
      <c r="HZQ7" s="63"/>
      <c r="HZR7" s="63"/>
      <c r="HZS7" s="63"/>
      <c r="HZT7" s="63"/>
      <c r="HZU7" s="63"/>
      <c r="HZV7" s="63"/>
      <c r="HZW7" s="63"/>
      <c r="HZX7" s="63"/>
      <c r="HZY7" s="63"/>
      <c r="HZZ7" s="63"/>
      <c r="IAA7" s="63"/>
      <c r="IAB7" s="63"/>
      <c r="IAC7" s="63"/>
      <c r="IAD7" s="63"/>
      <c r="IAE7" s="63"/>
      <c r="IAF7" s="63"/>
      <c r="IAG7" s="63"/>
      <c r="IAH7" s="63"/>
      <c r="IAI7" s="63"/>
      <c r="IAJ7" s="63"/>
      <c r="IAK7" s="63"/>
      <c r="IAL7" s="63"/>
      <c r="IAM7" s="63"/>
      <c r="IAN7" s="63"/>
      <c r="IAO7" s="63"/>
      <c r="IAP7" s="63"/>
      <c r="IAQ7" s="63"/>
      <c r="IAR7" s="63"/>
      <c r="IAS7" s="63"/>
      <c r="IAT7" s="63"/>
      <c r="IAU7" s="63"/>
      <c r="IAV7" s="63"/>
      <c r="IAW7" s="63"/>
      <c r="IAX7" s="63"/>
      <c r="IAY7" s="63"/>
      <c r="IAZ7" s="63"/>
      <c r="IBA7" s="63"/>
      <c r="IBB7" s="63"/>
      <c r="IBC7" s="63"/>
      <c r="IBD7" s="63"/>
      <c r="IBE7" s="63"/>
      <c r="IBF7" s="63"/>
      <c r="IBG7" s="63"/>
      <c r="IBH7" s="63"/>
      <c r="IBI7" s="63"/>
      <c r="IBJ7" s="63"/>
      <c r="IBK7" s="63"/>
      <c r="IBL7" s="63"/>
      <c r="IBM7" s="63"/>
      <c r="IBN7" s="63"/>
      <c r="IBO7" s="63"/>
      <c r="IBP7" s="63"/>
      <c r="IBQ7" s="63"/>
      <c r="IBR7" s="63"/>
      <c r="IBS7" s="63"/>
      <c r="IBT7" s="63"/>
      <c r="IBU7" s="63"/>
      <c r="IBV7" s="63"/>
      <c r="IBW7" s="63"/>
      <c r="IBX7" s="63"/>
      <c r="IBY7" s="63"/>
      <c r="IBZ7" s="63"/>
      <c r="ICA7" s="63"/>
      <c r="ICB7" s="63"/>
      <c r="ICC7" s="63"/>
      <c r="ICD7" s="63"/>
      <c r="ICE7" s="63"/>
      <c r="ICF7" s="63"/>
      <c r="ICG7" s="63"/>
      <c r="ICH7" s="63"/>
      <c r="ICI7" s="63"/>
      <c r="ICJ7" s="63"/>
      <c r="ICK7" s="63"/>
      <c r="ICL7" s="63"/>
      <c r="ICM7" s="63"/>
      <c r="ICN7" s="63"/>
      <c r="ICO7" s="63"/>
      <c r="ICP7" s="63"/>
      <c r="ICQ7" s="63"/>
      <c r="ICR7" s="63"/>
      <c r="ICS7" s="63"/>
      <c r="ICT7" s="63"/>
      <c r="ICU7" s="63"/>
      <c r="ICV7" s="63"/>
      <c r="ICW7" s="63"/>
      <c r="ICX7" s="63"/>
      <c r="ICY7" s="63"/>
      <c r="ICZ7" s="63"/>
      <c r="IDA7" s="63"/>
      <c r="IDB7" s="63"/>
      <c r="IDC7" s="63"/>
      <c r="IDD7" s="63"/>
      <c r="IDE7" s="63"/>
      <c r="IDF7" s="63"/>
      <c r="IDG7" s="63"/>
      <c r="IDH7" s="63"/>
      <c r="IDI7" s="63"/>
      <c r="IDJ7" s="63"/>
      <c r="IDK7" s="63"/>
      <c r="IDL7" s="63"/>
      <c r="IDM7" s="63"/>
      <c r="IDN7" s="63"/>
      <c r="IDO7" s="63"/>
      <c r="IDP7" s="63"/>
      <c r="IDQ7" s="63"/>
      <c r="IDR7" s="63"/>
      <c r="IDS7" s="63"/>
      <c r="IDT7" s="63"/>
      <c r="IDU7" s="63"/>
      <c r="IDV7" s="63"/>
      <c r="IDW7" s="63"/>
      <c r="IDX7" s="63"/>
      <c r="IDY7" s="63"/>
      <c r="IDZ7" s="63"/>
      <c r="IEA7" s="63"/>
      <c r="IEB7" s="63"/>
      <c r="IEC7" s="63"/>
      <c r="IED7" s="63"/>
      <c r="IEE7" s="63"/>
      <c r="IEF7" s="63"/>
      <c r="IEG7" s="63"/>
      <c r="IEH7" s="63"/>
      <c r="IEI7" s="63"/>
      <c r="IEJ7" s="63"/>
      <c r="IEK7" s="63"/>
      <c r="IEL7" s="63"/>
      <c r="IEM7" s="63"/>
      <c r="IEN7" s="63"/>
      <c r="IEO7" s="63"/>
      <c r="IEP7" s="63"/>
      <c r="IEQ7" s="63"/>
      <c r="IER7" s="63"/>
      <c r="IES7" s="63"/>
      <c r="IET7" s="63"/>
      <c r="IEU7" s="63"/>
      <c r="IEV7" s="63"/>
      <c r="IEW7" s="63"/>
      <c r="IEX7" s="63"/>
      <c r="IEY7" s="63"/>
      <c r="IEZ7" s="63"/>
      <c r="IFA7" s="63"/>
      <c r="IFB7" s="63"/>
      <c r="IFC7" s="63"/>
      <c r="IFD7" s="63"/>
      <c r="IFE7" s="63"/>
      <c r="IFF7" s="63"/>
      <c r="IFG7" s="63"/>
      <c r="IFH7" s="63"/>
      <c r="IFI7" s="63"/>
      <c r="IFJ7" s="63"/>
      <c r="IFK7" s="63"/>
      <c r="IFL7" s="63"/>
      <c r="IFM7" s="63"/>
      <c r="IFN7" s="63"/>
      <c r="IFO7" s="63"/>
      <c r="IFP7" s="63"/>
      <c r="IFQ7" s="63"/>
      <c r="IFR7" s="63"/>
      <c r="IFS7" s="63"/>
      <c r="IFT7" s="63"/>
      <c r="IFU7" s="63"/>
      <c r="IFV7" s="63"/>
      <c r="IFW7" s="63"/>
      <c r="IFX7" s="63"/>
      <c r="IFY7" s="63"/>
      <c r="IFZ7" s="63"/>
      <c r="IGA7" s="63"/>
      <c r="IGB7" s="63"/>
      <c r="IGC7" s="63"/>
      <c r="IGD7" s="63"/>
      <c r="IGE7" s="63"/>
      <c r="IGF7" s="63"/>
      <c r="IGG7" s="63"/>
      <c r="IGH7" s="63"/>
      <c r="IGI7" s="63"/>
      <c r="IGJ7" s="63"/>
      <c r="IGK7" s="63"/>
      <c r="IGL7" s="63"/>
      <c r="IGM7" s="63"/>
      <c r="IGN7" s="63"/>
      <c r="IGO7" s="63"/>
      <c r="IGP7" s="63"/>
      <c r="IGQ7" s="63"/>
      <c r="IGR7" s="63"/>
      <c r="IGS7" s="63"/>
      <c r="IGT7" s="63"/>
      <c r="IGU7" s="63"/>
      <c r="IGV7" s="63"/>
      <c r="IGW7" s="63"/>
      <c r="IGX7" s="63"/>
      <c r="IGY7" s="63"/>
      <c r="IGZ7" s="63"/>
      <c r="IHA7" s="63"/>
      <c r="IHB7" s="63"/>
      <c r="IHC7" s="63"/>
      <c r="IHD7" s="63"/>
      <c r="IHE7" s="63"/>
      <c r="IHF7" s="63"/>
      <c r="IHG7" s="63"/>
      <c r="IHH7" s="63"/>
      <c r="IHI7" s="63"/>
      <c r="IHJ7" s="63"/>
      <c r="IHK7" s="63"/>
      <c r="IHL7" s="63"/>
      <c r="IHM7" s="63"/>
      <c r="IHN7" s="63"/>
      <c r="IHO7" s="63"/>
      <c r="IHP7" s="63"/>
      <c r="IHQ7" s="63"/>
      <c r="IHR7" s="63"/>
      <c r="IHS7" s="63"/>
      <c r="IHT7" s="63"/>
      <c r="IHU7" s="63"/>
      <c r="IHV7" s="63"/>
      <c r="IHW7" s="63"/>
      <c r="IHX7" s="63"/>
      <c r="IHY7" s="63"/>
      <c r="IHZ7" s="63"/>
      <c r="IIA7" s="63"/>
      <c r="IIB7" s="63"/>
      <c r="IIC7" s="63"/>
      <c r="IID7" s="63"/>
      <c r="IIE7" s="63"/>
      <c r="IIF7" s="63"/>
      <c r="IIG7" s="63"/>
      <c r="IIH7" s="63"/>
      <c r="III7" s="63"/>
      <c r="IIJ7" s="63"/>
      <c r="IIK7" s="63"/>
      <c r="IIL7" s="63"/>
      <c r="IIM7" s="63"/>
      <c r="IIN7" s="63"/>
      <c r="IIO7" s="63"/>
      <c r="IIP7" s="63"/>
      <c r="IIQ7" s="63"/>
      <c r="IIR7" s="63"/>
      <c r="IIS7" s="63"/>
      <c r="IIT7" s="63"/>
      <c r="IIU7" s="63"/>
      <c r="IIV7" s="63"/>
      <c r="IIW7" s="63"/>
      <c r="IIX7" s="63"/>
      <c r="IIY7" s="63"/>
      <c r="IIZ7" s="63"/>
      <c r="IJA7" s="63"/>
      <c r="IJB7" s="63"/>
      <c r="IJC7" s="63"/>
      <c r="IJD7" s="63"/>
      <c r="IJE7" s="63"/>
      <c r="IJF7" s="63"/>
      <c r="IJG7" s="63"/>
      <c r="IJH7" s="63"/>
      <c r="IJI7" s="63"/>
      <c r="IJJ7" s="63"/>
      <c r="IJK7" s="63"/>
      <c r="IJL7" s="63"/>
      <c r="IJM7" s="63"/>
      <c r="IJN7" s="63"/>
      <c r="IJO7" s="63"/>
      <c r="IJP7" s="63"/>
      <c r="IJQ7" s="63"/>
      <c r="IJR7" s="63"/>
      <c r="IJS7" s="63"/>
      <c r="IJT7" s="63"/>
      <c r="IJU7" s="63"/>
      <c r="IJV7" s="63"/>
      <c r="IJW7" s="63"/>
      <c r="IJX7" s="63"/>
      <c r="IJY7" s="63"/>
      <c r="IJZ7" s="63"/>
      <c r="IKA7" s="63"/>
      <c r="IKB7" s="63"/>
      <c r="IKC7" s="63"/>
      <c r="IKD7" s="63"/>
      <c r="IKE7" s="63"/>
      <c r="IKF7" s="63"/>
      <c r="IKG7" s="63"/>
      <c r="IKH7" s="63"/>
      <c r="IKI7" s="63"/>
      <c r="IKJ7" s="63"/>
      <c r="IKK7" s="63"/>
      <c r="IKL7" s="63"/>
      <c r="IKM7" s="63"/>
      <c r="IKN7" s="63"/>
      <c r="IKO7" s="63"/>
      <c r="IKP7" s="63"/>
      <c r="IKQ7" s="63"/>
      <c r="IKR7" s="63"/>
      <c r="IKS7" s="63"/>
      <c r="IKT7" s="63"/>
      <c r="IKU7" s="63"/>
      <c r="IKV7" s="63"/>
      <c r="IKW7" s="63"/>
      <c r="IKX7" s="63"/>
      <c r="IKY7" s="63"/>
      <c r="IKZ7" s="63"/>
      <c r="ILA7" s="63"/>
      <c r="ILB7" s="63"/>
      <c r="ILC7" s="63"/>
      <c r="ILD7" s="63"/>
      <c r="ILE7" s="63"/>
      <c r="ILF7" s="63"/>
      <c r="ILG7" s="63"/>
      <c r="ILH7" s="63"/>
      <c r="ILI7" s="63"/>
      <c r="ILJ7" s="63"/>
      <c r="ILK7" s="63"/>
      <c r="ILL7" s="63"/>
      <c r="ILM7" s="63"/>
      <c r="ILN7" s="63"/>
      <c r="ILO7" s="63"/>
      <c r="ILP7" s="63"/>
      <c r="ILQ7" s="63"/>
      <c r="ILR7" s="63"/>
      <c r="ILS7" s="63"/>
      <c r="ILT7" s="63"/>
      <c r="ILU7" s="63"/>
      <c r="ILV7" s="63"/>
      <c r="ILW7" s="63"/>
      <c r="ILX7" s="63"/>
      <c r="ILY7" s="63"/>
      <c r="ILZ7" s="63"/>
      <c r="IMA7" s="63"/>
      <c r="IMB7" s="63"/>
      <c r="IMC7" s="63"/>
      <c r="IMD7" s="63"/>
      <c r="IME7" s="63"/>
      <c r="IMF7" s="63"/>
      <c r="IMG7" s="63"/>
      <c r="IMH7" s="63"/>
      <c r="IMI7" s="63"/>
      <c r="IMJ7" s="63"/>
      <c r="IMK7" s="63"/>
      <c r="IML7" s="63"/>
      <c r="IMM7" s="63"/>
      <c r="IMN7" s="63"/>
      <c r="IMO7" s="63"/>
      <c r="IMP7" s="63"/>
      <c r="IMQ7" s="63"/>
      <c r="IMR7" s="63"/>
      <c r="IMS7" s="63"/>
      <c r="IMT7" s="63"/>
      <c r="IMU7" s="63"/>
      <c r="IMV7" s="63"/>
      <c r="IMW7" s="63"/>
      <c r="IMX7" s="63"/>
      <c r="IMY7" s="63"/>
      <c r="IMZ7" s="63"/>
      <c r="INA7" s="63"/>
      <c r="INB7" s="63"/>
      <c r="INC7" s="63"/>
      <c r="IND7" s="63"/>
      <c r="INE7" s="63"/>
      <c r="INF7" s="63"/>
      <c r="ING7" s="63"/>
      <c r="INH7" s="63"/>
      <c r="INI7" s="63"/>
      <c r="INJ7" s="63"/>
      <c r="INK7" s="63"/>
      <c r="INL7" s="63"/>
      <c r="INM7" s="63"/>
      <c r="INN7" s="63"/>
      <c r="INO7" s="63"/>
      <c r="INP7" s="63"/>
      <c r="INQ7" s="63"/>
      <c r="INR7" s="63"/>
      <c r="INS7" s="63"/>
      <c r="INT7" s="63"/>
      <c r="INU7" s="63"/>
      <c r="INV7" s="63"/>
      <c r="INW7" s="63"/>
      <c r="INX7" s="63"/>
      <c r="INY7" s="63"/>
      <c r="INZ7" s="63"/>
      <c r="IOA7" s="63"/>
      <c r="IOB7" s="63"/>
      <c r="IOC7" s="63"/>
      <c r="IOD7" s="63"/>
      <c r="IOE7" s="63"/>
      <c r="IOF7" s="63"/>
      <c r="IOG7" s="63"/>
      <c r="IOH7" s="63"/>
      <c r="IOI7" s="63"/>
      <c r="IOJ7" s="63"/>
      <c r="IOK7" s="63"/>
      <c r="IOL7" s="63"/>
      <c r="IOM7" s="63"/>
      <c r="ION7" s="63"/>
      <c r="IOO7" s="63"/>
      <c r="IOP7" s="63"/>
      <c r="IOQ7" s="63"/>
      <c r="IOR7" s="63"/>
      <c r="IOS7" s="63"/>
      <c r="IOT7" s="63"/>
      <c r="IOU7" s="63"/>
      <c r="IOV7" s="63"/>
      <c r="IOW7" s="63"/>
      <c r="IOX7" s="63"/>
      <c r="IOY7" s="63"/>
      <c r="IOZ7" s="63"/>
      <c r="IPA7" s="63"/>
      <c r="IPB7" s="63"/>
      <c r="IPC7" s="63"/>
      <c r="IPD7" s="63"/>
      <c r="IPE7" s="63"/>
      <c r="IPF7" s="63"/>
      <c r="IPG7" s="63"/>
      <c r="IPH7" s="63"/>
      <c r="IPI7" s="63"/>
      <c r="IPJ7" s="63"/>
      <c r="IPK7" s="63"/>
      <c r="IPL7" s="63"/>
      <c r="IPM7" s="63"/>
      <c r="IPN7" s="63"/>
      <c r="IPO7" s="63"/>
      <c r="IPP7" s="63"/>
      <c r="IPQ7" s="63"/>
      <c r="IPR7" s="63"/>
      <c r="IPS7" s="63"/>
      <c r="IPT7" s="63"/>
      <c r="IPU7" s="63"/>
      <c r="IPV7" s="63"/>
      <c r="IPW7" s="63"/>
      <c r="IPX7" s="63"/>
      <c r="IPY7" s="63"/>
      <c r="IPZ7" s="63"/>
      <c r="IQA7" s="63"/>
      <c r="IQB7" s="63"/>
      <c r="IQC7" s="63"/>
      <c r="IQD7" s="63"/>
      <c r="IQE7" s="63"/>
      <c r="IQF7" s="63"/>
      <c r="IQG7" s="63"/>
      <c r="IQH7" s="63"/>
      <c r="IQI7" s="63"/>
      <c r="IQJ7" s="63"/>
      <c r="IQK7" s="63"/>
      <c r="IQL7" s="63"/>
      <c r="IQM7" s="63"/>
      <c r="IQN7" s="63"/>
      <c r="IQO7" s="63"/>
      <c r="IQP7" s="63"/>
      <c r="IQQ7" s="63"/>
      <c r="IQR7" s="63"/>
      <c r="IQS7" s="63"/>
      <c r="IQT7" s="63"/>
      <c r="IQU7" s="63"/>
      <c r="IQV7" s="63"/>
      <c r="IQW7" s="63"/>
      <c r="IQX7" s="63"/>
      <c r="IQY7" s="63"/>
      <c r="IQZ7" s="63"/>
      <c r="IRA7" s="63"/>
      <c r="IRB7" s="63"/>
      <c r="IRC7" s="63"/>
      <c r="IRD7" s="63"/>
      <c r="IRE7" s="63"/>
      <c r="IRF7" s="63"/>
      <c r="IRG7" s="63"/>
      <c r="IRH7" s="63"/>
      <c r="IRI7" s="63"/>
      <c r="IRJ7" s="63"/>
      <c r="IRK7" s="63"/>
      <c r="IRL7" s="63"/>
      <c r="IRM7" s="63"/>
      <c r="IRN7" s="63"/>
      <c r="IRO7" s="63"/>
      <c r="IRP7" s="63"/>
      <c r="IRQ7" s="63"/>
      <c r="IRR7" s="63"/>
      <c r="IRS7" s="63"/>
      <c r="IRT7" s="63"/>
      <c r="IRU7" s="63"/>
      <c r="IRV7" s="63"/>
      <c r="IRW7" s="63"/>
      <c r="IRX7" s="63"/>
      <c r="IRY7" s="63"/>
      <c r="IRZ7" s="63"/>
      <c r="ISA7" s="63"/>
      <c r="ISB7" s="63"/>
      <c r="ISC7" s="63"/>
      <c r="ISD7" s="63"/>
      <c r="ISE7" s="63"/>
      <c r="ISF7" s="63"/>
      <c r="ISG7" s="63"/>
      <c r="ISH7" s="63"/>
      <c r="ISI7" s="63"/>
      <c r="ISJ7" s="63"/>
      <c r="ISK7" s="63"/>
      <c r="ISL7" s="63"/>
      <c r="ISM7" s="63"/>
      <c r="ISN7" s="63"/>
      <c r="ISO7" s="63"/>
      <c r="ISP7" s="63"/>
      <c r="ISQ7" s="63"/>
      <c r="ISR7" s="63"/>
      <c r="ISS7" s="63"/>
      <c r="IST7" s="63"/>
      <c r="ISU7" s="63"/>
      <c r="ISV7" s="63"/>
      <c r="ISW7" s="63"/>
      <c r="ISX7" s="63"/>
      <c r="ISY7" s="63"/>
      <c r="ISZ7" s="63"/>
      <c r="ITA7" s="63"/>
      <c r="ITB7" s="63"/>
      <c r="ITC7" s="63"/>
      <c r="ITD7" s="63"/>
      <c r="ITE7" s="63"/>
      <c r="ITF7" s="63"/>
      <c r="ITG7" s="63"/>
      <c r="ITH7" s="63"/>
      <c r="ITI7" s="63"/>
      <c r="ITJ7" s="63"/>
      <c r="ITK7" s="63"/>
      <c r="ITL7" s="63"/>
      <c r="ITM7" s="63"/>
      <c r="ITN7" s="63"/>
      <c r="ITO7" s="63"/>
      <c r="ITP7" s="63"/>
      <c r="ITQ7" s="63"/>
      <c r="ITR7" s="63"/>
      <c r="ITS7" s="63"/>
      <c r="ITT7" s="63"/>
      <c r="ITU7" s="63"/>
      <c r="ITV7" s="63"/>
      <c r="ITW7" s="63"/>
      <c r="ITX7" s="63"/>
      <c r="ITY7" s="63"/>
      <c r="ITZ7" s="63"/>
      <c r="IUA7" s="63"/>
      <c r="IUB7" s="63"/>
      <c r="IUC7" s="63"/>
      <c r="IUD7" s="63"/>
      <c r="IUE7" s="63"/>
      <c r="IUF7" s="63"/>
      <c r="IUG7" s="63"/>
      <c r="IUH7" s="63"/>
      <c r="IUI7" s="63"/>
      <c r="IUJ7" s="63"/>
      <c r="IUK7" s="63"/>
      <c r="IUL7" s="63"/>
      <c r="IUM7" s="63"/>
      <c r="IUN7" s="63"/>
      <c r="IUO7" s="63"/>
      <c r="IUP7" s="63"/>
      <c r="IUQ7" s="63"/>
      <c r="IUR7" s="63"/>
      <c r="IUS7" s="63"/>
      <c r="IUT7" s="63"/>
      <c r="IUU7" s="63"/>
      <c r="IUV7" s="63"/>
      <c r="IUW7" s="63"/>
      <c r="IUX7" s="63"/>
      <c r="IUY7" s="63"/>
      <c r="IUZ7" s="63"/>
      <c r="IVA7" s="63"/>
      <c r="IVB7" s="63"/>
      <c r="IVC7" s="63"/>
      <c r="IVD7" s="63"/>
      <c r="IVE7" s="63"/>
      <c r="IVF7" s="63"/>
      <c r="IVG7" s="63"/>
      <c r="IVH7" s="63"/>
      <c r="IVI7" s="63"/>
      <c r="IVJ7" s="63"/>
      <c r="IVK7" s="63"/>
      <c r="IVL7" s="63"/>
      <c r="IVM7" s="63"/>
      <c r="IVN7" s="63"/>
      <c r="IVO7" s="63"/>
      <c r="IVP7" s="63"/>
      <c r="IVQ7" s="63"/>
      <c r="IVR7" s="63"/>
      <c r="IVS7" s="63"/>
      <c r="IVT7" s="63"/>
      <c r="IVU7" s="63"/>
      <c r="IVV7" s="63"/>
      <c r="IVW7" s="63"/>
      <c r="IVX7" s="63"/>
      <c r="IVY7" s="63"/>
      <c r="IVZ7" s="63"/>
      <c r="IWA7" s="63"/>
      <c r="IWB7" s="63"/>
      <c r="IWC7" s="63"/>
      <c r="IWD7" s="63"/>
      <c r="IWE7" s="63"/>
      <c r="IWF7" s="63"/>
      <c r="IWG7" s="63"/>
      <c r="IWH7" s="63"/>
      <c r="IWI7" s="63"/>
      <c r="IWJ7" s="63"/>
      <c r="IWK7" s="63"/>
      <c r="IWL7" s="63"/>
      <c r="IWM7" s="63"/>
      <c r="IWN7" s="63"/>
      <c r="IWO7" s="63"/>
      <c r="IWP7" s="63"/>
      <c r="IWQ7" s="63"/>
      <c r="IWR7" s="63"/>
      <c r="IWS7" s="63"/>
      <c r="IWT7" s="63"/>
      <c r="IWU7" s="63"/>
      <c r="IWV7" s="63"/>
      <c r="IWW7" s="63"/>
      <c r="IWX7" s="63"/>
      <c r="IWY7" s="63"/>
      <c r="IWZ7" s="63"/>
      <c r="IXA7" s="63"/>
      <c r="IXB7" s="63"/>
      <c r="IXC7" s="63"/>
      <c r="IXD7" s="63"/>
      <c r="IXE7" s="63"/>
      <c r="IXF7" s="63"/>
      <c r="IXG7" s="63"/>
      <c r="IXH7" s="63"/>
      <c r="IXI7" s="63"/>
      <c r="IXJ7" s="63"/>
      <c r="IXK7" s="63"/>
      <c r="IXL7" s="63"/>
      <c r="IXM7" s="63"/>
      <c r="IXN7" s="63"/>
      <c r="IXO7" s="63"/>
      <c r="IXP7" s="63"/>
      <c r="IXQ7" s="63"/>
      <c r="IXR7" s="63"/>
      <c r="IXS7" s="63"/>
      <c r="IXT7" s="63"/>
      <c r="IXU7" s="63"/>
      <c r="IXV7" s="63"/>
      <c r="IXW7" s="63"/>
      <c r="IXX7" s="63"/>
      <c r="IXY7" s="63"/>
      <c r="IXZ7" s="63"/>
      <c r="IYA7" s="63"/>
      <c r="IYB7" s="63"/>
      <c r="IYC7" s="63"/>
      <c r="IYD7" s="63"/>
      <c r="IYE7" s="63"/>
      <c r="IYF7" s="63"/>
      <c r="IYG7" s="63"/>
      <c r="IYH7" s="63"/>
      <c r="IYI7" s="63"/>
      <c r="IYJ7" s="63"/>
      <c r="IYK7" s="63"/>
      <c r="IYL7" s="63"/>
      <c r="IYM7" s="63"/>
      <c r="IYN7" s="63"/>
      <c r="IYO7" s="63"/>
      <c r="IYP7" s="63"/>
      <c r="IYQ7" s="63"/>
      <c r="IYR7" s="63"/>
      <c r="IYS7" s="63"/>
      <c r="IYT7" s="63"/>
      <c r="IYU7" s="63"/>
      <c r="IYV7" s="63"/>
      <c r="IYW7" s="63"/>
      <c r="IYX7" s="63"/>
      <c r="IYY7" s="63"/>
      <c r="IYZ7" s="63"/>
      <c r="IZA7" s="63"/>
      <c r="IZB7" s="63"/>
      <c r="IZC7" s="63"/>
      <c r="IZD7" s="63"/>
      <c r="IZE7" s="63"/>
      <c r="IZF7" s="63"/>
      <c r="IZG7" s="63"/>
      <c r="IZH7" s="63"/>
      <c r="IZI7" s="63"/>
      <c r="IZJ7" s="63"/>
      <c r="IZK7" s="63"/>
      <c r="IZL7" s="63"/>
      <c r="IZM7" s="63"/>
      <c r="IZN7" s="63"/>
      <c r="IZO7" s="63"/>
      <c r="IZP7" s="63"/>
      <c r="IZQ7" s="63"/>
      <c r="IZR7" s="63"/>
      <c r="IZS7" s="63"/>
      <c r="IZT7" s="63"/>
      <c r="IZU7" s="63"/>
      <c r="IZV7" s="63"/>
      <c r="IZW7" s="63"/>
      <c r="IZX7" s="63"/>
      <c r="IZY7" s="63"/>
      <c r="IZZ7" s="63"/>
      <c r="JAA7" s="63"/>
      <c r="JAB7" s="63"/>
      <c r="JAC7" s="63"/>
      <c r="JAD7" s="63"/>
      <c r="JAE7" s="63"/>
      <c r="JAF7" s="63"/>
      <c r="JAG7" s="63"/>
      <c r="JAH7" s="63"/>
      <c r="JAI7" s="63"/>
      <c r="JAJ7" s="63"/>
      <c r="JAK7" s="63"/>
      <c r="JAL7" s="63"/>
      <c r="JAM7" s="63"/>
      <c r="JAN7" s="63"/>
      <c r="JAO7" s="63"/>
      <c r="JAP7" s="63"/>
      <c r="JAQ7" s="63"/>
      <c r="JAR7" s="63"/>
      <c r="JAS7" s="63"/>
      <c r="JAT7" s="63"/>
      <c r="JAU7" s="63"/>
      <c r="JAV7" s="63"/>
      <c r="JAW7" s="63"/>
      <c r="JAX7" s="63"/>
      <c r="JAY7" s="63"/>
      <c r="JAZ7" s="63"/>
      <c r="JBA7" s="63"/>
      <c r="JBB7" s="63"/>
      <c r="JBC7" s="63"/>
      <c r="JBD7" s="63"/>
      <c r="JBE7" s="63"/>
      <c r="JBF7" s="63"/>
      <c r="JBG7" s="63"/>
      <c r="JBH7" s="63"/>
      <c r="JBI7" s="63"/>
      <c r="JBJ7" s="63"/>
      <c r="JBK7" s="63"/>
      <c r="JBL7" s="63"/>
      <c r="JBM7" s="63"/>
      <c r="JBN7" s="63"/>
      <c r="JBO7" s="63"/>
      <c r="JBP7" s="63"/>
      <c r="JBQ7" s="63"/>
      <c r="JBR7" s="63"/>
      <c r="JBS7" s="63"/>
      <c r="JBT7" s="63"/>
      <c r="JBU7" s="63"/>
      <c r="JBV7" s="63"/>
      <c r="JBW7" s="63"/>
      <c r="JBX7" s="63"/>
      <c r="JBY7" s="63"/>
      <c r="JBZ7" s="63"/>
      <c r="JCA7" s="63"/>
      <c r="JCB7" s="63"/>
      <c r="JCC7" s="63"/>
      <c r="JCD7" s="63"/>
      <c r="JCE7" s="63"/>
      <c r="JCF7" s="63"/>
      <c r="JCG7" s="63"/>
      <c r="JCH7" s="63"/>
      <c r="JCI7" s="63"/>
      <c r="JCJ7" s="63"/>
      <c r="JCK7" s="63"/>
      <c r="JCL7" s="63"/>
      <c r="JCM7" s="63"/>
      <c r="JCN7" s="63"/>
      <c r="JCO7" s="63"/>
      <c r="JCP7" s="63"/>
      <c r="JCQ7" s="63"/>
      <c r="JCR7" s="63"/>
      <c r="JCS7" s="63"/>
      <c r="JCT7" s="63"/>
      <c r="JCU7" s="63"/>
      <c r="JCV7" s="63"/>
      <c r="JCW7" s="63"/>
      <c r="JCX7" s="63"/>
      <c r="JCY7" s="63"/>
      <c r="JCZ7" s="63"/>
      <c r="JDA7" s="63"/>
      <c r="JDB7" s="63"/>
      <c r="JDC7" s="63"/>
      <c r="JDD7" s="63"/>
      <c r="JDE7" s="63"/>
      <c r="JDF7" s="63"/>
      <c r="JDG7" s="63"/>
      <c r="JDH7" s="63"/>
      <c r="JDI7" s="63"/>
      <c r="JDJ7" s="63"/>
      <c r="JDK7" s="63"/>
      <c r="JDL7" s="63"/>
      <c r="JDM7" s="63"/>
      <c r="JDN7" s="63"/>
      <c r="JDO7" s="63"/>
      <c r="JDP7" s="63"/>
      <c r="JDQ7" s="63"/>
      <c r="JDR7" s="63"/>
      <c r="JDS7" s="63"/>
      <c r="JDT7" s="63"/>
      <c r="JDU7" s="63"/>
      <c r="JDV7" s="63"/>
      <c r="JDW7" s="63"/>
      <c r="JDX7" s="63"/>
      <c r="JDY7" s="63"/>
      <c r="JDZ7" s="63"/>
      <c r="JEA7" s="63"/>
      <c r="JEB7" s="63"/>
      <c r="JEC7" s="63"/>
      <c r="JED7" s="63"/>
      <c r="JEE7" s="63"/>
      <c r="JEF7" s="63"/>
      <c r="JEG7" s="63"/>
      <c r="JEH7" s="63"/>
      <c r="JEI7" s="63"/>
      <c r="JEJ7" s="63"/>
      <c r="JEK7" s="63"/>
      <c r="JEL7" s="63"/>
      <c r="JEM7" s="63"/>
      <c r="JEN7" s="63"/>
      <c r="JEO7" s="63"/>
      <c r="JEP7" s="63"/>
      <c r="JEQ7" s="63"/>
      <c r="JER7" s="63"/>
      <c r="JES7" s="63"/>
      <c r="JET7" s="63"/>
      <c r="JEU7" s="63"/>
      <c r="JEV7" s="63"/>
      <c r="JEW7" s="63"/>
      <c r="JEX7" s="63"/>
      <c r="JEY7" s="63"/>
      <c r="JEZ7" s="63"/>
      <c r="JFA7" s="63"/>
      <c r="JFB7" s="63"/>
      <c r="JFC7" s="63"/>
      <c r="JFD7" s="63"/>
      <c r="JFE7" s="63"/>
      <c r="JFF7" s="63"/>
      <c r="JFG7" s="63"/>
      <c r="JFH7" s="63"/>
      <c r="JFI7" s="63"/>
      <c r="JFJ7" s="63"/>
      <c r="JFK7" s="63"/>
      <c r="JFL7" s="63"/>
      <c r="JFM7" s="63"/>
      <c r="JFN7" s="63"/>
      <c r="JFO7" s="63"/>
      <c r="JFP7" s="63"/>
      <c r="JFQ7" s="63"/>
      <c r="JFR7" s="63"/>
      <c r="JFS7" s="63"/>
      <c r="JFT7" s="63"/>
      <c r="JFU7" s="63"/>
      <c r="JFV7" s="63"/>
      <c r="JFW7" s="63"/>
      <c r="JFX7" s="63"/>
      <c r="JFY7" s="63"/>
      <c r="JFZ7" s="63"/>
      <c r="JGA7" s="63"/>
      <c r="JGB7" s="63"/>
      <c r="JGC7" s="63"/>
      <c r="JGD7" s="63"/>
      <c r="JGE7" s="63"/>
      <c r="JGF7" s="63"/>
      <c r="JGG7" s="63"/>
      <c r="JGH7" s="63"/>
      <c r="JGI7" s="63"/>
      <c r="JGJ7" s="63"/>
      <c r="JGK7" s="63"/>
      <c r="JGL7" s="63"/>
      <c r="JGM7" s="63"/>
      <c r="JGN7" s="63"/>
      <c r="JGO7" s="63"/>
      <c r="JGP7" s="63"/>
      <c r="JGQ7" s="63"/>
      <c r="JGR7" s="63"/>
      <c r="JGS7" s="63"/>
      <c r="JGT7" s="63"/>
      <c r="JGU7" s="63"/>
      <c r="JGV7" s="63"/>
      <c r="JGW7" s="63"/>
      <c r="JGX7" s="63"/>
      <c r="JGY7" s="63"/>
      <c r="JGZ7" s="63"/>
      <c r="JHA7" s="63"/>
      <c r="JHB7" s="63"/>
      <c r="JHC7" s="63"/>
      <c r="JHD7" s="63"/>
      <c r="JHE7" s="63"/>
      <c r="JHF7" s="63"/>
      <c r="JHG7" s="63"/>
      <c r="JHH7" s="63"/>
      <c r="JHI7" s="63"/>
      <c r="JHJ7" s="63"/>
      <c r="JHK7" s="63"/>
      <c r="JHL7" s="63"/>
      <c r="JHM7" s="63"/>
      <c r="JHN7" s="63"/>
      <c r="JHO7" s="63"/>
      <c r="JHP7" s="63"/>
      <c r="JHQ7" s="63"/>
      <c r="JHR7" s="63"/>
      <c r="JHS7" s="63"/>
      <c r="JHT7" s="63"/>
      <c r="JHU7" s="63"/>
      <c r="JHV7" s="63"/>
      <c r="JHW7" s="63"/>
      <c r="JHX7" s="63"/>
      <c r="JHY7" s="63"/>
      <c r="JHZ7" s="63"/>
      <c r="JIA7" s="63"/>
      <c r="JIB7" s="63"/>
      <c r="JIC7" s="63"/>
      <c r="JID7" s="63"/>
      <c r="JIE7" s="63"/>
      <c r="JIF7" s="63"/>
      <c r="JIG7" s="63"/>
      <c r="JIH7" s="63"/>
      <c r="JII7" s="63"/>
      <c r="JIJ7" s="63"/>
      <c r="JIK7" s="63"/>
      <c r="JIL7" s="63"/>
      <c r="JIM7" s="63"/>
      <c r="JIN7" s="63"/>
      <c r="JIO7" s="63"/>
      <c r="JIP7" s="63"/>
      <c r="JIQ7" s="63"/>
      <c r="JIR7" s="63"/>
      <c r="JIS7" s="63"/>
      <c r="JIT7" s="63"/>
      <c r="JIU7" s="63"/>
      <c r="JIV7" s="63"/>
      <c r="JIW7" s="63"/>
      <c r="JIX7" s="63"/>
      <c r="JIY7" s="63"/>
      <c r="JIZ7" s="63"/>
      <c r="JJA7" s="63"/>
      <c r="JJB7" s="63"/>
      <c r="JJC7" s="63"/>
      <c r="JJD7" s="63"/>
      <c r="JJE7" s="63"/>
      <c r="JJF7" s="63"/>
      <c r="JJG7" s="63"/>
      <c r="JJH7" s="63"/>
      <c r="JJI7" s="63"/>
      <c r="JJJ7" s="63"/>
      <c r="JJK7" s="63"/>
      <c r="JJL7" s="63"/>
      <c r="JJM7" s="63"/>
      <c r="JJN7" s="63"/>
      <c r="JJO7" s="63"/>
      <c r="JJP7" s="63"/>
      <c r="JJQ7" s="63"/>
      <c r="JJR7" s="63"/>
      <c r="JJS7" s="63"/>
      <c r="JJT7" s="63"/>
      <c r="JJU7" s="63"/>
      <c r="JJV7" s="63"/>
      <c r="JJW7" s="63"/>
      <c r="JJX7" s="63"/>
      <c r="JJY7" s="63"/>
      <c r="JJZ7" s="63"/>
      <c r="JKA7" s="63"/>
      <c r="JKB7" s="63"/>
      <c r="JKC7" s="63"/>
      <c r="JKD7" s="63"/>
      <c r="JKE7" s="63"/>
      <c r="JKF7" s="63"/>
      <c r="JKG7" s="63"/>
      <c r="JKH7" s="63"/>
      <c r="JKI7" s="63"/>
      <c r="JKJ7" s="63"/>
      <c r="JKK7" s="63"/>
      <c r="JKL7" s="63"/>
      <c r="JKM7" s="63"/>
      <c r="JKN7" s="63"/>
      <c r="JKO7" s="63"/>
      <c r="JKP7" s="63"/>
      <c r="JKQ7" s="63"/>
      <c r="JKR7" s="63"/>
      <c r="JKS7" s="63"/>
      <c r="JKT7" s="63"/>
      <c r="JKU7" s="63"/>
      <c r="JKV7" s="63"/>
      <c r="JKW7" s="63"/>
      <c r="JKX7" s="63"/>
      <c r="JKY7" s="63"/>
      <c r="JKZ7" s="63"/>
      <c r="JLA7" s="63"/>
      <c r="JLB7" s="63"/>
      <c r="JLC7" s="63"/>
      <c r="JLD7" s="63"/>
      <c r="JLE7" s="63"/>
      <c r="JLF7" s="63"/>
      <c r="JLG7" s="63"/>
      <c r="JLH7" s="63"/>
      <c r="JLI7" s="63"/>
      <c r="JLJ7" s="63"/>
      <c r="JLK7" s="63"/>
      <c r="JLL7" s="63"/>
      <c r="JLM7" s="63"/>
      <c r="JLN7" s="63"/>
      <c r="JLO7" s="63"/>
      <c r="JLP7" s="63"/>
      <c r="JLQ7" s="63"/>
      <c r="JLR7" s="63"/>
      <c r="JLS7" s="63"/>
      <c r="JLT7" s="63"/>
      <c r="JLU7" s="63"/>
      <c r="JLV7" s="63"/>
      <c r="JLW7" s="63"/>
      <c r="JLX7" s="63"/>
      <c r="JLY7" s="63"/>
      <c r="JLZ7" s="63"/>
      <c r="JMA7" s="63"/>
      <c r="JMB7" s="63"/>
      <c r="JMC7" s="63"/>
      <c r="JMD7" s="63"/>
      <c r="JME7" s="63"/>
      <c r="JMF7" s="63"/>
      <c r="JMG7" s="63"/>
      <c r="JMH7" s="63"/>
      <c r="JMI7" s="63"/>
      <c r="JMJ7" s="63"/>
      <c r="JMK7" s="63"/>
      <c r="JML7" s="63"/>
      <c r="JMM7" s="63"/>
      <c r="JMN7" s="63"/>
      <c r="JMO7" s="63"/>
      <c r="JMP7" s="63"/>
      <c r="JMQ7" s="63"/>
      <c r="JMR7" s="63"/>
      <c r="JMS7" s="63"/>
      <c r="JMT7" s="63"/>
      <c r="JMU7" s="63"/>
      <c r="JMV7" s="63"/>
      <c r="JMW7" s="63"/>
      <c r="JMX7" s="63"/>
      <c r="JMY7" s="63"/>
      <c r="JMZ7" s="63"/>
      <c r="JNA7" s="63"/>
      <c r="JNB7" s="63"/>
      <c r="JNC7" s="63"/>
      <c r="JND7" s="63"/>
      <c r="JNE7" s="63"/>
      <c r="JNF7" s="63"/>
      <c r="JNG7" s="63"/>
      <c r="JNH7" s="63"/>
      <c r="JNI7" s="63"/>
      <c r="JNJ7" s="63"/>
      <c r="JNK7" s="63"/>
      <c r="JNL7" s="63"/>
      <c r="JNM7" s="63"/>
      <c r="JNN7" s="63"/>
      <c r="JNO7" s="63"/>
      <c r="JNP7" s="63"/>
      <c r="JNQ7" s="63"/>
      <c r="JNR7" s="63"/>
      <c r="JNS7" s="63"/>
      <c r="JNT7" s="63"/>
      <c r="JNU7" s="63"/>
      <c r="JNV7" s="63"/>
      <c r="JNW7" s="63"/>
      <c r="JNX7" s="63"/>
      <c r="JNY7" s="63"/>
      <c r="JNZ7" s="63"/>
      <c r="JOA7" s="63"/>
      <c r="JOB7" s="63"/>
      <c r="JOC7" s="63"/>
      <c r="JOD7" s="63"/>
      <c r="JOE7" s="63"/>
      <c r="JOF7" s="63"/>
      <c r="JOG7" s="63"/>
      <c r="JOH7" s="63"/>
      <c r="JOI7" s="63"/>
      <c r="JOJ7" s="63"/>
      <c r="JOK7" s="63"/>
      <c r="JOL7" s="63"/>
      <c r="JOM7" s="63"/>
      <c r="JON7" s="63"/>
      <c r="JOO7" s="63"/>
      <c r="JOP7" s="63"/>
      <c r="JOQ7" s="63"/>
      <c r="JOR7" s="63"/>
      <c r="JOS7" s="63"/>
      <c r="JOT7" s="63"/>
      <c r="JOU7" s="63"/>
      <c r="JOV7" s="63"/>
      <c r="JOW7" s="63"/>
      <c r="JOX7" s="63"/>
      <c r="JOY7" s="63"/>
      <c r="JOZ7" s="63"/>
      <c r="JPA7" s="63"/>
      <c r="JPB7" s="63"/>
      <c r="JPC7" s="63"/>
      <c r="JPD7" s="63"/>
      <c r="JPE7" s="63"/>
      <c r="JPF7" s="63"/>
      <c r="JPG7" s="63"/>
      <c r="JPH7" s="63"/>
      <c r="JPI7" s="63"/>
      <c r="JPJ7" s="63"/>
      <c r="JPK7" s="63"/>
      <c r="JPL7" s="63"/>
      <c r="JPM7" s="63"/>
      <c r="JPN7" s="63"/>
      <c r="JPO7" s="63"/>
      <c r="JPP7" s="63"/>
      <c r="JPQ7" s="63"/>
      <c r="JPR7" s="63"/>
      <c r="JPS7" s="63"/>
      <c r="JPT7" s="63"/>
      <c r="JPU7" s="63"/>
      <c r="JPV7" s="63"/>
      <c r="JPW7" s="63"/>
      <c r="JPX7" s="63"/>
      <c r="JPY7" s="63"/>
      <c r="JPZ7" s="63"/>
      <c r="JQA7" s="63"/>
      <c r="JQB7" s="63"/>
      <c r="JQC7" s="63"/>
      <c r="JQD7" s="63"/>
      <c r="JQE7" s="63"/>
      <c r="JQF7" s="63"/>
      <c r="JQG7" s="63"/>
      <c r="JQH7" s="63"/>
      <c r="JQI7" s="63"/>
      <c r="JQJ7" s="63"/>
      <c r="JQK7" s="63"/>
      <c r="JQL7" s="63"/>
      <c r="JQM7" s="63"/>
      <c r="JQN7" s="63"/>
      <c r="JQO7" s="63"/>
      <c r="JQP7" s="63"/>
      <c r="JQQ7" s="63"/>
      <c r="JQR7" s="63"/>
      <c r="JQS7" s="63"/>
      <c r="JQT7" s="63"/>
      <c r="JQU7" s="63"/>
      <c r="JQV7" s="63"/>
      <c r="JQW7" s="63"/>
      <c r="JQX7" s="63"/>
      <c r="JQY7" s="63"/>
      <c r="JQZ7" s="63"/>
      <c r="JRA7" s="63"/>
      <c r="JRB7" s="63"/>
      <c r="JRC7" s="63"/>
      <c r="JRD7" s="63"/>
      <c r="JRE7" s="63"/>
      <c r="JRF7" s="63"/>
      <c r="JRG7" s="63"/>
      <c r="JRH7" s="63"/>
      <c r="JRI7" s="63"/>
      <c r="JRJ7" s="63"/>
      <c r="JRK7" s="63"/>
      <c r="JRL7" s="63"/>
      <c r="JRM7" s="63"/>
      <c r="JRN7" s="63"/>
      <c r="JRO7" s="63"/>
      <c r="JRP7" s="63"/>
      <c r="JRQ7" s="63"/>
      <c r="JRR7" s="63"/>
      <c r="JRS7" s="63"/>
      <c r="JRT7" s="63"/>
      <c r="JRU7" s="63"/>
      <c r="JRV7" s="63"/>
      <c r="JRW7" s="63"/>
      <c r="JRX7" s="63"/>
      <c r="JRY7" s="63"/>
      <c r="JRZ7" s="63"/>
      <c r="JSA7" s="63"/>
      <c r="JSB7" s="63"/>
      <c r="JSC7" s="63"/>
      <c r="JSD7" s="63"/>
      <c r="JSE7" s="63"/>
      <c r="JSF7" s="63"/>
      <c r="JSG7" s="63"/>
      <c r="JSH7" s="63"/>
      <c r="JSI7" s="63"/>
      <c r="JSJ7" s="63"/>
      <c r="JSK7" s="63"/>
      <c r="JSL7" s="63"/>
      <c r="JSM7" s="63"/>
      <c r="JSN7" s="63"/>
      <c r="JSO7" s="63"/>
      <c r="JSP7" s="63"/>
      <c r="JSQ7" s="63"/>
      <c r="JSR7" s="63"/>
      <c r="JSS7" s="63"/>
      <c r="JST7" s="63"/>
      <c r="JSU7" s="63"/>
      <c r="JSV7" s="63"/>
      <c r="JSW7" s="63"/>
      <c r="JSX7" s="63"/>
      <c r="JSY7" s="63"/>
      <c r="JSZ7" s="63"/>
      <c r="JTA7" s="63"/>
      <c r="JTB7" s="63"/>
      <c r="JTC7" s="63"/>
      <c r="JTD7" s="63"/>
      <c r="JTE7" s="63"/>
      <c r="JTF7" s="63"/>
      <c r="JTG7" s="63"/>
      <c r="JTH7" s="63"/>
      <c r="JTI7" s="63"/>
      <c r="JTJ7" s="63"/>
      <c r="JTK7" s="63"/>
      <c r="JTL7" s="63"/>
      <c r="JTM7" s="63"/>
      <c r="JTN7" s="63"/>
      <c r="JTO7" s="63"/>
      <c r="JTP7" s="63"/>
      <c r="JTQ7" s="63"/>
      <c r="JTR7" s="63"/>
      <c r="JTS7" s="63"/>
      <c r="JTT7" s="63"/>
      <c r="JTU7" s="63"/>
      <c r="JTV7" s="63"/>
      <c r="JTW7" s="63"/>
      <c r="JTX7" s="63"/>
      <c r="JTY7" s="63"/>
      <c r="JTZ7" s="63"/>
      <c r="JUA7" s="63"/>
      <c r="JUB7" s="63"/>
      <c r="JUC7" s="63"/>
      <c r="JUD7" s="63"/>
      <c r="JUE7" s="63"/>
      <c r="JUF7" s="63"/>
      <c r="JUG7" s="63"/>
      <c r="JUH7" s="63"/>
      <c r="JUI7" s="63"/>
      <c r="JUJ7" s="63"/>
      <c r="JUK7" s="63"/>
      <c r="JUL7" s="63"/>
      <c r="JUM7" s="63"/>
      <c r="JUN7" s="63"/>
      <c r="JUO7" s="63"/>
      <c r="JUP7" s="63"/>
      <c r="JUQ7" s="63"/>
      <c r="JUR7" s="63"/>
      <c r="JUS7" s="63"/>
      <c r="JUT7" s="63"/>
      <c r="JUU7" s="63"/>
      <c r="JUV7" s="63"/>
      <c r="JUW7" s="63"/>
      <c r="JUX7" s="63"/>
      <c r="JUY7" s="63"/>
      <c r="JUZ7" s="63"/>
      <c r="JVA7" s="63"/>
      <c r="JVB7" s="63"/>
      <c r="JVC7" s="63"/>
      <c r="JVD7" s="63"/>
      <c r="JVE7" s="63"/>
      <c r="JVF7" s="63"/>
      <c r="JVG7" s="63"/>
      <c r="JVH7" s="63"/>
      <c r="JVI7" s="63"/>
      <c r="JVJ7" s="63"/>
      <c r="JVK7" s="63"/>
      <c r="JVL7" s="63"/>
      <c r="JVM7" s="63"/>
      <c r="JVN7" s="63"/>
      <c r="JVO7" s="63"/>
      <c r="JVP7" s="63"/>
      <c r="JVQ7" s="63"/>
      <c r="JVR7" s="63"/>
      <c r="JVS7" s="63"/>
      <c r="JVT7" s="63"/>
      <c r="JVU7" s="63"/>
      <c r="JVV7" s="63"/>
      <c r="JVW7" s="63"/>
      <c r="JVX7" s="63"/>
      <c r="JVY7" s="63"/>
      <c r="JVZ7" s="63"/>
      <c r="JWA7" s="63"/>
      <c r="JWB7" s="63"/>
      <c r="JWC7" s="63"/>
      <c r="JWD7" s="63"/>
      <c r="JWE7" s="63"/>
      <c r="JWF7" s="63"/>
      <c r="JWG7" s="63"/>
      <c r="JWH7" s="63"/>
      <c r="JWI7" s="63"/>
      <c r="JWJ7" s="63"/>
      <c r="JWK7" s="63"/>
      <c r="JWL7" s="63"/>
      <c r="JWM7" s="63"/>
      <c r="JWN7" s="63"/>
      <c r="JWO7" s="63"/>
      <c r="JWP7" s="63"/>
      <c r="JWQ7" s="63"/>
      <c r="JWR7" s="63"/>
      <c r="JWS7" s="63"/>
      <c r="JWT7" s="63"/>
      <c r="JWU7" s="63"/>
      <c r="JWV7" s="63"/>
      <c r="JWW7" s="63"/>
      <c r="JWX7" s="63"/>
      <c r="JWY7" s="63"/>
      <c r="JWZ7" s="63"/>
      <c r="JXA7" s="63"/>
      <c r="JXB7" s="63"/>
      <c r="JXC7" s="63"/>
      <c r="JXD7" s="63"/>
      <c r="JXE7" s="63"/>
      <c r="JXF7" s="63"/>
      <c r="JXG7" s="63"/>
      <c r="JXH7" s="63"/>
      <c r="JXI7" s="63"/>
      <c r="JXJ7" s="63"/>
      <c r="JXK7" s="63"/>
      <c r="JXL7" s="63"/>
      <c r="JXM7" s="63"/>
      <c r="JXN7" s="63"/>
      <c r="JXO7" s="63"/>
      <c r="JXP7" s="63"/>
      <c r="JXQ7" s="63"/>
      <c r="JXR7" s="63"/>
      <c r="JXS7" s="63"/>
      <c r="JXT7" s="63"/>
      <c r="JXU7" s="63"/>
      <c r="JXV7" s="63"/>
      <c r="JXW7" s="63"/>
      <c r="JXX7" s="63"/>
      <c r="JXY7" s="63"/>
      <c r="JXZ7" s="63"/>
      <c r="JYA7" s="63"/>
      <c r="JYB7" s="63"/>
      <c r="JYC7" s="63"/>
      <c r="JYD7" s="63"/>
      <c r="JYE7" s="63"/>
      <c r="JYF7" s="63"/>
      <c r="JYG7" s="63"/>
      <c r="JYH7" s="63"/>
      <c r="JYI7" s="63"/>
      <c r="JYJ7" s="63"/>
      <c r="JYK7" s="63"/>
      <c r="JYL7" s="63"/>
      <c r="JYM7" s="63"/>
      <c r="JYN7" s="63"/>
      <c r="JYO7" s="63"/>
      <c r="JYP7" s="63"/>
      <c r="JYQ7" s="63"/>
      <c r="JYR7" s="63"/>
      <c r="JYS7" s="63"/>
      <c r="JYT7" s="63"/>
      <c r="JYU7" s="63"/>
      <c r="JYV7" s="63"/>
      <c r="JYW7" s="63"/>
      <c r="JYX7" s="63"/>
      <c r="JYY7" s="63"/>
      <c r="JYZ7" s="63"/>
      <c r="JZA7" s="63"/>
      <c r="JZB7" s="63"/>
      <c r="JZC7" s="63"/>
      <c r="JZD7" s="63"/>
      <c r="JZE7" s="63"/>
      <c r="JZF7" s="63"/>
      <c r="JZG7" s="63"/>
      <c r="JZH7" s="63"/>
      <c r="JZI7" s="63"/>
      <c r="JZJ7" s="63"/>
      <c r="JZK7" s="63"/>
      <c r="JZL7" s="63"/>
      <c r="JZM7" s="63"/>
      <c r="JZN7" s="63"/>
      <c r="JZO7" s="63"/>
      <c r="JZP7" s="63"/>
      <c r="JZQ7" s="63"/>
      <c r="JZR7" s="63"/>
      <c r="JZS7" s="63"/>
      <c r="JZT7" s="63"/>
      <c r="JZU7" s="63"/>
      <c r="JZV7" s="63"/>
      <c r="JZW7" s="63"/>
      <c r="JZX7" s="63"/>
      <c r="JZY7" s="63"/>
      <c r="JZZ7" s="63"/>
      <c r="KAA7" s="63"/>
      <c r="KAB7" s="63"/>
      <c r="KAC7" s="63"/>
      <c r="KAD7" s="63"/>
      <c r="KAE7" s="63"/>
      <c r="KAF7" s="63"/>
      <c r="KAG7" s="63"/>
      <c r="KAH7" s="63"/>
      <c r="KAI7" s="63"/>
      <c r="KAJ7" s="63"/>
      <c r="KAK7" s="63"/>
      <c r="KAL7" s="63"/>
      <c r="KAM7" s="63"/>
      <c r="KAN7" s="63"/>
      <c r="KAO7" s="63"/>
      <c r="KAP7" s="63"/>
      <c r="KAQ7" s="63"/>
      <c r="KAR7" s="63"/>
      <c r="KAS7" s="63"/>
      <c r="KAT7" s="63"/>
      <c r="KAU7" s="63"/>
      <c r="KAV7" s="63"/>
      <c r="KAW7" s="63"/>
      <c r="KAX7" s="63"/>
      <c r="KAY7" s="63"/>
      <c r="KAZ7" s="63"/>
      <c r="KBA7" s="63"/>
      <c r="KBB7" s="63"/>
      <c r="KBC7" s="63"/>
      <c r="KBD7" s="63"/>
      <c r="KBE7" s="63"/>
      <c r="KBF7" s="63"/>
      <c r="KBG7" s="63"/>
      <c r="KBH7" s="63"/>
      <c r="KBI7" s="63"/>
      <c r="KBJ7" s="63"/>
      <c r="KBK7" s="63"/>
      <c r="KBL7" s="63"/>
      <c r="KBM7" s="63"/>
      <c r="KBN7" s="63"/>
      <c r="KBO7" s="63"/>
      <c r="KBP7" s="63"/>
      <c r="KBQ7" s="63"/>
      <c r="KBR7" s="63"/>
      <c r="KBS7" s="63"/>
      <c r="KBT7" s="63"/>
      <c r="KBU7" s="63"/>
      <c r="KBV7" s="63"/>
      <c r="KBW7" s="63"/>
      <c r="KBX7" s="63"/>
      <c r="KBY7" s="63"/>
      <c r="KBZ7" s="63"/>
      <c r="KCA7" s="63"/>
      <c r="KCB7" s="63"/>
      <c r="KCC7" s="63"/>
      <c r="KCD7" s="63"/>
      <c r="KCE7" s="63"/>
      <c r="KCF7" s="63"/>
      <c r="KCG7" s="63"/>
      <c r="KCH7" s="63"/>
      <c r="KCI7" s="63"/>
      <c r="KCJ7" s="63"/>
      <c r="KCK7" s="63"/>
      <c r="KCL7" s="63"/>
      <c r="KCM7" s="63"/>
      <c r="KCN7" s="63"/>
      <c r="KCO7" s="63"/>
      <c r="KCP7" s="63"/>
      <c r="KCQ7" s="63"/>
      <c r="KCR7" s="63"/>
      <c r="KCS7" s="63"/>
      <c r="KCT7" s="63"/>
      <c r="KCU7" s="63"/>
      <c r="KCV7" s="63"/>
      <c r="KCW7" s="63"/>
      <c r="KCX7" s="63"/>
      <c r="KCY7" s="63"/>
      <c r="KCZ7" s="63"/>
      <c r="KDA7" s="63"/>
      <c r="KDB7" s="63"/>
      <c r="KDC7" s="63"/>
      <c r="KDD7" s="63"/>
      <c r="KDE7" s="63"/>
      <c r="KDF7" s="63"/>
      <c r="KDG7" s="63"/>
      <c r="KDH7" s="63"/>
      <c r="KDI7" s="63"/>
      <c r="KDJ7" s="63"/>
      <c r="KDK7" s="63"/>
      <c r="KDL7" s="63"/>
      <c r="KDM7" s="63"/>
      <c r="KDN7" s="63"/>
      <c r="KDO7" s="63"/>
      <c r="KDP7" s="63"/>
      <c r="KDQ7" s="63"/>
      <c r="KDR7" s="63"/>
      <c r="KDS7" s="63"/>
      <c r="KDT7" s="63"/>
      <c r="KDU7" s="63"/>
      <c r="KDV7" s="63"/>
      <c r="KDW7" s="63"/>
      <c r="KDX7" s="63"/>
      <c r="KDY7" s="63"/>
      <c r="KDZ7" s="63"/>
      <c r="KEA7" s="63"/>
      <c r="KEB7" s="63"/>
      <c r="KEC7" s="63"/>
      <c r="KED7" s="63"/>
      <c r="KEE7" s="63"/>
      <c r="KEF7" s="63"/>
      <c r="KEG7" s="63"/>
      <c r="KEH7" s="63"/>
      <c r="KEI7" s="63"/>
      <c r="KEJ7" s="63"/>
      <c r="KEK7" s="63"/>
      <c r="KEL7" s="63"/>
      <c r="KEM7" s="63"/>
      <c r="KEN7" s="63"/>
      <c r="KEO7" s="63"/>
      <c r="KEP7" s="63"/>
      <c r="KEQ7" s="63"/>
      <c r="KER7" s="63"/>
      <c r="KES7" s="63"/>
      <c r="KET7" s="63"/>
      <c r="KEU7" s="63"/>
      <c r="KEV7" s="63"/>
      <c r="KEW7" s="63"/>
      <c r="KEX7" s="63"/>
      <c r="KEY7" s="63"/>
      <c r="KEZ7" s="63"/>
      <c r="KFA7" s="63"/>
      <c r="KFB7" s="63"/>
      <c r="KFC7" s="63"/>
      <c r="KFD7" s="63"/>
      <c r="KFE7" s="63"/>
      <c r="KFF7" s="63"/>
      <c r="KFG7" s="63"/>
      <c r="KFH7" s="63"/>
      <c r="KFI7" s="63"/>
      <c r="KFJ7" s="63"/>
      <c r="KFK7" s="63"/>
      <c r="KFL7" s="63"/>
      <c r="KFM7" s="63"/>
      <c r="KFN7" s="63"/>
      <c r="KFO7" s="63"/>
      <c r="KFP7" s="63"/>
      <c r="KFQ7" s="63"/>
      <c r="KFR7" s="63"/>
      <c r="KFS7" s="63"/>
      <c r="KFT7" s="63"/>
      <c r="KFU7" s="63"/>
      <c r="KFV7" s="63"/>
      <c r="KFW7" s="63"/>
      <c r="KFX7" s="63"/>
      <c r="KFY7" s="63"/>
      <c r="KFZ7" s="63"/>
      <c r="KGA7" s="63"/>
      <c r="KGB7" s="63"/>
      <c r="KGC7" s="63"/>
      <c r="KGD7" s="63"/>
      <c r="KGE7" s="63"/>
      <c r="KGF7" s="63"/>
      <c r="KGG7" s="63"/>
      <c r="KGH7" s="63"/>
      <c r="KGI7" s="63"/>
      <c r="KGJ7" s="63"/>
      <c r="KGK7" s="63"/>
      <c r="KGL7" s="63"/>
      <c r="KGM7" s="63"/>
      <c r="KGN7" s="63"/>
      <c r="KGO7" s="63"/>
      <c r="KGP7" s="63"/>
      <c r="KGQ7" s="63"/>
      <c r="KGR7" s="63"/>
      <c r="KGS7" s="63"/>
      <c r="KGT7" s="63"/>
      <c r="KGU7" s="63"/>
      <c r="KGV7" s="63"/>
      <c r="KGW7" s="63"/>
      <c r="KGX7" s="63"/>
      <c r="KGY7" s="63"/>
      <c r="KGZ7" s="63"/>
      <c r="KHA7" s="63"/>
      <c r="KHB7" s="63"/>
      <c r="KHC7" s="63"/>
      <c r="KHD7" s="63"/>
      <c r="KHE7" s="63"/>
      <c r="KHF7" s="63"/>
      <c r="KHG7" s="63"/>
      <c r="KHH7" s="63"/>
      <c r="KHI7" s="63"/>
      <c r="KHJ7" s="63"/>
      <c r="KHK7" s="63"/>
      <c r="KHL7" s="63"/>
      <c r="KHM7" s="63"/>
      <c r="KHN7" s="63"/>
      <c r="KHO7" s="63"/>
      <c r="KHP7" s="63"/>
      <c r="KHQ7" s="63"/>
      <c r="KHR7" s="63"/>
      <c r="KHS7" s="63"/>
      <c r="KHT7" s="63"/>
      <c r="KHU7" s="63"/>
      <c r="KHV7" s="63"/>
      <c r="KHW7" s="63"/>
      <c r="KHX7" s="63"/>
      <c r="KHY7" s="63"/>
      <c r="KHZ7" s="63"/>
      <c r="KIA7" s="63"/>
      <c r="KIB7" s="63"/>
      <c r="KIC7" s="63"/>
      <c r="KID7" s="63"/>
      <c r="KIE7" s="63"/>
      <c r="KIF7" s="63"/>
      <c r="KIG7" s="63"/>
      <c r="KIH7" s="63"/>
      <c r="KII7" s="63"/>
      <c r="KIJ7" s="63"/>
      <c r="KIK7" s="63"/>
      <c r="KIL7" s="63"/>
      <c r="KIM7" s="63"/>
      <c r="KIN7" s="63"/>
      <c r="KIO7" s="63"/>
      <c r="KIP7" s="63"/>
      <c r="KIQ7" s="63"/>
      <c r="KIR7" s="63"/>
      <c r="KIS7" s="63"/>
      <c r="KIT7" s="63"/>
      <c r="KIU7" s="63"/>
      <c r="KIV7" s="63"/>
      <c r="KIW7" s="63"/>
      <c r="KIX7" s="63"/>
      <c r="KIY7" s="63"/>
      <c r="KIZ7" s="63"/>
      <c r="KJA7" s="63"/>
      <c r="KJB7" s="63"/>
      <c r="KJC7" s="63"/>
      <c r="KJD7" s="63"/>
      <c r="KJE7" s="63"/>
      <c r="KJF7" s="63"/>
      <c r="KJG7" s="63"/>
      <c r="KJH7" s="63"/>
      <c r="KJI7" s="63"/>
      <c r="KJJ7" s="63"/>
      <c r="KJK7" s="63"/>
      <c r="KJL7" s="63"/>
      <c r="KJM7" s="63"/>
      <c r="KJN7" s="63"/>
      <c r="KJO7" s="63"/>
      <c r="KJP7" s="63"/>
      <c r="KJQ7" s="63"/>
      <c r="KJR7" s="63"/>
      <c r="KJS7" s="63"/>
      <c r="KJT7" s="63"/>
      <c r="KJU7" s="63"/>
      <c r="KJV7" s="63"/>
      <c r="KJW7" s="63"/>
      <c r="KJX7" s="63"/>
      <c r="KJY7" s="63"/>
      <c r="KJZ7" s="63"/>
      <c r="KKA7" s="63"/>
      <c r="KKB7" s="63"/>
      <c r="KKC7" s="63"/>
      <c r="KKD7" s="63"/>
      <c r="KKE7" s="63"/>
      <c r="KKF7" s="63"/>
      <c r="KKG7" s="63"/>
      <c r="KKH7" s="63"/>
      <c r="KKI7" s="63"/>
      <c r="KKJ7" s="63"/>
      <c r="KKK7" s="63"/>
      <c r="KKL7" s="63"/>
      <c r="KKM7" s="63"/>
      <c r="KKN7" s="63"/>
      <c r="KKO7" s="63"/>
      <c r="KKP7" s="63"/>
      <c r="KKQ7" s="63"/>
      <c r="KKR7" s="63"/>
      <c r="KKS7" s="63"/>
      <c r="KKT7" s="63"/>
      <c r="KKU7" s="63"/>
      <c r="KKV7" s="63"/>
      <c r="KKW7" s="63"/>
      <c r="KKX7" s="63"/>
      <c r="KKY7" s="63"/>
      <c r="KKZ7" s="63"/>
      <c r="KLA7" s="63"/>
      <c r="KLB7" s="63"/>
      <c r="KLC7" s="63"/>
      <c r="KLD7" s="63"/>
      <c r="KLE7" s="63"/>
      <c r="KLF7" s="63"/>
      <c r="KLG7" s="63"/>
      <c r="KLH7" s="63"/>
      <c r="KLI7" s="63"/>
      <c r="KLJ7" s="63"/>
      <c r="KLK7" s="63"/>
      <c r="KLL7" s="63"/>
      <c r="KLM7" s="63"/>
      <c r="KLN7" s="63"/>
      <c r="KLO7" s="63"/>
      <c r="KLP7" s="63"/>
      <c r="KLQ7" s="63"/>
      <c r="KLR7" s="63"/>
      <c r="KLS7" s="63"/>
      <c r="KLT7" s="63"/>
      <c r="KLU7" s="63"/>
      <c r="KLV7" s="63"/>
      <c r="KLW7" s="63"/>
      <c r="KLX7" s="63"/>
      <c r="KLY7" s="63"/>
      <c r="KLZ7" s="63"/>
      <c r="KMA7" s="63"/>
      <c r="KMB7" s="63"/>
      <c r="KMC7" s="63"/>
      <c r="KMD7" s="63"/>
      <c r="KME7" s="63"/>
      <c r="KMF7" s="63"/>
      <c r="KMG7" s="63"/>
      <c r="KMH7" s="63"/>
      <c r="KMI7" s="63"/>
      <c r="KMJ7" s="63"/>
      <c r="KMK7" s="63"/>
      <c r="KML7" s="63"/>
      <c r="KMM7" s="63"/>
      <c r="KMN7" s="63"/>
      <c r="KMO7" s="63"/>
      <c r="KMP7" s="63"/>
      <c r="KMQ7" s="63"/>
      <c r="KMR7" s="63"/>
      <c r="KMS7" s="63"/>
      <c r="KMT7" s="63"/>
      <c r="KMU7" s="63"/>
      <c r="KMV7" s="63"/>
      <c r="KMW7" s="63"/>
      <c r="KMX7" s="63"/>
      <c r="KMY7" s="63"/>
      <c r="KMZ7" s="63"/>
      <c r="KNA7" s="63"/>
      <c r="KNB7" s="63"/>
      <c r="KNC7" s="63"/>
      <c r="KND7" s="63"/>
      <c r="KNE7" s="63"/>
      <c r="KNF7" s="63"/>
      <c r="KNG7" s="63"/>
      <c r="KNH7" s="63"/>
      <c r="KNI7" s="63"/>
      <c r="KNJ7" s="63"/>
      <c r="KNK7" s="63"/>
      <c r="KNL7" s="63"/>
      <c r="KNM7" s="63"/>
      <c r="KNN7" s="63"/>
      <c r="KNO7" s="63"/>
      <c r="KNP7" s="63"/>
      <c r="KNQ7" s="63"/>
      <c r="KNR7" s="63"/>
      <c r="KNS7" s="63"/>
      <c r="KNT7" s="63"/>
      <c r="KNU7" s="63"/>
      <c r="KNV7" s="63"/>
      <c r="KNW7" s="63"/>
      <c r="KNX7" s="63"/>
      <c r="KNY7" s="63"/>
      <c r="KNZ7" s="63"/>
      <c r="KOA7" s="63"/>
      <c r="KOB7" s="63"/>
      <c r="KOC7" s="63"/>
      <c r="KOD7" s="63"/>
      <c r="KOE7" s="63"/>
      <c r="KOF7" s="63"/>
      <c r="KOG7" s="63"/>
      <c r="KOH7" s="63"/>
      <c r="KOI7" s="63"/>
      <c r="KOJ7" s="63"/>
      <c r="KOK7" s="63"/>
      <c r="KOL7" s="63"/>
      <c r="KOM7" s="63"/>
      <c r="KON7" s="63"/>
      <c r="KOO7" s="63"/>
      <c r="KOP7" s="63"/>
      <c r="KOQ7" s="63"/>
      <c r="KOR7" s="63"/>
      <c r="KOS7" s="63"/>
      <c r="KOT7" s="63"/>
      <c r="KOU7" s="63"/>
      <c r="KOV7" s="63"/>
      <c r="KOW7" s="63"/>
      <c r="KOX7" s="63"/>
      <c r="KOY7" s="63"/>
      <c r="KOZ7" s="63"/>
      <c r="KPA7" s="63"/>
      <c r="KPB7" s="63"/>
      <c r="KPC7" s="63"/>
      <c r="KPD7" s="63"/>
      <c r="KPE7" s="63"/>
      <c r="KPF7" s="63"/>
      <c r="KPG7" s="63"/>
      <c r="KPH7" s="63"/>
      <c r="KPI7" s="63"/>
      <c r="KPJ7" s="63"/>
      <c r="KPK7" s="63"/>
      <c r="KPL7" s="63"/>
      <c r="KPM7" s="63"/>
      <c r="KPN7" s="63"/>
      <c r="KPO7" s="63"/>
      <c r="KPP7" s="63"/>
      <c r="KPQ7" s="63"/>
      <c r="KPR7" s="63"/>
      <c r="KPS7" s="63"/>
      <c r="KPT7" s="63"/>
      <c r="KPU7" s="63"/>
      <c r="KPV7" s="63"/>
      <c r="KPW7" s="63"/>
      <c r="KPX7" s="63"/>
      <c r="KPY7" s="63"/>
      <c r="KPZ7" s="63"/>
      <c r="KQA7" s="63"/>
      <c r="KQB7" s="63"/>
      <c r="KQC7" s="63"/>
      <c r="KQD7" s="63"/>
      <c r="KQE7" s="63"/>
      <c r="KQF7" s="63"/>
      <c r="KQG7" s="63"/>
      <c r="KQH7" s="63"/>
      <c r="KQI7" s="63"/>
      <c r="KQJ7" s="63"/>
      <c r="KQK7" s="63"/>
      <c r="KQL7" s="63"/>
      <c r="KQM7" s="63"/>
      <c r="KQN7" s="63"/>
      <c r="KQO7" s="63"/>
      <c r="KQP7" s="63"/>
      <c r="KQQ7" s="63"/>
      <c r="KQR7" s="63"/>
      <c r="KQS7" s="63"/>
      <c r="KQT7" s="63"/>
      <c r="KQU7" s="63"/>
      <c r="KQV7" s="63"/>
      <c r="KQW7" s="63"/>
      <c r="KQX7" s="63"/>
      <c r="KQY7" s="63"/>
      <c r="KQZ7" s="63"/>
      <c r="KRA7" s="63"/>
      <c r="KRB7" s="63"/>
      <c r="KRC7" s="63"/>
      <c r="KRD7" s="63"/>
      <c r="KRE7" s="63"/>
      <c r="KRF7" s="63"/>
      <c r="KRG7" s="63"/>
      <c r="KRH7" s="63"/>
      <c r="KRI7" s="63"/>
      <c r="KRJ7" s="63"/>
      <c r="KRK7" s="63"/>
      <c r="KRL7" s="63"/>
      <c r="KRM7" s="63"/>
      <c r="KRN7" s="63"/>
      <c r="KRO7" s="63"/>
      <c r="KRP7" s="63"/>
      <c r="KRQ7" s="63"/>
      <c r="KRR7" s="63"/>
      <c r="KRS7" s="63"/>
      <c r="KRT7" s="63"/>
      <c r="KRU7" s="63"/>
      <c r="KRV7" s="63"/>
      <c r="KRW7" s="63"/>
      <c r="KRX7" s="63"/>
      <c r="KRY7" s="63"/>
      <c r="KRZ7" s="63"/>
      <c r="KSA7" s="63"/>
      <c r="KSB7" s="63"/>
      <c r="KSC7" s="63"/>
      <c r="KSD7" s="63"/>
      <c r="KSE7" s="63"/>
      <c r="KSF7" s="63"/>
      <c r="KSG7" s="63"/>
      <c r="KSH7" s="63"/>
      <c r="KSI7" s="63"/>
      <c r="KSJ7" s="63"/>
      <c r="KSK7" s="63"/>
      <c r="KSL7" s="63"/>
      <c r="KSM7" s="63"/>
      <c r="KSN7" s="63"/>
      <c r="KSO7" s="63"/>
      <c r="KSP7" s="63"/>
      <c r="KSQ7" s="63"/>
      <c r="KSR7" s="63"/>
      <c r="KSS7" s="63"/>
      <c r="KST7" s="63"/>
      <c r="KSU7" s="63"/>
      <c r="KSV7" s="63"/>
      <c r="KSW7" s="63"/>
      <c r="KSX7" s="63"/>
      <c r="KSY7" s="63"/>
      <c r="KSZ7" s="63"/>
      <c r="KTA7" s="63"/>
      <c r="KTB7" s="63"/>
      <c r="KTC7" s="63"/>
      <c r="KTD7" s="63"/>
      <c r="KTE7" s="63"/>
      <c r="KTF7" s="63"/>
      <c r="KTG7" s="63"/>
      <c r="KTH7" s="63"/>
      <c r="KTI7" s="63"/>
      <c r="KTJ7" s="63"/>
      <c r="KTK7" s="63"/>
      <c r="KTL7" s="63"/>
      <c r="KTM7" s="63"/>
      <c r="KTN7" s="63"/>
      <c r="KTO7" s="63"/>
      <c r="KTP7" s="63"/>
      <c r="KTQ7" s="63"/>
      <c r="KTR7" s="63"/>
      <c r="KTS7" s="63"/>
      <c r="KTT7" s="63"/>
      <c r="KTU7" s="63"/>
      <c r="KTV7" s="63"/>
      <c r="KTW7" s="63"/>
      <c r="KTX7" s="63"/>
      <c r="KTY7" s="63"/>
      <c r="KTZ7" s="63"/>
      <c r="KUA7" s="63"/>
      <c r="KUB7" s="63"/>
      <c r="KUC7" s="63"/>
      <c r="KUD7" s="63"/>
      <c r="KUE7" s="63"/>
      <c r="KUF7" s="63"/>
      <c r="KUG7" s="63"/>
      <c r="KUH7" s="63"/>
      <c r="KUI7" s="63"/>
      <c r="KUJ7" s="63"/>
      <c r="KUK7" s="63"/>
      <c r="KUL7" s="63"/>
      <c r="KUM7" s="63"/>
      <c r="KUN7" s="63"/>
      <c r="KUO7" s="63"/>
      <c r="KUP7" s="63"/>
      <c r="KUQ7" s="63"/>
      <c r="KUR7" s="63"/>
      <c r="KUS7" s="63"/>
      <c r="KUT7" s="63"/>
      <c r="KUU7" s="63"/>
      <c r="KUV7" s="63"/>
      <c r="KUW7" s="63"/>
      <c r="KUX7" s="63"/>
      <c r="KUY7" s="63"/>
      <c r="KUZ7" s="63"/>
      <c r="KVA7" s="63"/>
      <c r="KVB7" s="63"/>
      <c r="KVC7" s="63"/>
      <c r="KVD7" s="63"/>
      <c r="KVE7" s="63"/>
      <c r="KVF7" s="63"/>
      <c r="KVG7" s="63"/>
      <c r="KVH7" s="63"/>
      <c r="KVI7" s="63"/>
      <c r="KVJ7" s="63"/>
      <c r="KVK7" s="63"/>
      <c r="KVL7" s="63"/>
      <c r="KVM7" s="63"/>
      <c r="KVN7" s="63"/>
      <c r="KVO7" s="63"/>
      <c r="KVP7" s="63"/>
      <c r="KVQ7" s="63"/>
      <c r="KVR7" s="63"/>
      <c r="KVS7" s="63"/>
      <c r="KVT7" s="63"/>
      <c r="KVU7" s="63"/>
      <c r="KVV7" s="63"/>
      <c r="KVW7" s="63"/>
      <c r="KVX7" s="63"/>
      <c r="KVY7" s="63"/>
      <c r="KVZ7" s="63"/>
      <c r="KWA7" s="63"/>
      <c r="KWB7" s="63"/>
      <c r="KWC7" s="63"/>
      <c r="KWD7" s="63"/>
      <c r="KWE7" s="63"/>
      <c r="KWF7" s="63"/>
      <c r="KWG7" s="63"/>
      <c r="KWH7" s="63"/>
      <c r="KWI7" s="63"/>
      <c r="KWJ7" s="63"/>
      <c r="KWK7" s="63"/>
      <c r="KWL7" s="63"/>
      <c r="KWM7" s="63"/>
      <c r="KWN7" s="63"/>
      <c r="KWO7" s="63"/>
      <c r="KWP7" s="63"/>
      <c r="KWQ7" s="63"/>
      <c r="KWR7" s="63"/>
      <c r="KWS7" s="63"/>
      <c r="KWT7" s="63"/>
      <c r="KWU7" s="63"/>
      <c r="KWV7" s="63"/>
      <c r="KWW7" s="63"/>
      <c r="KWX7" s="63"/>
      <c r="KWY7" s="63"/>
      <c r="KWZ7" s="63"/>
      <c r="KXA7" s="63"/>
      <c r="KXB7" s="63"/>
      <c r="KXC7" s="63"/>
      <c r="KXD7" s="63"/>
      <c r="KXE7" s="63"/>
      <c r="KXF7" s="63"/>
      <c r="KXG7" s="63"/>
      <c r="KXH7" s="63"/>
      <c r="KXI7" s="63"/>
      <c r="KXJ7" s="63"/>
      <c r="KXK7" s="63"/>
      <c r="KXL7" s="63"/>
      <c r="KXM7" s="63"/>
      <c r="KXN7" s="63"/>
      <c r="KXO7" s="63"/>
      <c r="KXP7" s="63"/>
      <c r="KXQ7" s="63"/>
      <c r="KXR7" s="63"/>
      <c r="KXS7" s="63"/>
      <c r="KXT7" s="63"/>
      <c r="KXU7" s="63"/>
      <c r="KXV7" s="63"/>
      <c r="KXW7" s="63"/>
      <c r="KXX7" s="63"/>
      <c r="KXY7" s="63"/>
      <c r="KXZ7" s="63"/>
      <c r="KYA7" s="63"/>
      <c r="KYB7" s="63"/>
      <c r="KYC7" s="63"/>
      <c r="KYD7" s="63"/>
      <c r="KYE7" s="63"/>
      <c r="KYF7" s="63"/>
      <c r="KYG7" s="63"/>
      <c r="KYH7" s="63"/>
      <c r="KYI7" s="63"/>
      <c r="KYJ7" s="63"/>
      <c r="KYK7" s="63"/>
      <c r="KYL7" s="63"/>
      <c r="KYM7" s="63"/>
      <c r="KYN7" s="63"/>
      <c r="KYO7" s="63"/>
      <c r="KYP7" s="63"/>
      <c r="KYQ7" s="63"/>
      <c r="KYR7" s="63"/>
      <c r="KYS7" s="63"/>
      <c r="KYT7" s="63"/>
      <c r="KYU7" s="63"/>
      <c r="KYV7" s="63"/>
      <c r="KYW7" s="63"/>
      <c r="KYX7" s="63"/>
      <c r="KYY7" s="63"/>
      <c r="KYZ7" s="63"/>
      <c r="KZA7" s="63"/>
      <c r="KZB7" s="63"/>
      <c r="KZC7" s="63"/>
      <c r="KZD7" s="63"/>
      <c r="KZE7" s="63"/>
      <c r="KZF7" s="63"/>
      <c r="KZG7" s="63"/>
      <c r="KZH7" s="63"/>
      <c r="KZI7" s="63"/>
      <c r="KZJ7" s="63"/>
      <c r="KZK7" s="63"/>
      <c r="KZL7" s="63"/>
      <c r="KZM7" s="63"/>
      <c r="KZN7" s="63"/>
      <c r="KZO7" s="63"/>
      <c r="KZP7" s="63"/>
      <c r="KZQ7" s="63"/>
      <c r="KZR7" s="63"/>
      <c r="KZS7" s="63"/>
      <c r="KZT7" s="63"/>
      <c r="KZU7" s="63"/>
      <c r="KZV7" s="63"/>
      <c r="KZW7" s="63"/>
      <c r="KZX7" s="63"/>
      <c r="KZY7" s="63"/>
      <c r="KZZ7" s="63"/>
      <c r="LAA7" s="63"/>
      <c r="LAB7" s="63"/>
      <c r="LAC7" s="63"/>
      <c r="LAD7" s="63"/>
      <c r="LAE7" s="63"/>
      <c r="LAF7" s="63"/>
      <c r="LAG7" s="63"/>
      <c r="LAH7" s="63"/>
      <c r="LAI7" s="63"/>
      <c r="LAJ7" s="63"/>
      <c r="LAK7" s="63"/>
      <c r="LAL7" s="63"/>
      <c r="LAM7" s="63"/>
      <c r="LAN7" s="63"/>
      <c r="LAO7" s="63"/>
      <c r="LAP7" s="63"/>
      <c r="LAQ7" s="63"/>
      <c r="LAR7" s="63"/>
      <c r="LAS7" s="63"/>
      <c r="LAT7" s="63"/>
      <c r="LAU7" s="63"/>
      <c r="LAV7" s="63"/>
      <c r="LAW7" s="63"/>
      <c r="LAX7" s="63"/>
      <c r="LAY7" s="63"/>
      <c r="LAZ7" s="63"/>
      <c r="LBA7" s="63"/>
      <c r="LBB7" s="63"/>
      <c r="LBC7" s="63"/>
      <c r="LBD7" s="63"/>
      <c r="LBE7" s="63"/>
      <c r="LBF7" s="63"/>
      <c r="LBG7" s="63"/>
      <c r="LBH7" s="63"/>
      <c r="LBI7" s="63"/>
      <c r="LBJ7" s="63"/>
      <c r="LBK7" s="63"/>
      <c r="LBL7" s="63"/>
      <c r="LBM7" s="63"/>
      <c r="LBN7" s="63"/>
      <c r="LBO7" s="63"/>
      <c r="LBP7" s="63"/>
      <c r="LBQ7" s="63"/>
      <c r="LBR7" s="63"/>
      <c r="LBS7" s="63"/>
      <c r="LBT7" s="63"/>
      <c r="LBU7" s="63"/>
      <c r="LBV7" s="63"/>
      <c r="LBW7" s="63"/>
      <c r="LBX7" s="63"/>
      <c r="LBY7" s="63"/>
      <c r="LBZ7" s="63"/>
      <c r="LCA7" s="63"/>
      <c r="LCB7" s="63"/>
      <c r="LCC7" s="63"/>
      <c r="LCD7" s="63"/>
      <c r="LCE7" s="63"/>
      <c r="LCF7" s="63"/>
      <c r="LCG7" s="63"/>
      <c r="LCH7" s="63"/>
      <c r="LCI7" s="63"/>
      <c r="LCJ7" s="63"/>
      <c r="LCK7" s="63"/>
      <c r="LCL7" s="63"/>
      <c r="LCM7" s="63"/>
      <c r="LCN7" s="63"/>
      <c r="LCO7" s="63"/>
      <c r="LCP7" s="63"/>
      <c r="LCQ7" s="63"/>
      <c r="LCR7" s="63"/>
      <c r="LCS7" s="63"/>
      <c r="LCT7" s="63"/>
      <c r="LCU7" s="63"/>
      <c r="LCV7" s="63"/>
      <c r="LCW7" s="63"/>
      <c r="LCX7" s="63"/>
      <c r="LCY7" s="63"/>
      <c r="LCZ7" s="63"/>
      <c r="LDA7" s="63"/>
      <c r="LDB7" s="63"/>
      <c r="LDC7" s="63"/>
      <c r="LDD7" s="63"/>
      <c r="LDE7" s="63"/>
      <c r="LDF7" s="63"/>
      <c r="LDG7" s="63"/>
      <c r="LDH7" s="63"/>
      <c r="LDI7" s="63"/>
      <c r="LDJ7" s="63"/>
      <c r="LDK7" s="63"/>
      <c r="LDL7" s="63"/>
      <c r="LDM7" s="63"/>
      <c r="LDN7" s="63"/>
      <c r="LDO7" s="63"/>
      <c r="LDP7" s="63"/>
      <c r="LDQ7" s="63"/>
      <c r="LDR7" s="63"/>
      <c r="LDS7" s="63"/>
      <c r="LDT7" s="63"/>
      <c r="LDU7" s="63"/>
      <c r="LDV7" s="63"/>
      <c r="LDW7" s="63"/>
      <c r="LDX7" s="63"/>
      <c r="LDY7" s="63"/>
      <c r="LDZ7" s="63"/>
      <c r="LEA7" s="63"/>
      <c r="LEB7" s="63"/>
      <c r="LEC7" s="63"/>
      <c r="LED7" s="63"/>
      <c r="LEE7" s="63"/>
      <c r="LEF7" s="63"/>
      <c r="LEG7" s="63"/>
      <c r="LEH7" s="63"/>
      <c r="LEI7" s="63"/>
      <c r="LEJ7" s="63"/>
      <c r="LEK7" s="63"/>
      <c r="LEL7" s="63"/>
      <c r="LEM7" s="63"/>
      <c r="LEN7" s="63"/>
      <c r="LEO7" s="63"/>
      <c r="LEP7" s="63"/>
      <c r="LEQ7" s="63"/>
      <c r="LER7" s="63"/>
      <c r="LES7" s="63"/>
      <c r="LET7" s="63"/>
      <c r="LEU7" s="63"/>
      <c r="LEV7" s="63"/>
      <c r="LEW7" s="63"/>
      <c r="LEX7" s="63"/>
      <c r="LEY7" s="63"/>
      <c r="LEZ7" s="63"/>
      <c r="LFA7" s="63"/>
      <c r="LFB7" s="63"/>
      <c r="LFC7" s="63"/>
      <c r="LFD7" s="63"/>
      <c r="LFE7" s="63"/>
      <c r="LFF7" s="63"/>
      <c r="LFG7" s="63"/>
      <c r="LFH7" s="63"/>
      <c r="LFI7" s="63"/>
      <c r="LFJ7" s="63"/>
      <c r="LFK7" s="63"/>
      <c r="LFL7" s="63"/>
      <c r="LFM7" s="63"/>
      <c r="LFN7" s="63"/>
      <c r="LFO7" s="63"/>
      <c r="LFP7" s="63"/>
      <c r="LFQ7" s="63"/>
      <c r="LFR7" s="63"/>
      <c r="LFS7" s="63"/>
      <c r="LFT7" s="63"/>
      <c r="LFU7" s="63"/>
      <c r="LFV7" s="63"/>
      <c r="LFW7" s="63"/>
      <c r="LFX7" s="63"/>
      <c r="LFY7" s="63"/>
      <c r="LFZ7" s="63"/>
      <c r="LGA7" s="63"/>
      <c r="LGB7" s="63"/>
      <c r="LGC7" s="63"/>
      <c r="LGD7" s="63"/>
      <c r="LGE7" s="63"/>
      <c r="LGF7" s="63"/>
      <c r="LGG7" s="63"/>
      <c r="LGH7" s="63"/>
      <c r="LGI7" s="63"/>
      <c r="LGJ7" s="63"/>
      <c r="LGK7" s="63"/>
      <c r="LGL7" s="63"/>
      <c r="LGM7" s="63"/>
      <c r="LGN7" s="63"/>
      <c r="LGO7" s="63"/>
      <c r="LGP7" s="63"/>
      <c r="LGQ7" s="63"/>
      <c r="LGR7" s="63"/>
      <c r="LGS7" s="63"/>
      <c r="LGT7" s="63"/>
      <c r="LGU7" s="63"/>
      <c r="LGV7" s="63"/>
      <c r="LGW7" s="63"/>
      <c r="LGX7" s="63"/>
      <c r="LGY7" s="63"/>
      <c r="LGZ7" s="63"/>
      <c r="LHA7" s="63"/>
      <c r="LHB7" s="63"/>
      <c r="LHC7" s="63"/>
      <c r="LHD7" s="63"/>
      <c r="LHE7" s="63"/>
      <c r="LHF7" s="63"/>
      <c r="LHG7" s="63"/>
      <c r="LHH7" s="63"/>
      <c r="LHI7" s="63"/>
      <c r="LHJ7" s="63"/>
      <c r="LHK7" s="63"/>
      <c r="LHL7" s="63"/>
      <c r="LHM7" s="63"/>
      <c r="LHN7" s="63"/>
      <c r="LHO7" s="63"/>
      <c r="LHP7" s="63"/>
      <c r="LHQ7" s="63"/>
      <c r="LHR7" s="63"/>
      <c r="LHS7" s="63"/>
      <c r="LHT7" s="63"/>
      <c r="LHU7" s="63"/>
      <c r="LHV7" s="63"/>
      <c r="LHW7" s="63"/>
      <c r="LHX7" s="63"/>
      <c r="LHY7" s="63"/>
      <c r="LHZ7" s="63"/>
      <c r="LIA7" s="63"/>
      <c r="LIB7" s="63"/>
      <c r="LIC7" s="63"/>
      <c r="LID7" s="63"/>
      <c r="LIE7" s="63"/>
      <c r="LIF7" s="63"/>
      <c r="LIG7" s="63"/>
      <c r="LIH7" s="63"/>
      <c r="LII7" s="63"/>
      <c r="LIJ7" s="63"/>
      <c r="LIK7" s="63"/>
      <c r="LIL7" s="63"/>
      <c r="LIM7" s="63"/>
      <c r="LIN7" s="63"/>
      <c r="LIO7" s="63"/>
      <c r="LIP7" s="63"/>
      <c r="LIQ7" s="63"/>
      <c r="LIR7" s="63"/>
      <c r="LIS7" s="63"/>
      <c r="LIT7" s="63"/>
      <c r="LIU7" s="63"/>
      <c r="LIV7" s="63"/>
      <c r="LIW7" s="63"/>
      <c r="LIX7" s="63"/>
      <c r="LIY7" s="63"/>
      <c r="LIZ7" s="63"/>
      <c r="LJA7" s="63"/>
      <c r="LJB7" s="63"/>
      <c r="LJC7" s="63"/>
      <c r="LJD7" s="63"/>
      <c r="LJE7" s="63"/>
      <c r="LJF7" s="63"/>
      <c r="LJG7" s="63"/>
      <c r="LJH7" s="63"/>
      <c r="LJI7" s="63"/>
      <c r="LJJ7" s="63"/>
      <c r="LJK7" s="63"/>
      <c r="LJL7" s="63"/>
      <c r="LJM7" s="63"/>
      <c r="LJN7" s="63"/>
      <c r="LJO7" s="63"/>
      <c r="LJP7" s="63"/>
      <c r="LJQ7" s="63"/>
      <c r="LJR7" s="63"/>
      <c r="LJS7" s="63"/>
      <c r="LJT7" s="63"/>
      <c r="LJU7" s="63"/>
      <c r="LJV7" s="63"/>
      <c r="LJW7" s="63"/>
      <c r="LJX7" s="63"/>
      <c r="LJY7" s="63"/>
      <c r="LJZ7" s="63"/>
      <c r="LKA7" s="63"/>
      <c r="LKB7" s="63"/>
      <c r="LKC7" s="63"/>
      <c r="LKD7" s="63"/>
      <c r="LKE7" s="63"/>
      <c r="LKF7" s="63"/>
      <c r="LKG7" s="63"/>
      <c r="LKH7" s="63"/>
      <c r="LKI7" s="63"/>
      <c r="LKJ7" s="63"/>
      <c r="LKK7" s="63"/>
      <c r="LKL7" s="63"/>
      <c r="LKM7" s="63"/>
      <c r="LKN7" s="63"/>
      <c r="LKO7" s="63"/>
      <c r="LKP7" s="63"/>
      <c r="LKQ7" s="63"/>
      <c r="LKR7" s="63"/>
      <c r="LKS7" s="63"/>
      <c r="LKT7" s="63"/>
      <c r="LKU7" s="63"/>
      <c r="LKV7" s="63"/>
      <c r="LKW7" s="63"/>
      <c r="LKX7" s="63"/>
      <c r="LKY7" s="63"/>
      <c r="LKZ7" s="63"/>
      <c r="LLA7" s="63"/>
      <c r="LLB7" s="63"/>
      <c r="LLC7" s="63"/>
      <c r="LLD7" s="63"/>
      <c r="LLE7" s="63"/>
      <c r="LLF7" s="63"/>
      <c r="LLG7" s="63"/>
      <c r="LLH7" s="63"/>
      <c r="LLI7" s="63"/>
      <c r="LLJ7" s="63"/>
      <c r="LLK7" s="63"/>
      <c r="LLL7" s="63"/>
      <c r="LLM7" s="63"/>
      <c r="LLN7" s="63"/>
      <c r="LLO7" s="63"/>
      <c r="LLP7" s="63"/>
      <c r="LLQ7" s="63"/>
      <c r="LLR7" s="63"/>
      <c r="LLS7" s="63"/>
      <c r="LLT7" s="63"/>
      <c r="LLU7" s="63"/>
      <c r="LLV7" s="63"/>
      <c r="LLW7" s="63"/>
      <c r="LLX7" s="63"/>
      <c r="LLY7" s="63"/>
      <c r="LLZ7" s="63"/>
      <c r="LMA7" s="63"/>
      <c r="LMB7" s="63"/>
      <c r="LMC7" s="63"/>
      <c r="LMD7" s="63"/>
      <c r="LME7" s="63"/>
      <c r="LMF7" s="63"/>
      <c r="LMG7" s="63"/>
      <c r="LMH7" s="63"/>
      <c r="LMI7" s="63"/>
      <c r="LMJ7" s="63"/>
      <c r="LMK7" s="63"/>
      <c r="LML7" s="63"/>
      <c r="LMM7" s="63"/>
      <c r="LMN7" s="63"/>
      <c r="LMO7" s="63"/>
      <c r="LMP7" s="63"/>
      <c r="LMQ7" s="63"/>
      <c r="LMR7" s="63"/>
      <c r="LMS7" s="63"/>
      <c r="LMT7" s="63"/>
      <c r="LMU7" s="63"/>
      <c r="LMV7" s="63"/>
      <c r="LMW7" s="63"/>
      <c r="LMX7" s="63"/>
      <c r="LMY7" s="63"/>
      <c r="LMZ7" s="63"/>
      <c r="LNA7" s="63"/>
      <c r="LNB7" s="63"/>
      <c r="LNC7" s="63"/>
      <c r="LND7" s="63"/>
      <c r="LNE7" s="63"/>
      <c r="LNF7" s="63"/>
      <c r="LNG7" s="63"/>
      <c r="LNH7" s="63"/>
      <c r="LNI7" s="63"/>
      <c r="LNJ7" s="63"/>
      <c r="LNK7" s="63"/>
      <c r="LNL7" s="63"/>
      <c r="LNM7" s="63"/>
      <c r="LNN7" s="63"/>
      <c r="LNO7" s="63"/>
      <c r="LNP7" s="63"/>
      <c r="LNQ7" s="63"/>
      <c r="LNR7" s="63"/>
      <c r="LNS7" s="63"/>
      <c r="LNT7" s="63"/>
      <c r="LNU7" s="63"/>
      <c r="LNV7" s="63"/>
      <c r="LNW7" s="63"/>
      <c r="LNX7" s="63"/>
      <c r="LNY7" s="63"/>
      <c r="LNZ7" s="63"/>
      <c r="LOA7" s="63"/>
      <c r="LOB7" s="63"/>
      <c r="LOC7" s="63"/>
      <c r="LOD7" s="63"/>
      <c r="LOE7" s="63"/>
      <c r="LOF7" s="63"/>
      <c r="LOG7" s="63"/>
      <c r="LOH7" s="63"/>
      <c r="LOI7" s="63"/>
      <c r="LOJ7" s="63"/>
      <c r="LOK7" s="63"/>
      <c r="LOL7" s="63"/>
      <c r="LOM7" s="63"/>
      <c r="LON7" s="63"/>
      <c r="LOO7" s="63"/>
      <c r="LOP7" s="63"/>
      <c r="LOQ7" s="63"/>
      <c r="LOR7" s="63"/>
      <c r="LOS7" s="63"/>
      <c r="LOT7" s="63"/>
      <c r="LOU7" s="63"/>
      <c r="LOV7" s="63"/>
      <c r="LOW7" s="63"/>
      <c r="LOX7" s="63"/>
      <c r="LOY7" s="63"/>
      <c r="LOZ7" s="63"/>
      <c r="LPA7" s="63"/>
      <c r="LPB7" s="63"/>
      <c r="LPC7" s="63"/>
      <c r="LPD7" s="63"/>
      <c r="LPE7" s="63"/>
      <c r="LPF7" s="63"/>
      <c r="LPG7" s="63"/>
      <c r="LPH7" s="63"/>
      <c r="LPI7" s="63"/>
      <c r="LPJ7" s="63"/>
      <c r="LPK7" s="63"/>
      <c r="LPL7" s="63"/>
      <c r="LPM7" s="63"/>
      <c r="LPN7" s="63"/>
      <c r="LPO7" s="63"/>
      <c r="LPP7" s="63"/>
      <c r="LPQ7" s="63"/>
      <c r="LPR7" s="63"/>
      <c r="LPS7" s="63"/>
      <c r="LPT7" s="63"/>
      <c r="LPU7" s="63"/>
      <c r="LPV7" s="63"/>
      <c r="LPW7" s="63"/>
      <c r="LPX7" s="63"/>
      <c r="LPY7" s="63"/>
      <c r="LPZ7" s="63"/>
      <c r="LQA7" s="63"/>
      <c r="LQB7" s="63"/>
      <c r="LQC7" s="63"/>
      <c r="LQD7" s="63"/>
      <c r="LQE7" s="63"/>
      <c r="LQF7" s="63"/>
      <c r="LQG7" s="63"/>
      <c r="LQH7" s="63"/>
      <c r="LQI7" s="63"/>
      <c r="LQJ7" s="63"/>
      <c r="LQK7" s="63"/>
      <c r="LQL7" s="63"/>
      <c r="LQM7" s="63"/>
      <c r="LQN7" s="63"/>
      <c r="LQO7" s="63"/>
      <c r="LQP7" s="63"/>
      <c r="LQQ7" s="63"/>
      <c r="LQR7" s="63"/>
      <c r="LQS7" s="63"/>
      <c r="LQT7" s="63"/>
      <c r="LQU7" s="63"/>
      <c r="LQV7" s="63"/>
      <c r="LQW7" s="63"/>
      <c r="LQX7" s="63"/>
      <c r="LQY7" s="63"/>
      <c r="LQZ7" s="63"/>
      <c r="LRA7" s="63"/>
      <c r="LRB7" s="63"/>
      <c r="LRC7" s="63"/>
      <c r="LRD7" s="63"/>
      <c r="LRE7" s="63"/>
      <c r="LRF7" s="63"/>
      <c r="LRG7" s="63"/>
      <c r="LRH7" s="63"/>
      <c r="LRI7" s="63"/>
      <c r="LRJ7" s="63"/>
      <c r="LRK7" s="63"/>
      <c r="LRL7" s="63"/>
      <c r="LRM7" s="63"/>
      <c r="LRN7" s="63"/>
      <c r="LRO7" s="63"/>
      <c r="LRP7" s="63"/>
      <c r="LRQ7" s="63"/>
      <c r="LRR7" s="63"/>
      <c r="LRS7" s="63"/>
      <c r="LRT7" s="63"/>
      <c r="LRU7" s="63"/>
      <c r="LRV7" s="63"/>
      <c r="LRW7" s="63"/>
      <c r="LRX7" s="63"/>
      <c r="LRY7" s="63"/>
      <c r="LRZ7" s="63"/>
      <c r="LSA7" s="63"/>
      <c r="LSB7" s="63"/>
      <c r="LSC7" s="63"/>
      <c r="LSD7" s="63"/>
      <c r="LSE7" s="63"/>
      <c r="LSF7" s="63"/>
      <c r="LSG7" s="63"/>
      <c r="LSH7" s="63"/>
      <c r="LSI7" s="63"/>
      <c r="LSJ7" s="63"/>
      <c r="LSK7" s="63"/>
      <c r="LSL7" s="63"/>
      <c r="LSM7" s="63"/>
      <c r="LSN7" s="63"/>
      <c r="LSO7" s="63"/>
      <c r="LSP7" s="63"/>
      <c r="LSQ7" s="63"/>
      <c r="LSR7" s="63"/>
      <c r="LSS7" s="63"/>
      <c r="LST7" s="63"/>
      <c r="LSU7" s="63"/>
      <c r="LSV7" s="63"/>
      <c r="LSW7" s="63"/>
      <c r="LSX7" s="63"/>
      <c r="LSY7" s="63"/>
      <c r="LSZ7" s="63"/>
      <c r="LTA7" s="63"/>
      <c r="LTB7" s="63"/>
      <c r="LTC7" s="63"/>
      <c r="LTD7" s="63"/>
      <c r="LTE7" s="63"/>
      <c r="LTF7" s="63"/>
      <c r="LTG7" s="63"/>
      <c r="LTH7" s="63"/>
      <c r="LTI7" s="63"/>
      <c r="LTJ7" s="63"/>
      <c r="LTK7" s="63"/>
      <c r="LTL7" s="63"/>
      <c r="LTM7" s="63"/>
      <c r="LTN7" s="63"/>
      <c r="LTO7" s="63"/>
      <c r="LTP7" s="63"/>
      <c r="LTQ7" s="63"/>
      <c r="LTR7" s="63"/>
      <c r="LTS7" s="63"/>
      <c r="LTT7" s="63"/>
      <c r="LTU7" s="63"/>
      <c r="LTV7" s="63"/>
      <c r="LTW7" s="63"/>
      <c r="LTX7" s="63"/>
      <c r="LTY7" s="63"/>
      <c r="LTZ7" s="63"/>
      <c r="LUA7" s="63"/>
      <c r="LUB7" s="63"/>
      <c r="LUC7" s="63"/>
      <c r="LUD7" s="63"/>
      <c r="LUE7" s="63"/>
      <c r="LUF7" s="63"/>
      <c r="LUG7" s="63"/>
      <c r="LUH7" s="63"/>
      <c r="LUI7" s="63"/>
      <c r="LUJ7" s="63"/>
      <c r="LUK7" s="63"/>
      <c r="LUL7" s="63"/>
      <c r="LUM7" s="63"/>
      <c r="LUN7" s="63"/>
      <c r="LUO7" s="63"/>
      <c r="LUP7" s="63"/>
      <c r="LUQ7" s="63"/>
      <c r="LUR7" s="63"/>
      <c r="LUS7" s="63"/>
      <c r="LUT7" s="63"/>
      <c r="LUU7" s="63"/>
      <c r="LUV7" s="63"/>
      <c r="LUW7" s="63"/>
      <c r="LUX7" s="63"/>
      <c r="LUY7" s="63"/>
      <c r="LUZ7" s="63"/>
      <c r="LVA7" s="63"/>
      <c r="LVB7" s="63"/>
      <c r="LVC7" s="63"/>
      <c r="LVD7" s="63"/>
      <c r="LVE7" s="63"/>
      <c r="LVF7" s="63"/>
      <c r="LVG7" s="63"/>
      <c r="LVH7" s="63"/>
      <c r="LVI7" s="63"/>
      <c r="LVJ7" s="63"/>
      <c r="LVK7" s="63"/>
      <c r="LVL7" s="63"/>
      <c r="LVM7" s="63"/>
      <c r="LVN7" s="63"/>
      <c r="LVO7" s="63"/>
      <c r="LVP7" s="63"/>
      <c r="LVQ7" s="63"/>
      <c r="LVR7" s="63"/>
      <c r="LVS7" s="63"/>
      <c r="LVT7" s="63"/>
      <c r="LVU7" s="63"/>
      <c r="LVV7" s="63"/>
      <c r="LVW7" s="63"/>
      <c r="LVX7" s="63"/>
      <c r="LVY7" s="63"/>
      <c r="LVZ7" s="63"/>
      <c r="LWA7" s="63"/>
      <c r="LWB7" s="63"/>
      <c r="LWC7" s="63"/>
      <c r="LWD7" s="63"/>
      <c r="LWE7" s="63"/>
      <c r="LWF7" s="63"/>
      <c r="LWG7" s="63"/>
      <c r="LWH7" s="63"/>
      <c r="LWI7" s="63"/>
      <c r="LWJ7" s="63"/>
      <c r="LWK7" s="63"/>
      <c r="LWL7" s="63"/>
      <c r="LWM7" s="63"/>
      <c r="LWN7" s="63"/>
      <c r="LWO7" s="63"/>
      <c r="LWP7" s="63"/>
      <c r="LWQ7" s="63"/>
      <c r="LWR7" s="63"/>
      <c r="LWS7" s="63"/>
      <c r="LWT7" s="63"/>
      <c r="LWU7" s="63"/>
      <c r="LWV7" s="63"/>
      <c r="LWW7" s="63"/>
      <c r="LWX7" s="63"/>
      <c r="LWY7" s="63"/>
      <c r="LWZ7" s="63"/>
      <c r="LXA7" s="63"/>
      <c r="LXB7" s="63"/>
      <c r="LXC7" s="63"/>
      <c r="LXD7" s="63"/>
      <c r="LXE7" s="63"/>
      <c r="LXF7" s="63"/>
      <c r="LXG7" s="63"/>
      <c r="LXH7" s="63"/>
      <c r="LXI7" s="63"/>
      <c r="LXJ7" s="63"/>
      <c r="LXK7" s="63"/>
      <c r="LXL7" s="63"/>
      <c r="LXM7" s="63"/>
      <c r="LXN7" s="63"/>
      <c r="LXO7" s="63"/>
      <c r="LXP7" s="63"/>
      <c r="LXQ7" s="63"/>
      <c r="LXR7" s="63"/>
      <c r="LXS7" s="63"/>
      <c r="LXT7" s="63"/>
      <c r="LXU7" s="63"/>
      <c r="LXV7" s="63"/>
      <c r="LXW7" s="63"/>
      <c r="LXX7" s="63"/>
      <c r="LXY7" s="63"/>
      <c r="LXZ7" s="63"/>
      <c r="LYA7" s="63"/>
      <c r="LYB7" s="63"/>
      <c r="LYC7" s="63"/>
      <c r="LYD7" s="63"/>
      <c r="LYE7" s="63"/>
      <c r="LYF7" s="63"/>
      <c r="LYG7" s="63"/>
      <c r="LYH7" s="63"/>
      <c r="LYI7" s="63"/>
      <c r="LYJ7" s="63"/>
      <c r="LYK7" s="63"/>
      <c r="LYL7" s="63"/>
      <c r="LYM7" s="63"/>
      <c r="LYN7" s="63"/>
      <c r="LYO7" s="63"/>
      <c r="LYP7" s="63"/>
      <c r="LYQ7" s="63"/>
      <c r="LYR7" s="63"/>
      <c r="LYS7" s="63"/>
      <c r="LYT7" s="63"/>
      <c r="LYU7" s="63"/>
      <c r="LYV7" s="63"/>
      <c r="LYW7" s="63"/>
      <c r="LYX7" s="63"/>
      <c r="LYY7" s="63"/>
      <c r="LYZ7" s="63"/>
      <c r="LZA7" s="63"/>
      <c r="LZB7" s="63"/>
      <c r="LZC7" s="63"/>
      <c r="LZD7" s="63"/>
      <c r="LZE7" s="63"/>
      <c r="LZF7" s="63"/>
      <c r="LZG7" s="63"/>
      <c r="LZH7" s="63"/>
      <c r="LZI7" s="63"/>
      <c r="LZJ7" s="63"/>
      <c r="LZK7" s="63"/>
      <c r="LZL7" s="63"/>
      <c r="LZM7" s="63"/>
      <c r="LZN7" s="63"/>
      <c r="LZO7" s="63"/>
      <c r="LZP7" s="63"/>
      <c r="LZQ7" s="63"/>
      <c r="LZR7" s="63"/>
      <c r="LZS7" s="63"/>
      <c r="LZT7" s="63"/>
      <c r="LZU7" s="63"/>
      <c r="LZV7" s="63"/>
      <c r="LZW7" s="63"/>
      <c r="LZX7" s="63"/>
      <c r="LZY7" s="63"/>
      <c r="LZZ7" s="63"/>
      <c r="MAA7" s="63"/>
      <c r="MAB7" s="63"/>
      <c r="MAC7" s="63"/>
      <c r="MAD7" s="63"/>
      <c r="MAE7" s="63"/>
      <c r="MAF7" s="63"/>
      <c r="MAG7" s="63"/>
      <c r="MAH7" s="63"/>
      <c r="MAI7" s="63"/>
      <c r="MAJ7" s="63"/>
      <c r="MAK7" s="63"/>
      <c r="MAL7" s="63"/>
      <c r="MAM7" s="63"/>
      <c r="MAN7" s="63"/>
      <c r="MAO7" s="63"/>
      <c r="MAP7" s="63"/>
      <c r="MAQ7" s="63"/>
      <c r="MAR7" s="63"/>
      <c r="MAS7" s="63"/>
      <c r="MAT7" s="63"/>
      <c r="MAU7" s="63"/>
      <c r="MAV7" s="63"/>
      <c r="MAW7" s="63"/>
      <c r="MAX7" s="63"/>
      <c r="MAY7" s="63"/>
      <c r="MAZ7" s="63"/>
      <c r="MBA7" s="63"/>
      <c r="MBB7" s="63"/>
      <c r="MBC7" s="63"/>
      <c r="MBD7" s="63"/>
      <c r="MBE7" s="63"/>
      <c r="MBF7" s="63"/>
      <c r="MBG7" s="63"/>
      <c r="MBH7" s="63"/>
      <c r="MBI7" s="63"/>
      <c r="MBJ7" s="63"/>
      <c r="MBK7" s="63"/>
      <c r="MBL7" s="63"/>
      <c r="MBM7" s="63"/>
      <c r="MBN7" s="63"/>
      <c r="MBO7" s="63"/>
      <c r="MBP7" s="63"/>
      <c r="MBQ7" s="63"/>
      <c r="MBR7" s="63"/>
      <c r="MBS7" s="63"/>
      <c r="MBT7" s="63"/>
      <c r="MBU7" s="63"/>
      <c r="MBV7" s="63"/>
      <c r="MBW7" s="63"/>
      <c r="MBX7" s="63"/>
      <c r="MBY7" s="63"/>
      <c r="MBZ7" s="63"/>
      <c r="MCA7" s="63"/>
      <c r="MCB7" s="63"/>
      <c r="MCC7" s="63"/>
      <c r="MCD7" s="63"/>
      <c r="MCE7" s="63"/>
      <c r="MCF7" s="63"/>
      <c r="MCG7" s="63"/>
      <c r="MCH7" s="63"/>
      <c r="MCI7" s="63"/>
      <c r="MCJ7" s="63"/>
      <c r="MCK7" s="63"/>
      <c r="MCL7" s="63"/>
      <c r="MCM7" s="63"/>
      <c r="MCN7" s="63"/>
      <c r="MCO7" s="63"/>
      <c r="MCP7" s="63"/>
      <c r="MCQ7" s="63"/>
      <c r="MCR7" s="63"/>
      <c r="MCS7" s="63"/>
      <c r="MCT7" s="63"/>
      <c r="MCU7" s="63"/>
      <c r="MCV7" s="63"/>
      <c r="MCW7" s="63"/>
      <c r="MCX7" s="63"/>
      <c r="MCY7" s="63"/>
      <c r="MCZ7" s="63"/>
      <c r="MDA7" s="63"/>
      <c r="MDB7" s="63"/>
      <c r="MDC7" s="63"/>
      <c r="MDD7" s="63"/>
      <c r="MDE7" s="63"/>
      <c r="MDF7" s="63"/>
      <c r="MDG7" s="63"/>
      <c r="MDH7" s="63"/>
      <c r="MDI7" s="63"/>
      <c r="MDJ7" s="63"/>
      <c r="MDK7" s="63"/>
      <c r="MDL7" s="63"/>
      <c r="MDM7" s="63"/>
      <c r="MDN7" s="63"/>
      <c r="MDO7" s="63"/>
      <c r="MDP7" s="63"/>
      <c r="MDQ7" s="63"/>
      <c r="MDR7" s="63"/>
      <c r="MDS7" s="63"/>
      <c r="MDT7" s="63"/>
      <c r="MDU7" s="63"/>
      <c r="MDV7" s="63"/>
      <c r="MDW7" s="63"/>
      <c r="MDX7" s="63"/>
      <c r="MDY7" s="63"/>
      <c r="MDZ7" s="63"/>
      <c r="MEA7" s="63"/>
      <c r="MEB7" s="63"/>
      <c r="MEC7" s="63"/>
      <c r="MED7" s="63"/>
      <c r="MEE7" s="63"/>
      <c r="MEF7" s="63"/>
      <c r="MEG7" s="63"/>
      <c r="MEH7" s="63"/>
      <c r="MEI7" s="63"/>
      <c r="MEJ7" s="63"/>
      <c r="MEK7" s="63"/>
      <c r="MEL7" s="63"/>
      <c r="MEM7" s="63"/>
      <c r="MEN7" s="63"/>
      <c r="MEO7" s="63"/>
      <c r="MEP7" s="63"/>
      <c r="MEQ7" s="63"/>
      <c r="MER7" s="63"/>
      <c r="MES7" s="63"/>
      <c r="MET7" s="63"/>
      <c r="MEU7" s="63"/>
      <c r="MEV7" s="63"/>
      <c r="MEW7" s="63"/>
      <c r="MEX7" s="63"/>
      <c r="MEY7" s="63"/>
      <c r="MEZ7" s="63"/>
      <c r="MFA7" s="63"/>
      <c r="MFB7" s="63"/>
      <c r="MFC7" s="63"/>
      <c r="MFD7" s="63"/>
      <c r="MFE7" s="63"/>
      <c r="MFF7" s="63"/>
      <c r="MFG7" s="63"/>
      <c r="MFH7" s="63"/>
      <c r="MFI7" s="63"/>
      <c r="MFJ7" s="63"/>
      <c r="MFK7" s="63"/>
      <c r="MFL7" s="63"/>
      <c r="MFM7" s="63"/>
      <c r="MFN7" s="63"/>
      <c r="MFO7" s="63"/>
      <c r="MFP7" s="63"/>
      <c r="MFQ7" s="63"/>
      <c r="MFR7" s="63"/>
      <c r="MFS7" s="63"/>
      <c r="MFT7" s="63"/>
      <c r="MFU7" s="63"/>
      <c r="MFV7" s="63"/>
      <c r="MFW7" s="63"/>
      <c r="MFX7" s="63"/>
      <c r="MFY7" s="63"/>
      <c r="MFZ7" s="63"/>
      <c r="MGA7" s="63"/>
      <c r="MGB7" s="63"/>
      <c r="MGC7" s="63"/>
      <c r="MGD7" s="63"/>
      <c r="MGE7" s="63"/>
      <c r="MGF7" s="63"/>
      <c r="MGG7" s="63"/>
      <c r="MGH7" s="63"/>
      <c r="MGI7" s="63"/>
      <c r="MGJ7" s="63"/>
      <c r="MGK7" s="63"/>
      <c r="MGL7" s="63"/>
      <c r="MGM7" s="63"/>
      <c r="MGN7" s="63"/>
      <c r="MGO7" s="63"/>
      <c r="MGP7" s="63"/>
      <c r="MGQ7" s="63"/>
      <c r="MGR7" s="63"/>
      <c r="MGS7" s="63"/>
      <c r="MGT7" s="63"/>
      <c r="MGU7" s="63"/>
      <c r="MGV7" s="63"/>
      <c r="MGW7" s="63"/>
      <c r="MGX7" s="63"/>
      <c r="MGY7" s="63"/>
      <c r="MGZ7" s="63"/>
      <c r="MHA7" s="63"/>
      <c r="MHB7" s="63"/>
      <c r="MHC7" s="63"/>
      <c r="MHD7" s="63"/>
      <c r="MHE7" s="63"/>
      <c r="MHF7" s="63"/>
      <c r="MHG7" s="63"/>
      <c r="MHH7" s="63"/>
      <c r="MHI7" s="63"/>
      <c r="MHJ7" s="63"/>
      <c r="MHK7" s="63"/>
      <c r="MHL7" s="63"/>
      <c r="MHM7" s="63"/>
      <c r="MHN7" s="63"/>
      <c r="MHO7" s="63"/>
      <c r="MHP7" s="63"/>
      <c r="MHQ7" s="63"/>
      <c r="MHR7" s="63"/>
      <c r="MHS7" s="63"/>
      <c r="MHT7" s="63"/>
      <c r="MHU7" s="63"/>
      <c r="MHV7" s="63"/>
      <c r="MHW7" s="63"/>
      <c r="MHX7" s="63"/>
      <c r="MHY7" s="63"/>
      <c r="MHZ7" s="63"/>
      <c r="MIA7" s="63"/>
      <c r="MIB7" s="63"/>
      <c r="MIC7" s="63"/>
      <c r="MID7" s="63"/>
      <c r="MIE7" s="63"/>
      <c r="MIF7" s="63"/>
      <c r="MIG7" s="63"/>
      <c r="MIH7" s="63"/>
      <c r="MII7" s="63"/>
      <c r="MIJ7" s="63"/>
      <c r="MIK7" s="63"/>
      <c r="MIL7" s="63"/>
      <c r="MIM7" s="63"/>
      <c r="MIN7" s="63"/>
      <c r="MIO7" s="63"/>
      <c r="MIP7" s="63"/>
      <c r="MIQ7" s="63"/>
      <c r="MIR7" s="63"/>
      <c r="MIS7" s="63"/>
      <c r="MIT7" s="63"/>
      <c r="MIU7" s="63"/>
      <c r="MIV7" s="63"/>
      <c r="MIW7" s="63"/>
      <c r="MIX7" s="63"/>
      <c r="MIY7" s="63"/>
      <c r="MIZ7" s="63"/>
      <c r="MJA7" s="63"/>
      <c r="MJB7" s="63"/>
      <c r="MJC7" s="63"/>
      <c r="MJD7" s="63"/>
      <c r="MJE7" s="63"/>
      <c r="MJF7" s="63"/>
      <c r="MJG7" s="63"/>
      <c r="MJH7" s="63"/>
      <c r="MJI7" s="63"/>
      <c r="MJJ7" s="63"/>
      <c r="MJK7" s="63"/>
      <c r="MJL7" s="63"/>
      <c r="MJM7" s="63"/>
      <c r="MJN7" s="63"/>
      <c r="MJO7" s="63"/>
      <c r="MJP7" s="63"/>
      <c r="MJQ7" s="63"/>
      <c r="MJR7" s="63"/>
      <c r="MJS7" s="63"/>
      <c r="MJT7" s="63"/>
      <c r="MJU7" s="63"/>
      <c r="MJV7" s="63"/>
      <c r="MJW7" s="63"/>
      <c r="MJX7" s="63"/>
      <c r="MJY7" s="63"/>
      <c r="MJZ7" s="63"/>
      <c r="MKA7" s="63"/>
      <c r="MKB7" s="63"/>
      <c r="MKC7" s="63"/>
      <c r="MKD7" s="63"/>
      <c r="MKE7" s="63"/>
      <c r="MKF7" s="63"/>
      <c r="MKG7" s="63"/>
      <c r="MKH7" s="63"/>
      <c r="MKI7" s="63"/>
      <c r="MKJ7" s="63"/>
      <c r="MKK7" s="63"/>
      <c r="MKL7" s="63"/>
      <c r="MKM7" s="63"/>
      <c r="MKN7" s="63"/>
      <c r="MKO7" s="63"/>
      <c r="MKP7" s="63"/>
      <c r="MKQ7" s="63"/>
      <c r="MKR7" s="63"/>
      <c r="MKS7" s="63"/>
      <c r="MKT7" s="63"/>
      <c r="MKU7" s="63"/>
      <c r="MKV7" s="63"/>
      <c r="MKW7" s="63"/>
      <c r="MKX7" s="63"/>
      <c r="MKY7" s="63"/>
      <c r="MKZ7" s="63"/>
      <c r="MLA7" s="63"/>
      <c r="MLB7" s="63"/>
      <c r="MLC7" s="63"/>
      <c r="MLD7" s="63"/>
      <c r="MLE7" s="63"/>
      <c r="MLF7" s="63"/>
      <c r="MLG7" s="63"/>
      <c r="MLH7" s="63"/>
      <c r="MLI7" s="63"/>
      <c r="MLJ7" s="63"/>
      <c r="MLK7" s="63"/>
      <c r="MLL7" s="63"/>
      <c r="MLM7" s="63"/>
      <c r="MLN7" s="63"/>
      <c r="MLO7" s="63"/>
      <c r="MLP7" s="63"/>
      <c r="MLQ7" s="63"/>
      <c r="MLR7" s="63"/>
      <c r="MLS7" s="63"/>
      <c r="MLT7" s="63"/>
      <c r="MLU7" s="63"/>
      <c r="MLV7" s="63"/>
      <c r="MLW7" s="63"/>
      <c r="MLX7" s="63"/>
      <c r="MLY7" s="63"/>
      <c r="MLZ7" s="63"/>
      <c r="MMA7" s="63"/>
      <c r="MMB7" s="63"/>
      <c r="MMC7" s="63"/>
      <c r="MMD7" s="63"/>
      <c r="MME7" s="63"/>
      <c r="MMF7" s="63"/>
      <c r="MMG7" s="63"/>
      <c r="MMH7" s="63"/>
      <c r="MMI7" s="63"/>
      <c r="MMJ7" s="63"/>
      <c r="MMK7" s="63"/>
      <c r="MML7" s="63"/>
      <c r="MMM7" s="63"/>
      <c r="MMN7" s="63"/>
      <c r="MMO7" s="63"/>
      <c r="MMP7" s="63"/>
      <c r="MMQ7" s="63"/>
      <c r="MMR7" s="63"/>
      <c r="MMS7" s="63"/>
      <c r="MMT7" s="63"/>
      <c r="MMU7" s="63"/>
      <c r="MMV7" s="63"/>
      <c r="MMW7" s="63"/>
      <c r="MMX7" s="63"/>
      <c r="MMY7" s="63"/>
      <c r="MMZ7" s="63"/>
      <c r="MNA7" s="63"/>
      <c r="MNB7" s="63"/>
      <c r="MNC7" s="63"/>
      <c r="MND7" s="63"/>
      <c r="MNE7" s="63"/>
      <c r="MNF7" s="63"/>
      <c r="MNG7" s="63"/>
      <c r="MNH7" s="63"/>
      <c r="MNI7" s="63"/>
      <c r="MNJ7" s="63"/>
      <c r="MNK7" s="63"/>
      <c r="MNL7" s="63"/>
      <c r="MNM7" s="63"/>
      <c r="MNN7" s="63"/>
      <c r="MNO7" s="63"/>
      <c r="MNP7" s="63"/>
      <c r="MNQ7" s="63"/>
      <c r="MNR7" s="63"/>
      <c r="MNS7" s="63"/>
      <c r="MNT7" s="63"/>
      <c r="MNU7" s="63"/>
      <c r="MNV7" s="63"/>
      <c r="MNW7" s="63"/>
      <c r="MNX7" s="63"/>
      <c r="MNY7" s="63"/>
      <c r="MNZ7" s="63"/>
      <c r="MOA7" s="63"/>
      <c r="MOB7" s="63"/>
      <c r="MOC7" s="63"/>
      <c r="MOD7" s="63"/>
      <c r="MOE7" s="63"/>
      <c r="MOF7" s="63"/>
      <c r="MOG7" s="63"/>
      <c r="MOH7" s="63"/>
      <c r="MOI7" s="63"/>
      <c r="MOJ7" s="63"/>
      <c r="MOK7" s="63"/>
      <c r="MOL7" s="63"/>
      <c r="MOM7" s="63"/>
      <c r="MON7" s="63"/>
      <c r="MOO7" s="63"/>
      <c r="MOP7" s="63"/>
      <c r="MOQ7" s="63"/>
      <c r="MOR7" s="63"/>
      <c r="MOS7" s="63"/>
      <c r="MOT7" s="63"/>
      <c r="MOU7" s="63"/>
      <c r="MOV7" s="63"/>
      <c r="MOW7" s="63"/>
      <c r="MOX7" s="63"/>
      <c r="MOY7" s="63"/>
      <c r="MOZ7" s="63"/>
      <c r="MPA7" s="63"/>
      <c r="MPB7" s="63"/>
      <c r="MPC7" s="63"/>
      <c r="MPD7" s="63"/>
      <c r="MPE7" s="63"/>
      <c r="MPF7" s="63"/>
      <c r="MPG7" s="63"/>
      <c r="MPH7" s="63"/>
      <c r="MPI7" s="63"/>
      <c r="MPJ7" s="63"/>
      <c r="MPK7" s="63"/>
      <c r="MPL7" s="63"/>
      <c r="MPM7" s="63"/>
      <c r="MPN7" s="63"/>
      <c r="MPO7" s="63"/>
      <c r="MPP7" s="63"/>
      <c r="MPQ7" s="63"/>
      <c r="MPR7" s="63"/>
      <c r="MPS7" s="63"/>
      <c r="MPT7" s="63"/>
      <c r="MPU7" s="63"/>
      <c r="MPV7" s="63"/>
      <c r="MPW7" s="63"/>
      <c r="MPX7" s="63"/>
      <c r="MPY7" s="63"/>
      <c r="MPZ7" s="63"/>
      <c r="MQA7" s="63"/>
      <c r="MQB7" s="63"/>
      <c r="MQC7" s="63"/>
      <c r="MQD7" s="63"/>
      <c r="MQE7" s="63"/>
      <c r="MQF7" s="63"/>
      <c r="MQG7" s="63"/>
      <c r="MQH7" s="63"/>
      <c r="MQI7" s="63"/>
      <c r="MQJ7" s="63"/>
      <c r="MQK7" s="63"/>
      <c r="MQL7" s="63"/>
      <c r="MQM7" s="63"/>
      <c r="MQN7" s="63"/>
      <c r="MQO7" s="63"/>
      <c r="MQP7" s="63"/>
      <c r="MQQ7" s="63"/>
      <c r="MQR7" s="63"/>
      <c r="MQS7" s="63"/>
      <c r="MQT7" s="63"/>
      <c r="MQU7" s="63"/>
      <c r="MQV7" s="63"/>
      <c r="MQW7" s="63"/>
      <c r="MQX7" s="63"/>
      <c r="MQY7" s="63"/>
      <c r="MQZ7" s="63"/>
      <c r="MRA7" s="63"/>
      <c r="MRB7" s="63"/>
      <c r="MRC7" s="63"/>
      <c r="MRD7" s="63"/>
      <c r="MRE7" s="63"/>
      <c r="MRF7" s="63"/>
      <c r="MRG7" s="63"/>
      <c r="MRH7" s="63"/>
      <c r="MRI7" s="63"/>
      <c r="MRJ7" s="63"/>
      <c r="MRK7" s="63"/>
      <c r="MRL7" s="63"/>
      <c r="MRM7" s="63"/>
      <c r="MRN7" s="63"/>
      <c r="MRO7" s="63"/>
      <c r="MRP7" s="63"/>
      <c r="MRQ7" s="63"/>
      <c r="MRR7" s="63"/>
      <c r="MRS7" s="63"/>
      <c r="MRT7" s="63"/>
      <c r="MRU7" s="63"/>
      <c r="MRV7" s="63"/>
      <c r="MRW7" s="63"/>
      <c r="MRX7" s="63"/>
      <c r="MRY7" s="63"/>
      <c r="MRZ7" s="63"/>
      <c r="MSA7" s="63"/>
      <c r="MSB7" s="63"/>
      <c r="MSC7" s="63"/>
      <c r="MSD7" s="63"/>
      <c r="MSE7" s="63"/>
      <c r="MSF7" s="63"/>
      <c r="MSG7" s="63"/>
      <c r="MSH7" s="63"/>
      <c r="MSI7" s="63"/>
      <c r="MSJ7" s="63"/>
      <c r="MSK7" s="63"/>
      <c r="MSL7" s="63"/>
      <c r="MSM7" s="63"/>
      <c r="MSN7" s="63"/>
      <c r="MSO7" s="63"/>
      <c r="MSP7" s="63"/>
      <c r="MSQ7" s="63"/>
      <c r="MSR7" s="63"/>
      <c r="MSS7" s="63"/>
      <c r="MST7" s="63"/>
      <c r="MSU7" s="63"/>
      <c r="MSV7" s="63"/>
      <c r="MSW7" s="63"/>
      <c r="MSX7" s="63"/>
      <c r="MSY7" s="63"/>
      <c r="MSZ7" s="63"/>
      <c r="MTA7" s="63"/>
      <c r="MTB7" s="63"/>
      <c r="MTC7" s="63"/>
      <c r="MTD7" s="63"/>
      <c r="MTE7" s="63"/>
      <c r="MTF7" s="63"/>
      <c r="MTG7" s="63"/>
      <c r="MTH7" s="63"/>
      <c r="MTI7" s="63"/>
      <c r="MTJ7" s="63"/>
      <c r="MTK7" s="63"/>
      <c r="MTL7" s="63"/>
      <c r="MTM7" s="63"/>
      <c r="MTN7" s="63"/>
      <c r="MTO7" s="63"/>
      <c r="MTP7" s="63"/>
      <c r="MTQ7" s="63"/>
      <c r="MTR7" s="63"/>
      <c r="MTS7" s="63"/>
      <c r="MTT7" s="63"/>
      <c r="MTU7" s="63"/>
      <c r="MTV7" s="63"/>
      <c r="MTW7" s="63"/>
      <c r="MTX7" s="63"/>
      <c r="MTY7" s="63"/>
      <c r="MTZ7" s="63"/>
      <c r="MUA7" s="63"/>
      <c r="MUB7" s="63"/>
      <c r="MUC7" s="63"/>
      <c r="MUD7" s="63"/>
      <c r="MUE7" s="63"/>
      <c r="MUF7" s="63"/>
      <c r="MUG7" s="63"/>
      <c r="MUH7" s="63"/>
      <c r="MUI7" s="63"/>
      <c r="MUJ7" s="63"/>
      <c r="MUK7" s="63"/>
      <c r="MUL7" s="63"/>
      <c r="MUM7" s="63"/>
      <c r="MUN7" s="63"/>
      <c r="MUO7" s="63"/>
      <c r="MUP7" s="63"/>
      <c r="MUQ7" s="63"/>
      <c r="MUR7" s="63"/>
      <c r="MUS7" s="63"/>
      <c r="MUT7" s="63"/>
      <c r="MUU7" s="63"/>
      <c r="MUV7" s="63"/>
      <c r="MUW7" s="63"/>
      <c r="MUX7" s="63"/>
      <c r="MUY7" s="63"/>
      <c r="MUZ7" s="63"/>
      <c r="MVA7" s="63"/>
      <c r="MVB7" s="63"/>
      <c r="MVC7" s="63"/>
      <c r="MVD7" s="63"/>
      <c r="MVE7" s="63"/>
      <c r="MVF7" s="63"/>
      <c r="MVG7" s="63"/>
      <c r="MVH7" s="63"/>
      <c r="MVI7" s="63"/>
      <c r="MVJ7" s="63"/>
      <c r="MVK7" s="63"/>
      <c r="MVL7" s="63"/>
      <c r="MVM7" s="63"/>
      <c r="MVN7" s="63"/>
      <c r="MVO7" s="63"/>
      <c r="MVP7" s="63"/>
      <c r="MVQ7" s="63"/>
      <c r="MVR7" s="63"/>
      <c r="MVS7" s="63"/>
      <c r="MVT7" s="63"/>
      <c r="MVU7" s="63"/>
      <c r="MVV7" s="63"/>
      <c r="MVW7" s="63"/>
      <c r="MVX7" s="63"/>
      <c r="MVY7" s="63"/>
      <c r="MVZ7" s="63"/>
      <c r="MWA7" s="63"/>
      <c r="MWB7" s="63"/>
      <c r="MWC7" s="63"/>
      <c r="MWD7" s="63"/>
      <c r="MWE7" s="63"/>
      <c r="MWF7" s="63"/>
      <c r="MWG7" s="63"/>
      <c r="MWH7" s="63"/>
      <c r="MWI7" s="63"/>
      <c r="MWJ7" s="63"/>
      <c r="MWK7" s="63"/>
      <c r="MWL7" s="63"/>
      <c r="MWM7" s="63"/>
      <c r="MWN7" s="63"/>
      <c r="MWO7" s="63"/>
      <c r="MWP7" s="63"/>
      <c r="MWQ7" s="63"/>
      <c r="MWR7" s="63"/>
      <c r="MWS7" s="63"/>
      <c r="MWT7" s="63"/>
      <c r="MWU7" s="63"/>
      <c r="MWV7" s="63"/>
      <c r="MWW7" s="63"/>
      <c r="MWX7" s="63"/>
      <c r="MWY7" s="63"/>
      <c r="MWZ7" s="63"/>
      <c r="MXA7" s="63"/>
      <c r="MXB7" s="63"/>
      <c r="MXC7" s="63"/>
      <c r="MXD7" s="63"/>
      <c r="MXE7" s="63"/>
      <c r="MXF7" s="63"/>
      <c r="MXG7" s="63"/>
      <c r="MXH7" s="63"/>
      <c r="MXI7" s="63"/>
      <c r="MXJ7" s="63"/>
      <c r="MXK7" s="63"/>
      <c r="MXL7" s="63"/>
      <c r="MXM7" s="63"/>
      <c r="MXN7" s="63"/>
      <c r="MXO7" s="63"/>
      <c r="MXP7" s="63"/>
      <c r="MXQ7" s="63"/>
      <c r="MXR7" s="63"/>
      <c r="MXS7" s="63"/>
      <c r="MXT7" s="63"/>
      <c r="MXU7" s="63"/>
      <c r="MXV7" s="63"/>
      <c r="MXW7" s="63"/>
      <c r="MXX7" s="63"/>
      <c r="MXY7" s="63"/>
      <c r="MXZ7" s="63"/>
      <c r="MYA7" s="63"/>
      <c r="MYB7" s="63"/>
      <c r="MYC7" s="63"/>
      <c r="MYD7" s="63"/>
      <c r="MYE7" s="63"/>
      <c r="MYF7" s="63"/>
      <c r="MYG7" s="63"/>
      <c r="MYH7" s="63"/>
      <c r="MYI7" s="63"/>
      <c r="MYJ7" s="63"/>
      <c r="MYK7" s="63"/>
      <c r="MYL7" s="63"/>
      <c r="MYM7" s="63"/>
      <c r="MYN7" s="63"/>
      <c r="MYO7" s="63"/>
      <c r="MYP7" s="63"/>
      <c r="MYQ7" s="63"/>
      <c r="MYR7" s="63"/>
      <c r="MYS7" s="63"/>
      <c r="MYT7" s="63"/>
      <c r="MYU7" s="63"/>
      <c r="MYV7" s="63"/>
      <c r="MYW7" s="63"/>
      <c r="MYX7" s="63"/>
      <c r="MYY7" s="63"/>
      <c r="MYZ7" s="63"/>
      <c r="MZA7" s="63"/>
      <c r="MZB7" s="63"/>
      <c r="MZC7" s="63"/>
      <c r="MZD7" s="63"/>
      <c r="MZE7" s="63"/>
      <c r="MZF7" s="63"/>
      <c r="MZG7" s="63"/>
      <c r="MZH7" s="63"/>
      <c r="MZI7" s="63"/>
      <c r="MZJ7" s="63"/>
      <c r="MZK7" s="63"/>
      <c r="MZL7" s="63"/>
      <c r="MZM7" s="63"/>
      <c r="MZN7" s="63"/>
      <c r="MZO7" s="63"/>
      <c r="MZP7" s="63"/>
      <c r="MZQ7" s="63"/>
      <c r="MZR7" s="63"/>
      <c r="MZS7" s="63"/>
      <c r="MZT7" s="63"/>
      <c r="MZU7" s="63"/>
      <c r="MZV7" s="63"/>
      <c r="MZW7" s="63"/>
      <c r="MZX7" s="63"/>
      <c r="MZY7" s="63"/>
      <c r="MZZ7" s="63"/>
      <c r="NAA7" s="63"/>
      <c r="NAB7" s="63"/>
      <c r="NAC7" s="63"/>
      <c r="NAD7" s="63"/>
      <c r="NAE7" s="63"/>
      <c r="NAF7" s="63"/>
      <c r="NAG7" s="63"/>
      <c r="NAH7" s="63"/>
      <c r="NAI7" s="63"/>
      <c r="NAJ7" s="63"/>
      <c r="NAK7" s="63"/>
      <c r="NAL7" s="63"/>
      <c r="NAM7" s="63"/>
      <c r="NAN7" s="63"/>
      <c r="NAO7" s="63"/>
      <c r="NAP7" s="63"/>
      <c r="NAQ7" s="63"/>
      <c r="NAR7" s="63"/>
      <c r="NAS7" s="63"/>
      <c r="NAT7" s="63"/>
      <c r="NAU7" s="63"/>
      <c r="NAV7" s="63"/>
      <c r="NAW7" s="63"/>
      <c r="NAX7" s="63"/>
      <c r="NAY7" s="63"/>
      <c r="NAZ7" s="63"/>
      <c r="NBA7" s="63"/>
      <c r="NBB7" s="63"/>
      <c r="NBC7" s="63"/>
      <c r="NBD7" s="63"/>
      <c r="NBE7" s="63"/>
      <c r="NBF7" s="63"/>
      <c r="NBG7" s="63"/>
      <c r="NBH7" s="63"/>
      <c r="NBI7" s="63"/>
      <c r="NBJ7" s="63"/>
      <c r="NBK7" s="63"/>
      <c r="NBL7" s="63"/>
      <c r="NBM7" s="63"/>
      <c r="NBN7" s="63"/>
      <c r="NBO7" s="63"/>
      <c r="NBP7" s="63"/>
      <c r="NBQ7" s="63"/>
      <c r="NBR7" s="63"/>
      <c r="NBS7" s="63"/>
      <c r="NBT7" s="63"/>
      <c r="NBU7" s="63"/>
      <c r="NBV7" s="63"/>
      <c r="NBW7" s="63"/>
      <c r="NBX7" s="63"/>
      <c r="NBY7" s="63"/>
      <c r="NBZ7" s="63"/>
      <c r="NCA7" s="63"/>
      <c r="NCB7" s="63"/>
      <c r="NCC7" s="63"/>
      <c r="NCD7" s="63"/>
      <c r="NCE7" s="63"/>
      <c r="NCF7" s="63"/>
      <c r="NCG7" s="63"/>
      <c r="NCH7" s="63"/>
      <c r="NCI7" s="63"/>
      <c r="NCJ7" s="63"/>
      <c r="NCK7" s="63"/>
      <c r="NCL7" s="63"/>
      <c r="NCM7" s="63"/>
      <c r="NCN7" s="63"/>
      <c r="NCO7" s="63"/>
      <c r="NCP7" s="63"/>
      <c r="NCQ7" s="63"/>
      <c r="NCR7" s="63"/>
      <c r="NCS7" s="63"/>
      <c r="NCT7" s="63"/>
      <c r="NCU7" s="63"/>
      <c r="NCV7" s="63"/>
      <c r="NCW7" s="63"/>
      <c r="NCX7" s="63"/>
      <c r="NCY7" s="63"/>
      <c r="NCZ7" s="63"/>
      <c r="NDA7" s="63"/>
      <c r="NDB7" s="63"/>
      <c r="NDC7" s="63"/>
      <c r="NDD7" s="63"/>
      <c r="NDE7" s="63"/>
      <c r="NDF7" s="63"/>
      <c r="NDG7" s="63"/>
      <c r="NDH7" s="63"/>
      <c r="NDI7" s="63"/>
      <c r="NDJ7" s="63"/>
      <c r="NDK7" s="63"/>
      <c r="NDL7" s="63"/>
      <c r="NDM7" s="63"/>
      <c r="NDN7" s="63"/>
      <c r="NDO7" s="63"/>
      <c r="NDP7" s="63"/>
      <c r="NDQ7" s="63"/>
      <c r="NDR7" s="63"/>
      <c r="NDS7" s="63"/>
      <c r="NDT7" s="63"/>
      <c r="NDU7" s="63"/>
      <c r="NDV7" s="63"/>
      <c r="NDW7" s="63"/>
      <c r="NDX7" s="63"/>
      <c r="NDY7" s="63"/>
      <c r="NDZ7" s="63"/>
      <c r="NEA7" s="63"/>
      <c r="NEB7" s="63"/>
      <c r="NEC7" s="63"/>
      <c r="NED7" s="63"/>
      <c r="NEE7" s="63"/>
      <c r="NEF7" s="63"/>
      <c r="NEG7" s="63"/>
      <c r="NEH7" s="63"/>
      <c r="NEI7" s="63"/>
      <c r="NEJ7" s="63"/>
      <c r="NEK7" s="63"/>
      <c r="NEL7" s="63"/>
      <c r="NEM7" s="63"/>
      <c r="NEN7" s="63"/>
      <c r="NEO7" s="63"/>
      <c r="NEP7" s="63"/>
      <c r="NEQ7" s="63"/>
      <c r="NER7" s="63"/>
      <c r="NES7" s="63"/>
      <c r="NET7" s="63"/>
      <c r="NEU7" s="63"/>
      <c r="NEV7" s="63"/>
      <c r="NEW7" s="63"/>
      <c r="NEX7" s="63"/>
      <c r="NEY7" s="63"/>
      <c r="NEZ7" s="63"/>
      <c r="NFA7" s="63"/>
      <c r="NFB7" s="63"/>
      <c r="NFC7" s="63"/>
      <c r="NFD7" s="63"/>
      <c r="NFE7" s="63"/>
      <c r="NFF7" s="63"/>
      <c r="NFG7" s="63"/>
      <c r="NFH7" s="63"/>
      <c r="NFI7" s="63"/>
      <c r="NFJ7" s="63"/>
      <c r="NFK7" s="63"/>
      <c r="NFL7" s="63"/>
      <c r="NFM7" s="63"/>
      <c r="NFN7" s="63"/>
      <c r="NFO7" s="63"/>
      <c r="NFP7" s="63"/>
      <c r="NFQ7" s="63"/>
      <c r="NFR7" s="63"/>
      <c r="NFS7" s="63"/>
      <c r="NFT7" s="63"/>
      <c r="NFU7" s="63"/>
      <c r="NFV7" s="63"/>
      <c r="NFW7" s="63"/>
      <c r="NFX7" s="63"/>
      <c r="NFY7" s="63"/>
      <c r="NFZ7" s="63"/>
      <c r="NGA7" s="63"/>
      <c r="NGB7" s="63"/>
      <c r="NGC7" s="63"/>
      <c r="NGD7" s="63"/>
      <c r="NGE7" s="63"/>
      <c r="NGF7" s="63"/>
      <c r="NGG7" s="63"/>
      <c r="NGH7" s="63"/>
      <c r="NGI7" s="63"/>
      <c r="NGJ7" s="63"/>
      <c r="NGK7" s="63"/>
      <c r="NGL7" s="63"/>
      <c r="NGM7" s="63"/>
      <c r="NGN7" s="63"/>
      <c r="NGO7" s="63"/>
      <c r="NGP7" s="63"/>
      <c r="NGQ7" s="63"/>
      <c r="NGR7" s="63"/>
      <c r="NGS7" s="63"/>
      <c r="NGT7" s="63"/>
      <c r="NGU7" s="63"/>
      <c r="NGV7" s="63"/>
      <c r="NGW7" s="63"/>
      <c r="NGX7" s="63"/>
      <c r="NGY7" s="63"/>
      <c r="NGZ7" s="63"/>
      <c r="NHA7" s="63"/>
      <c r="NHB7" s="63"/>
      <c r="NHC7" s="63"/>
      <c r="NHD7" s="63"/>
      <c r="NHE7" s="63"/>
      <c r="NHF7" s="63"/>
      <c r="NHG7" s="63"/>
      <c r="NHH7" s="63"/>
      <c r="NHI7" s="63"/>
      <c r="NHJ7" s="63"/>
      <c r="NHK7" s="63"/>
      <c r="NHL7" s="63"/>
      <c r="NHM7" s="63"/>
      <c r="NHN7" s="63"/>
      <c r="NHO7" s="63"/>
      <c r="NHP7" s="63"/>
      <c r="NHQ7" s="63"/>
      <c r="NHR7" s="63"/>
      <c r="NHS7" s="63"/>
      <c r="NHT7" s="63"/>
      <c r="NHU7" s="63"/>
      <c r="NHV7" s="63"/>
      <c r="NHW7" s="63"/>
      <c r="NHX7" s="63"/>
      <c r="NHY7" s="63"/>
      <c r="NHZ7" s="63"/>
      <c r="NIA7" s="63"/>
      <c r="NIB7" s="63"/>
      <c r="NIC7" s="63"/>
      <c r="NID7" s="63"/>
      <c r="NIE7" s="63"/>
      <c r="NIF7" s="63"/>
      <c r="NIG7" s="63"/>
      <c r="NIH7" s="63"/>
      <c r="NII7" s="63"/>
      <c r="NIJ7" s="63"/>
      <c r="NIK7" s="63"/>
      <c r="NIL7" s="63"/>
      <c r="NIM7" s="63"/>
      <c r="NIN7" s="63"/>
      <c r="NIO7" s="63"/>
      <c r="NIP7" s="63"/>
      <c r="NIQ7" s="63"/>
      <c r="NIR7" s="63"/>
      <c r="NIS7" s="63"/>
      <c r="NIT7" s="63"/>
      <c r="NIU7" s="63"/>
      <c r="NIV7" s="63"/>
      <c r="NIW7" s="63"/>
      <c r="NIX7" s="63"/>
      <c r="NIY7" s="63"/>
      <c r="NIZ7" s="63"/>
      <c r="NJA7" s="63"/>
      <c r="NJB7" s="63"/>
      <c r="NJC7" s="63"/>
      <c r="NJD7" s="63"/>
      <c r="NJE7" s="63"/>
      <c r="NJF7" s="63"/>
      <c r="NJG7" s="63"/>
      <c r="NJH7" s="63"/>
      <c r="NJI7" s="63"/>
      <c r="NJJ7" s="63"/>
      <c r="NJK7" s="63"/>
      <c r="NJL7" s="63"/>
      <c r="NJM7" s="63"/>
      <c r="NJN7" s="63"/>
      <c r="NJO7" s="63"/>
      <c r="NJP7" s="63"/>
      <c r="NJQ7" s="63"/>
      <c r="NJR7" s="63"/>
      <c r="NJS7" s="63"/>
      <c r="NJT7" s="63"/>
      <c r="NJU7" s="63"/>
      <c r="NJV7" s="63"/>
      <c r="NJW7" s="63"/>
      <c r="NJX7" s="63"/>
      <c r="NJY7" s="63"/>
      <c r="NJZ7" s="63"/>
      <c r="NKA7" s="63"/>
      <c r="NKB7" s="63"/>
      <c r="NKC7" s="63"/>
      <c r="NKD7" s="63"/>
      <c r="NKE7" s="63"/>
      <c r="NKF7" s="63"/>
      <c r="NKG7" s="63"/>
      <c r="NKH7" s="63"/>
      <c r="NKI7" s="63"/>
      <c r="NKJ7" s="63"/>
      <c r="NKK7" s="63"/>
      <c r="NKL7" s="63"/>
      <c r="NKM7" s="63"/>
      <c r="NKN7" s="63"/>
      <c r="NKO7" s="63"/>
      <c r="NKP7" s="63"/>
      <c r="NKQ7" s="63"/>
      <c r="NKR7" s="63"/>
      <c r="NKS7" s="63"/>
      <c r="NKT7" s="63"/>
      <c r="NKU7" s="63"/>
      <c r="NKV7" s="63"/>
      <c r="NKW7" s="63"/>
      <c r="NKX7" s="63"/>
      <c r="NKY7" s="63"/>
      <c r="NKZ7" s="63"/>
      <c r="NLA7" s="63"/>
      <c r="NLB7" s="63"/>
      <c r="NLC7" s="63"/>
      <c r="NLD7" s="63"/>
      <c r="NLE7" s="63"/>
      <c r="NLF7" s="63"/>
      <c r="NLG7" s="63"/>
      <c r="NLH7" s="63"/>
      <c r="NLI7" s="63"/>
      <c r="NLJ7" s="63"/>
      <c r="NLK7" s="63"/>
      <c r="NLL7" s="63"/>
      <c r="NLM7" s="63"/>
      <c r="NLN7" s="63"/>
      <c r="NLO7" s="63"/>
      <c r="NLP7" s="63"/>
      <c r="NLQ7" s="63"/>
      <c r="NLR7" s="63"/>
      <c r="NLS7" s="63"/>
      <c r="NLT7" s="63"/>
      <c r="NLU7" s="63"/>
      <c r="NLV7" s="63"/>
      <c r="NLW7" s="63"/>
      <c r="NLX7" s="63"/>
      <c r="NLY7" s="63"/>
      <c r="NLZ7" s="63"/>
      <c r="NMA7" s="63"/>
      <c r="NMB7" s="63"/>
      <c r="NMC7" s="63"/>
      <c r="NMD7" s="63"/>
      <c r="NME7" s="63"/>
      <c r="NMF7" s="63"/>
      <c r="NMG7" s="63"/>
      <c r="NMH7" s="63"/>
      <c r="NMI7" s="63"/>
      <c r="NMJ7" s="63"/>
      <c r="NMK7" s="63"/>
      <c r="NML7" s="63"/>
      <c r="NMM7" s="63"/>
      <c r="NMN7" s="63"/>
      <c r="NMO7" s="63"/>
      <c r="NMP7" s="63"/>
      <c r="NMQ7" s="63"/>
      <c r="NMR7" s="63"/>
      <c r="NMS7" s="63"/>
      <c r="NMT7" s="63"/>
      <c r="NMU7" s="63"/>
      <c r="NMV7" s="63"/>
      <c r="NMW7" s="63"/>
      <c r="NMX7" s="63"/>
      <c r="NMY7" s="63"/>
      <c r="NMZ7" s="63"/>
      <c r="NNA7" s="63"/>
      <c r="NNB7" s="63"/>
      <c r="NNC7" s="63"/>
      <c r="NND7" s="63"/>
      <c r="NNE7" s="63"/>
      <c r="NNF7" s="63"/>
      <c r="NNG7" s="63"/>
      <c r="NNH7" s="63"/>
      <c r="NNI7" s="63"/>
      <c r="NNJ7" s="63"/>
      <c r="NNK7" s="63"/>
      <c r="NNL7" s="63"/>
      <c r="NNM7" s="63"/>
      <c r="NNN7" s="63"/>
      <c r="NNO7" s="63"/>
      <c r="NNP7" s="63"/>
      <c r="NNQ7" s="63"/>
      <c r="NNR7" s="63"/>
      <c r="NNS7" s="63"/>
      <c r="NNT7" s="63"/>
      <c r="NNU7" s="63"/>
      <c r="NNV7" s="63"/>
      <c r="NNW7" s="63"/>
      <c r="NNX7" s="63"/>
      <c r="NNY7" s="63"/>
      <c r="NNZ7" s="63"/>
      <c r="NOA7" s="63"/>
      <c r="NOB7" s="63"/>
      <c r="NOC7" s="63"/>
      <c r="NOD7" s="63"/>
      <c r="NOE7" s="63"/>
      <c r="NOF7" s="63"/>
      <c r="NOG7" s="63"/>
      <c r="NOH7" s="63"/>
      <c r="NOI7" s="63"/>
      <c r="NOJ7" s="63"/>
      <c r="NOK7" s="63"/>
      <c r="NOL7" s="63"/>
      <c r="NOM7" s="63"/>
      <c r="NON7" s="63"/>
      <c r="NOO7" s="63"/>
      <c r="NOP7" s="63"/>
      <c r="NOQ7" s="63"/>
      <c r="NOR7" s="63"/>
      <c r="NOS7" s="63"/>
      <c r="NOT7" s="63"/>
      <c r="NOU7" s="63"/>
      <c r="NOV7" s="63"/>
      <c r="NOW7" s="63"/>
      <c r="NOX7" s="63"/>
      <c r="NOY7" s="63"/>
      <c r="NOZ7" s="63"/>
      <c r="NPA7" s="63"/>
      <c r="NPB7" s="63"/>
      <c r="NPC7" s="63"/>
      <c r="NPD7" s="63"/>
      <c r="NPE7" s="63"/>
      <c r="NPF7" s="63"/>
      <c r="NPG7" s="63"/>
      <c r="NPH7" s="63"/>
      <c r="NPI7" s="63"/>
      <c r="NPJ7" s="63"/>
      <c r="NPK7" s="63"/>
      <c r="NPL7" s="63"/>
      <c r="NPM7" s="63"/>
      <c r="NPN7" s="63"/>
      <c r="NPO7" s="63"/>
      <c r="NPP7" s="63"/>
      <c r="NPQ7" s="63"/>
      <c r="NPR7" s="63"/>
      <c r="NPS7" s="63"/>
      <c r="NPT7" s="63"/>
      <c r="NPU7" s="63"/>
      <c r="NPV7" s="63"/>
      <c r="NPW7" s="63"/>
      <c r="NPX7" s="63"/>
      <c r="NPY7" s="63"/>
      <c r="NPZ7" s="63"/>
      <c r="NQA7" s="63"/>
      <c r="NQB7" s="63"/>
      <c r="NQC7" s="63"/>
      <c r="NQD7" s="63"/>
      <c r="NQE7" s="63"/>
      <c r="NQF7" s="63"/>
      <c r="NQG7" s="63"/>
      <c r="NQH7" s="63"/>
      <c r="NQI7" s="63"/>
      <c r="NQJ7" s="63"/>
      <c r="NQK7" s="63"/>
      <c r="NQL7" s="63"/>
      <c r="NQM7" s="63"/>
      <c r="NQN7" s="63"/>
      <c r="NQO7" s="63"/>
      <c r="NQP7" s="63"/>
      <c r="NQQ7" s="63"/>
      <c r="NQR7" s="63"/>
      <c r="NQS7" s="63"/>
      <c r="NQT7" s="63"/>
      <c r="NQU7" s="63"/>
      <c r="NQV7" s="63"/>
      <c r="NQW7" s="63"/>
      <c r="NQX7" s="63"/>
      <c r="NQY7" s="63"/>
      <c r="NQZ7" s="63"/>
      <c r="NRA7" s="63"/>
      <c r="NRB7" s="63"/>
      <c r="NRC7" s="63"/>
      <c r="NRD7" s="63"/>
      <c r="NRE7" s="63"/>
      <c r="NRF7" s="63"/>
      <c r="NRG7" s="63"/>
      <c r="NRH7" s="63"/>
      <c r="NRI7" s="63"/>
      <c r="NRJ7" s="63"/>
      <c r="NRK7" s="63"/>
      <c r="NRL7" s="63"/>
      <c r="NRM7" s="63"/>
      <c r="NRN7" s="63"/>
      <c r="NRO7" s="63"/>
      <c r="NRP7" s="63"/>
      <c r="NRQ7" s="63"/>
      <c r="NRR7" s="63"/>
      <c r="NRS7" s="63"/>
      <c r="NRT7" s="63"/>
      <c r="NRU7" s="63"/>
      <c r="NRV7" s="63"/>
      <c r="NRW7" s="63"/>
      <c r="NRX7" s="63"/>
      <c r="NRY7" s="63"/>
      <c r="NRZ7" s="63"/>
      <c r="NSA7" s="63"/>
      <c r="NSB7" s="63"/>
      <c r="NSC7" s="63"/>
      <c r="NSD7" s="63"/>
      <c r="NSE7" s="63"/>
      <c r="NSF7" s="63"/>
      <c r="NSG7" s="63"/>
      <c r="NSH7" s="63"/>
      <c r="NSI7" s="63"/>
      <c r="NSJ7" s="63"/>
      <c r="NSK7" s="63"/>
      <c r="NSL7" s="63"/>
      <c r="NSM7" s="63"/>
      <c r="NSN7" s="63"/>
      <c r="NSO7" s="63"/>
      <c r="NSP7" s="63"/>
      <c r="NSQ7" s="63"/>
      <c r="NSR7" s="63"/>
      <c r="NSS7" s="63"/>
      <c r="NST7" s="63"/>
      <c r="NSU7" s="63"/>
      <c r="NSV7" s="63"/>
      <c r="NSW7" s="63"/>
      <c r="NSX7" s="63"/>
      <c r="NSY7" s="63"/>
      <c r="NSZ7" s="63"/>
      <c r="NTA7" s="63"/>
      <c r="NTB7" s="63"/>
      <c r="NTC7" s="63"/>
      <c r="NTD7" s="63"/>
      <c r="NTE7" s="63"/>
      <c r="NTF7" s="63"/>
      <c r="NTG7" s="63"/>
      <c r="NTH7" s="63"/>
      <c r="NTI7" s="63"/>
      <c r="NTJ7" s="63"/>
      <c r="NTK7" s="63"/>
      <c r="NTL7" s="63"/>
      <c r="NTM7" s="63"/>
      <c r="NTN7" s="63"/>
      <c r="NTO7" s="63"/>
      <c r="NTP7" s="63"/>
      <c r="NTQ7" s="63"/>
      <c r="NTR7" s="63"/>
      <c r="NTS7" s="63"/>
      <c r="NTT7" s="63"/>
      <c r="NTU7" s="63"/>
      <c r="NTV7" s="63"/>
      <c r="NTW7" s="63"/>
      <c r="NTX7" s="63"/>
      <c r="NTY7" s="63"/>
      <c r="NTZ7" s="63"/>
      <c r="NUA7" s="63"/>
      <c r="NUB7" s="63"/>
      <c r="NUC7" s="63"/>
      <c r="NUD7" s="63"/>
      <c r="NUE7" s="63"/>
      <c r="NUF7" s="63"/>
      <c r="NUG7" s="63"/>
      <c r="NUH7" s="63"/>
      <c r="NUI7" s="63"/>
      <c r="NUJ7" s="63"/>
      <c r="NUK7" s="63"/>
      <c r="NUL7" s="63"/>
      <c r="NUM7" s="63"/>
      <c r="NUN7" s="63"/>
      <c r="NUO7" s="63"/>
      <c r="NUP7" s="63"/>
      <c r="NUQ7" s="63"/>
      <c r="NUR7" s="63"/>
      <c r="NUS7" s="63"/>
      <c r="NUT7" s="63"/>
      <c r="NUU7" s="63"/>
      <c r="NUV7" s="63"/>
      <c r="NUW7" s="63"/>
      <c r="NUX7" s="63"/>
      <c r="NUY7" s="63"/>
      <c r="NUZ7" s="63"/>
      <c r="NVA7" s="63"/>
      <c r="NVB7" s="63"/>
      <c r="NVC7" s="63"/>
      <c r="NVD7" s="63"/>
      <c r="NVE7" s="63"/>
      <c r="NVF7" s="63"/>
      <c r="NVG7" s="63"/>
      <c r="NVH7" s="63"/>
      <c r="NVI7" s="63"/>
      <c r="NVJ7" s="63"/>
      <c r="NVK7" s="63"/>
      <c r="NVL7" s="63"/>
      <c r="NVM7" s="63"/>
      <c r="NVN7" s="63"/>
      <c r="NVO7" s="63"/>
      <c r="NVP7" s="63"/>
      <c r="NVQ7" s="63"/>
      <c r="NVR7" s="63"/>
      <c r="NVS7" s="63"/>
      <c r="NVT7" s="63"/>
      <c r="NVU7" s="63"/>
      <c r="NVV7" s="63"/>
      <c r="NVW7" s="63"/>
      <c r="NVX7" s="63"/>
      <c r="NVY7" s="63"/>
      <c r="NVZ7" s="63"/>
      <c r="NWA7" s="63"/>
      <c r="NWB7" s="63"/>
      <c r="NWC7" s="63"/>
      <c r="NWD7" s="63"/>
      <c r="NWE7" s="63"/>
      <c r="NWF7" s="63"/>
      <c r="NWG7" s="63"/>
      <c r="NWH7" s="63"/>
      <c r="NWI7" s="63"/>
      <c r="NWJ7" s="63"/>
      <c r="NWK7" s="63"/>
      <c r="NWL7" s="63"/>
      <c r="NWM7" s="63"/>
      <c r="NWN7" s="63"/>
      <c r="NWO7" s="63"/>
      <c r="NWP7" s="63"/>
      <c r="NWQ7" s="63"/>
      <c r="NWR7" s="63"/>
      <c r="NWS7" s="63"/>
      <c r="NWT7" s="63"/>
      <c r="NWU7" s="63"/>
      <c r="NWV7" s="63"/>
      <c r="NWW7" s="63"/>
      <c r="NWX7" s="63"/>
      <c r="NWY7" s="63"/>
      <c r="NWZ7" s="63"/>
      <c r="NXA7" s="63"/>
      <c r="NXB7" s="63"/>
      <c r="NXC7" s="63"/>
      <c r="NXD7" s="63"/>
      <c r="NXE7" s="63"/>
      <c r="NXF7" s="63"/>
      <c r="NXG7" s="63"/>
      <c r="NXH7" s="63"/>
      <c r="NXI7" s="63"/>
      <c r="NXJ7" s="63"/>
      <c r="NXK7" s="63"/>
      <c r="NXL7" s="63"/>
      <c r="NXM7" s="63"/>
      <c r="NXN7" s="63"/>
      <c r="NXO7" s="63"/>
      <c r="NXP7" s="63"/>
      <c r="NXQ7" s="63"/>
      <c r="NXR7" s="63"/>
      <c r="NXS7" s="63"/>
      <c r="NXT7" s="63"/>
      <c r="NXU7" s="63"/>
      <c r="NXV7" s="63"/>
      <c r="NXW7" s="63"/>
      <c r="NXX7" s="63"/>
      <c r="NXY7" s="63"/>
      <c r="NXZ7" s="63"/>
      <c r="NYA7" s="63"/>
      <c r="NYB7" s="63"/>
      <c r="NYC7" s="63"/>
      <c r="NYD7" s="63"/>
      <c r="NYE7" s="63"/>
      <c r="NYF7" s="63"/>
      <c r="NYG7" s="63"/>
      <c r="NYH7" s="63"/>
      <c r="NYI7" s="63"/>
      <c r="NYJ7" s="63"/>
      <c r="NYK7" s="63"/>
      <c r="NYL7" s="63"/>
      <c r="NYM7" s="63"/>
      <c r="NYN7" s="63"/>
      <c r="NYO7" s="63"/>
      <c r="NYP7" s="63"/>
      <c r="NYQ7" s="63"/>
      <c r="NYR7" s="63"/>
      <c r="NYS7" s="63"/>
      <c r="NYT7" s="63"/>
      <c r="NYU7" s="63"/>
      <c r="NYV7" s="63"/>
      <c r="NYW7" s="63"/>
      <c r="NYX7" s="63"/>
      <c r="NYY7" s="63"/>
      <c r="NYZ7" s="63"/>
      <c r="NZA7" s="63"/>
      <c r="NZB7" s="63"/>
      <c r="NZC7" s="63"/>
      <c r="NZD7" s="63"/>
      <c r="NZE7" s="63"/>
      <c r="NZF7" s="63"/>
      <c r="NZG7" s="63"/>
      <c r="NZH7" s="63"/>
      <c r="NZI7" s="63"/>
      <c r="NZJ7" s="63"/>
      <c r="NZK7" s="63"/>
      <c r="NZL7" s="63"/>
      <c r="NZM7" s="63"/>
      <c r="NZN7" s="63"/>
      <c r="NZO7" s="63"/>
      <c r="NZP7" s="63"/>
      <c r="NZQ7" s="63"/>
      <c r="NZR7" s="63"/>
      <c r="NZS7" s="63"/>
      <c r="NZT7" s="63"/>
      <c r="NZU7" s="63"/>
      <c r="NZV7" s="63"/>
      <c r="NZW7" s="63"/>
      <c r="NZX7" s="63"/>
      <c r="NZY7" s="63"/>
      <c r="NZZ7" s="63"/>
      <c r="OAA7" s="63"/>
      <c r="OAB7" s="63"/>
      <c r="OAC7" s="63"/>
      <c r="OAD7" s="63"/>
      <c r="OAE7" s="63"/>
      <c r="OAF7" s="63"/>
      <c r="OAG7" s="63"/>
      <c r="OAH7" s="63"/>
      <c r="OAI7" s="63"/>
      <c r="OAJ7" s="63"/>
      <c r="OAK7" s="63"/>
      <c r="OAL7" s="63"/>
      <c r="OAM7" s="63"/>
      <c r="OAN7" s="63"/>
      <c r="OAO7" s="63"/>
      <c r="OAP7" s="63"/>
      <c r="OAQ7" s="63"/>
      <c r="OAR7" s="63"/>
      <c r="OAS7" s="63"/>
      <c r="OAT7" s="63"/>
      <c r="OAU7" s="63"/>
      <c r="OAV7" s="63"/>
      <c r="OAW7" s="63"/>
      <c r="OAX7" s="63"/>
      <c r="OAY7" s="63"/>
      <c r="OAZ7" s="63"/>
      <c r="OBA7" s="63"/>
      <c r="OBB7" s="63"/>
      <c r="OBC7" s="63"/>
      <c r="OBD7" s="63"/>
      <c r="OBE7" s="63"/>
      <c r="OBF7" s="63"/>
      <c r="OBG7" s="63"/>
      <c r="OBH7" s="63"/>
      <c r="OBI7" s="63"/>
      <c r="OBJ7" s="63"/>
      <c r="OBK7" s="63"/>
      <c r="OBL7" s="63"/>
      <c r="OBM7" s="63"/>
      <c r="OBN7" s="63"/>
      <c r="OBO7" s="63"/>
      <c r="OBP7" s="63"/>
      <c r="OBQ7" s="63"/>
      <c r="OBR7" s="63"/>
      <c r="OBS7" s="63"/>
      <c r="OBT7" s="63"/>
      <c r="OBU7" s="63"/>
      <c r="OBV7" s="63"/>
      <c r="OBW7" s="63"/>
      <c r="OBX7" s="63"/>
      <c r="OBY7" s="63"/>
      <c r="OBZ7" s="63"/>
      <c r="OCA7" s="63"/>
      <c r="OCB7" s="63"/>
      <c r="OCC7" s="63"/>
      <c r="OCD7" s="63"/>
      <c r="OCE7" s="63"/>
      <c r="OCF7" s="63"/>
      <c r="OCG7" s="63"/>
      <c r="OCH7" s="63"/>
      <c r="OCI7" s="63"/>
      <c r="OCJ7" s="63"/>
      <c r="OCK7" s="63"/>
      <c r="OCL7" s="63"/>
      <c r="OCM7" s="63"/>
      <c r="OCN7" s="63"/>
      <c r="OCO7" s="63"/>
      <c r="OCP7" s="63"/>
      <c r="OCQ7" s="63"/>
      <c r="OCR7" s="63"/>
      <c r="OCS7" s="63"/>
      <c r="OCT7" s="63"/>
      <c r="OCU7" s="63"/>
      <c r="OCV7" s="63"/>
      <c r="OCW7" s="63"/>
      <c r="OCX7" s="63"/>
      <c r="OCY7" s="63"/>
      <c r="OCZ7" s="63"/>
      <c r="ODA7" s="63"/>
      <c r="ODB7" s="63"/>
      <c r="ODC7" s="63"/>
      <c r="ODD7" s="63"/>
      <c r="ODE7" s="63"/>
      <c r="ODF7" s="63"/>
      <c r="ODG7" s="63"/>
      <c r="ODH7" s="63"/>
      <c r="ODI7" s="63"/>
      <c r="ODJ7" s="63"/>
      <c r="ODK7" s="63"/>
      <c r="ODL7" s="63"/>
      <c r="ODM7" s="63"/>
      <c r="ODN7" s="63"/>
      <c r="ODO7" s="63"/>
      <c r="ODP7" s="63"/>
      <c r="ODQ7" s="63"/>
      <c r="ODR7" s="63"/>
      <c r="ODS7" s="63"/>
      <c r="ODT7" s="63"/>
      <c r="ODU7" s="63"/>
      <c r="ODV7" s="63"/>
      <c r="ODW7" s="63"/>
      <c r="ODX7" s="63"/>
      <c r="ODY7" s="63"/>
      <c r="ODZ7" s="63"/>
      <c r="OEA7" s="63"/>
      <c r="OEB7" s="63"/>
      <c r="OEC7" s="63"/>
      <c r="OED7" s="63"/>
      <c r="OEE7" s="63"/>
      <c r="OEF7" s="63"/>
      <c r="OEG7" s="63"/>
      <c r="OEH7" s="63"/>
      <c r="OEI7" s="63"/>
      <c r="OEJ7" s="63"/>
      <c r="OEK7" s="63"/>
      <c r="OEL7" s="63"/>
      <c r="OEM7" s="63"/>
      <c r="OEN7" s="63"/>
      <c r="OEO7" s="63"/>
      <c r="OEP7" s="63"/>
      <c r="OEQ7" s="63"/>
      <c r="OER7" s="63"/>
      <c r="OES7" s="63"/>
      <c r="OET7" s="63"/>
      <c r="OEU7" s="63"/>
      <c r="OEV7" s="63"/>
      <c r="OEW7" s="63"/>
      <c r="OEX7" s="63"/>
      <c r="OEY7" s="63"/>
      <c r="OEZ7" s="63"/>
      <c r="OFA7" s="63"/>
      <c r="OFB7" s="63"/>
      <c r="OFC7" s="63"/>
      <c r="OFD7" s="63"/>
      <c r="OFE7" s="63"/>
      <c r="OFF7" s="63"/>
      <c r="OFG7" s="63"/>
      <c r="OFH7" s="63"/>
      <c r="OFI7" s="63"/>
      <c r="OFJ7" s="63"/>
      <c r="OFK7" s="63"/>
      <c r="OFL7" s="63"/>
      <c r="OFM7" s="63"/>
      <c r="OFN7" s="63"/>
      <c r="OFO7" s="63"/>
      <c r="OFP7" s="63"/>
      <c r="OFQ7" s="63"/>
      <c r="OFR7" s="63"/>
      <c r="OFS7" s="63"/>
      <c r="OFT7" s="63"/>
      <c r="OFU7" s="63"/>
      <c r="OFV7" s="63"/>
      <c r="OFW7" s="63"/>
      <c r="OFX7" s="63"/>
      <c r="OFY7" s="63"/>
      <c r="OFZ7" s="63"/>
      <c r="OGA7" s="63"/>
      <c r="OGB7" s="63"/>
      <c r="OGC7" s="63"/>
      <c r="OGD7" s="63"/>
      <c r="OGE7" s="63"/>
      <c r="OGF7" s="63"/>
      <c r="OGG7" s="63"/>
      <c r="OGH7" s="63"/>
      <c r="OGI7" s="63"/>
      <c r="OGJ7" s="63"/>
      <c r="OGK7" s="63"/>
      <c r="OGL7" s="63"/>
      <c r="OGM7" s="63"/>
      <c r="OGN7" s="63"/>
      <c r="OGO7" s="63"/>
      <c r="OGP7" s="63"/>
      <c r="OGQ7" s="63"/>
      <c r="OGR7" s="63"/>
      <c r="OGS7" s="63"/>
      <c r="OGT7" s="63"/>
      <c r="OGU7" s="63"/>
      <c r="OGV7" s="63"/>
      <c r="OGW7" s="63"/>
      <c r="OGX7" s="63"/>
      <c r="OGY7" s="63"/>
      <c r="OGZ7" s="63"/>
      <c r="OHA7" s="63"/>
      <c r="OHB7" s="63"/>
      <c r="OHC7" s="63"/>
      <c r="OHD7" s="63"/>
      <c r="OHE7" s="63"/>
      <c r="OHF7" s="63"/>
      <c r="OHG7" s="63"/>
      <c r="OHH7" s="63"/>
      <c r="OHI7" s="63"/>
      <c r="OHJ7" s="63"/>
      <c r="OHK7" s="63"/>
      <c r="OHL7" s="63"/>
      <c r="OHM7" s="63"/>
      <c r="OHN7" s="63"/>
      <c r="OHO7" s="63"/>
      <c r="OHP7" s="63"/>
      <c r="OHQ7" s="63"/>
      <c r="OHR7" s="63"/>
      <c r="OHS7" s="63"/>
      <c r="OHT7" s="63"/>
      <c r="OHU7" s="63"/>
      <c r="OHV7" s="63"/>
      <c r="OHW7" s="63"/>
      <c r="OHX7" s="63"/>
      <c r="OHY7" s="63"/>
      <c r="OHZ7" s="63"/>
      <c r="OIA7" s="63"/>
      <c r="OIB7" s="63"/>
      <c r="OIC7" s="63"/>
      <c r="OID7" s="63"/>
      <c r="OIE7" s="63"/>
      <c r="OIF7" s="63"/>
      <c r="OIG7" s="63"/>
      <c r="OIH7" s="63"/>
      <c r="OII7" s="63"/>
      <c r="OIJ7" s="63"/>
      <c r="OIK7" s="63"/>
      <c r="OIL7" s="63"/>
      <c r="OIM7" s="63"/>
      <c r="OIN7" s="63"/>
      <c r="OIO7" s="63"/>
      <c r="OIP7" s="63"/>
      <c r="OIQ7" s="63"/>
      <c r="OIR7" s="63"/>
      <c r="OIS7" s="63"/>
      <c r="OIT7" s="63"/>
      <c r="OIU7" s="63"/>
      <c r="OIV7" s="63"/>
      <c r="OIW7" s="63"/>
      <c r="OIX7" s="63"/>
      <c r="OIY7" s="63"/>
      <c r="OIZ7" s="63"/>
      <c r="OJA7" s="63"/>
      <c r="OJB7" s="63"/>
      <c r="OJC7" s="63"/>
      <c r="OJD7" s="63"/>
      <c r="OJE7" s="63"/>
      <c r="OJF7" s="63"/>
      <c r="OJG7" s="63"/>
      <c r="OJH7" s="63"/>
      <c r="OJI7" s="63"/>
      <c r="OJJ7" s="63"/>
      <c r="OJK7" s="63"/>
      <c r="OJL7" s="63"/>
      <c r="OJM7" s="63"/>
      <c r="OJN7" s="63"/>
      <c r="OJO7" s="63"/>
      <c r="OJP7" s="63"/>
      <c r="OJQ7" s="63"/>
      <c r="OJR7" s="63"/>
      <c r="OJS7" s="63"/>
      <c r="OJT7" s="63"/>
      <c r="OJU7" s="63"/>
      <c r="OJV7" s="63"/>
      <c r="OJW7" s="63"/>
      <c r="OJX7" s="63"/>
      <c r="OJY7" s="63"/>
      <c r="OJZ7" s="63"/>
      <c r="OKA7" s="63"/>
      <c r="OKB7" s="63"/>
      <c r="OKC7" s="63"/>
      <c r="OKD7" s="63"/>
      <c r="OKE7" s="63"/>
      <c r="OKF7" s="63"/>
      <c r="OKG7" s="63"/>
      <c r="OKH7" s="63"/>
      <c r="OKI7" s="63"/>
      <c r="OKJ7" s="63"/>
      <c r="OKK7" s="63"/>
      <c r="OKL7" s="63"/>
      <c r="OKM7" s="63"/>
      <c r="OKN7" s="63"/>
      <c r="OKO7" s="63"/>
      <c r="OKP7" s="63"/>
      <c r="OKQ7" s="63"/>
      <c r="OKR7" s="63"/>
      <c r="OKS7" s="63"/>
      <c r="OKT7" s="63"/>
      <c r="OKU7" s="63"/>
      <c r="OKV7" s="63"/>
      <c r="OKW7" s="63"/>
      <c r="OKX7" s="63"/>
      <c r="OKY7" s="63"/>
      <c r="OKZ7" s="63"/>
      <c r="OLA7" s="63"/>
      <c r="OLB7" s="63"/>
      <c r="OLC7" s="63"/>
      <c r="OLD7" s="63"/>
      <c r="OLE7" s="63"/>
      <c r="OLF7" s="63"/>
      <c r="OLG7" s="63"/>
      <c r="OLH7" s="63"/>
      <c r="OLI7" s="63"/>
      <c r="OLJ7" s="63"/>
      <c r="OLK7" s="63"/>
      <c r="OLL7" s="63"/>
      <c r="OLM7" s="63"/>
      <c r="OLN7" s="63"/>
      <c r="OLO7" s="63"/>
      <c r="OLP7" s="63"/>
      <c r="OLQ7" s="63"/>
      <c r="OLR7" s="63"/>
      <c r="OLS7" s="63"/>
      <c r="OLT7" s="63"/>
      <c r="OLU7" s="63"/>
      <c r="OLV7" s="63"/>
      <c r="OLW7" s="63"/>
      <c r="OLX7" s="63"/>
      <c r="OLY7" s="63"/>
      <c r="OLZ7" s="63"/>
      <c r="OMA7" s="63"/>
      <c r="OMB7" s="63"/>
      <c r="OMC7" s="63"/>
      <c r="OMD7" s="63"/>
      <c r="OME7" s="63"/>
      <c r="OMF7" s="63"/>
      <c r="OMG7" s="63"/>
      <c r="OMH7" s="63"/>
      <c r="OMI7" s="63"/>
      <c r="OMJ7" s="63"/>
      <c r="OMK7" s="63"/>
      <c r="OML7" s="63"/>
      <c r="OMM7" s="63"/>
      <c r="OMN7" s="63"/>
      <c r="OMO7" s="63"/>
      <c r="OMP7" s="63"/>
      <c r="OMQ7" s="63"/>
      <c r="OMR7" s="63"/>
      <c r="OMS7" s="63"/>
      <c r="OMT7" s="63"/>
      <c r="OMU7" s="63"/>
      <c r="OMV7" s="63"/>
      <c r="OMW7" s="63"/>
      <c r="OMX7" s="63"/>
      <c r="OMY7" s="63"/>
      <c r="OMZ7" s="63"/>
      <c r="ONA7" s="63"/>
      <c r="ONB7" s="63"/>
      <c r="ONC7" s="63"/>
      <c r="OND7" s="63"/>
      <c r="ONE7" s="63"/>
      <c r="ONF7" s="63"/>
      <c r="ONG7" s="63"/>
      <c r="ONH7" s="63"/>
      <c r="ONI7" s="63"/>
      <c r="ONJ7" s="63"/>
      <c r="ONK7" s="63"/>
      <c r="ONL7" s="63"/>
      <c r="ONM7" s="63"/>
      <c r="ONN7" s="63"/>
      <c r="ONO7" s="63"/>
      <c r="ONP7" s="63"/>
      <c r="ONQ7" s="63"/>
      <c r="ONR7" s="63"/>
      <c r="ONS7" s="63"/>
      <c r="ONT7" s="63"/>
      <c r="ONU7" s="63"/>
      <c r="ONV7" s="63"/>
      <c r="ONW7" s="63"/>
      <c r="ONX7" s="63"/>
      <c r="ONY7" s="63"/>
      <c r="ONZ7" s="63"/>
      <c r="OOA7" s="63"/>
      <c r="OOB7" s="63"/>
      <c r="OOC7" s="63"/>
      <c r="OOD7" s="63"/>
      <c r="OOE7" s="63"/>
      <c r="OOF7" s="63"/>
      <c r="OOG7" s="63"/>
      <c r="OOH7" s="63"/>
      <c r="OOI7" s="63"/>
      <c r="OOJ7" s="63"/>
      <c r="OOK7" s="63"/>
      <c r="OOL7" s="63"/>
      <c r="OOM7" s="63"/>
      <c r="OON7" s="63"/>
      <c r="OOO7" s="63"/>
      <c r="OOP7" s="63"/>
      <c r="OOQ7" s="63"/>
      <c r="OOR7" s="63"/>
      <c r="OOS7" s="63"/>
      <c r="OOT7" s="63"/>
      <c r="OOU7" s="63"/>
      <c r="OOV7" s="63"/>
      <c r="OOW7" s="63"/>
      <c r="OOX7" s="63"/>
      <c r="OOY7" s="63"/>
      <c r="OOZ7" s="63"/>
      <c r="OPA7" s="63"/>
      <c r="OPB7" s="63"/>
      <c r="OPC7" s="63"/>
      <c r="OPD7" s="63"/>
      <c r="OPE7" s="63"/>
      <c r="OPF7" s="63"/>
      <c r="OPG7" s="63"/>
      <c r="OPH7" s="63"/>
      <c r="OPI7" s="63"/>
      <c r="OPJ7" s="63"/>
      <c r="OPK7" s="63"/>
      <c r="OPL7" s="63"/>
      <c r="OPM7" s="63"/>
      <c r="OPN7" s="63"/>
      <c r="OPO7" s="63"/>
      <c r="OPP7" s="63"/>
      <c r="OPQ7" s="63"/>
      <c r="OPR7" s="63"/>
      <c r="OPS7" s="63"/>
      <c r="OPT7" s="63"/>
      <c r="OPU7" s="63"/>
      <c r="OPV7" s="63"/>
      <c r="OPW7" s="63"/>
      <c r="OPX7" s="63"/>
      <c r="OPY7" s="63"/>
      <c r="OPZ7" s="63"/>
      <c r="OQA7" s="63"/>
      <c r="OQB7" s="63"/>
      <c r="OQC7" s="63"/>
      <c r="OQD7" s="63"/>
      <c r="OQE7" s="63"/>
      <c r="OQF7" s="63"/>
      <c r="OQG7" s="63"/>
      <c r="OQH7" s="63"/>
      <c r="OQI7" s="63"/>
      <c r="OQJ7" s="63"/>
      <c r="OQK7" s="63"/>
      <c r="OQL7" s="63"/>
      <c r="OQM7" s="63"/>
      <c r="OQN7" s="63"/>
      <c r="OQO7" s="63"/>
      <c r="OQP7" s="63"/>
      <c r="OQQ7" s="63"/>
      <c r="OQR7" s="63"/>
      <c r="OQS7" s="63"/>
      <c r="OQT7" s="63"/>
      <c r="OQU7" s="63"/>
      <c r="OQV7" s="63"/>
      <c r="OQW7" s="63"/>
      <c r="OQX7" s="63"/>
      <c r="OQY7" s="63"/>
      <c r="OQZ7" s="63"/>
      <c r="ORA7" s="63"/>
      <c r="ORB7" s="63"/>
      <c r="ORC7" s="63"/>
      <c r="ORD7" s="63"/>
      <c r="ORE7" s="63"/>
      <c r="ORF7" s="63"/>
      <c r="ORG7" s="63"/>
      <c r="ORH7" s="63"/>
      <c r="ORI7" s="63"/>
      <c r="ORJ7" s="63"/>
      <c r="ORK7" s="63"/>
      <c r="ORL7" s="63"/>
      <c r="ORM7" s="63"/>
      <c r="ORN7" s="63"/>
      <c r="ORO7" s="63"/>
      <c r="ORP7" s="63"/>
      <c r="ORQ7" s="63"/>
      <c r="ORR7" s="63"/>
      <c r="ORS7" s="63"/>
      <c r="ORT7" s="63"/>
      <c r="ORU7" s="63"/>
      <c r="ORV7" s="63"/>
      <c r="ORW7" s="63"/>
      <c r="ORX7" s="63"/>
      <c r="ORY7" s="63"/>
      <c r="ORZ7" s="63"/>
      <c r="OSA7" s="63"/>
      <c r="OSB7" s="63"/>
      <c r="OSC7" s="63"/>
      <c r="OSD7" s="63"/>
      <c r="OSE7" s="63"/>
      <c r="OSF7" s="63"/>
      <c r="OSG7" s="63"/>
      <c r="OSH7" s="63"/>
      <c r="OSI7" s="63"/>
      <c r="OSJ7" s="63"/>
      <c r="OSK7" s="63"/>
      <c r="OSL7" s="63"/>
      <c r="OSM7" s="63"/>
      <c r="OSN7" s="63"/>
      <c r="OSO7" s="63"/>
      <c r="OSP7" s="63"/>
      <c r="OSQ7" s="63"/>
      <c r="OSR7" s="63"/>
      <c r="OSS7" s="63"/>
      <c r="OST7" s="63"/>
      <c r="OSU7" s="63"/>
      <c r="OSV7" s="63"/>
      <c r="OSW7" s="63"/>
      <c r="OSX7" s="63"/>
      <c r="OSY7" s="63"/>
      <c r="OSZ7" s="63"/>
      <c r="OTA7" s="63"/>
      <c r="OTB7" s="63"/>
      <c r="OTC7" s="63"/>
      <c r="OTD7" s="63"/>
      <c r="OTE7" s="63"/>
      <c r="OTF7" s="63"/>
      <c r="OTG7" s="63"/>
      <c r="OTH7" s="63"/>
      <c r="OTI7" s="63"/>
      <c r="OTJ7" s="63"/>
      <c r="OTK7" s="63"/>
      <c r="OTL7" s="63"/>
      <c r="OTM7" s="63"/>
      <c r="OTN7" s="63"/>
      <c r="OTO7" s="63"/>
      <c r="OTP7" s="63"/>
      <c r="OTQ7" s="63"/>
      <c r="OTR7" s="63"/>
      <c r="OTS7" s="63"/>
      <c r="OTT7" s="63"/>
      <c r="OTU7" s="63"/>
      <c r="OTV7" s="63"/>
      <c r="OTW7" s="63"/>
      <c r="OTX7" s="63"/>
      <c r="OTY7" s="63"/>
      <c r="OTZ7" s="63"/>
      <c r="OUA7" s="63"/>
      <c r="OUB7" s="63"/>
      <c r="OUC7" s="63"/>
      <c r="OUD7" s="63"/>
      <c r="OUE7" s="63"/>
      <c r="OUF7" s="63"/>
      <c r="OUG7" s="63"/>
      <c r="OUH7" s="63"/>
      <c r="OUI7" s="63"/>
      <c r="OUJ7" s="63"/>
      <c r="OUK7" s="63"/>
      <c r="OUL7" s="63"/>
      <c r="OUM7" s="63"/>
      <c r="OUN7" s="63"/>
      <c r="OUO7" s="63"/>
      <c r="OUP7" s="63"/>
      <c r="OUQ7" s="63"/>
      <c r="OUR7" s="63"/>
      <c r="OUS7" s="63"/>
      <c r="OUT7" s="63"/>
      <c r="OUU7" s="63"/>
      <c r="OUV7" s="63"/>
      <c r="OUW7" s="63"/>
      <c r="OUX7" s="63"/>
      <c r="OUY7" s="63"/>
      <c r="OUZ7" s="63"/>
      <c r="OVA7" s="63"/>
      <c r="OVB7" s="63"/>
      <c r="OVC7" s="63"/>
      <c r="OVD7" s="63"/>
      <c r="OVE7" s="63"/>
      <c r="OVF7" s="63"/>
      <c r="OVG7" s="63"/>
      <c r="OVH7" s="63"/>
      <c r="OVI7" s="63"/>
      <c r="OVJ7" s="63"/>
      <c r="OVK7" s="63"/>
      <c r="OVL7" s="63"/>
      <c r="OVM7" s="63"/>
      <c r="OVN7" s="63"/>
      <c r="OVO7" s="63"/>
      <c r="OVP7" s="63"/>
      <c r="OVQ7" s="63"/>
      <c r="OVR7" s="63"/>
      <c r="OVS7" s="63"/>
      <c r="OVT7" s="63"/>
      <c r="OVU7" s="63"/>
      <c r="OVV7" s="63"/>
      <c r="OVW7" s="63"/>
      <c r="OVX7" s="63"/>
      <c r="OVY7" s="63"/>
      <c r="OVZ7" s="63"/>
      <c r="OWA7" s="63"/>
      <c r="OWB7" s="63"/>
      <c r="OWC7" s="63"/>
      <c r="OWD7" s="63"/>
      <c r="OWE7" s="63"/>
      <c r="OWF7" s="63"/>
      <c r="OWG7" s="63"/>
      <c r="OWH7" s="63"/>
      <c r="OWI7" s="63"/>
      <c r="OWJ7" s="63"/>
      <c r="OWK7" s="63"/>
      <c r="OWL7" s="63"/>
      <c r="OWM7" s="63"/>
      <c r="OWN7" s="63"/>
      <c r="OWO7" s="63"/>
      <c r="OWP7" s="63"/>
      <c r="OWQ7" s="63"/>
      <c r="OWR7" s="63"/>
      <c r="OWS7" s="63"/>
      <c r="OWT7" s="63"/>
      <c r="OWU7" s="63"/>
      <c r="OWV7" s="63"/>
      <c r="OWW7" s="63"/>
      <c r="OWX7" s="63"/>
      <c r="OWY7" s="63"/>
      <c r="OWZ7" s="63"/>
      <c r="OXA7" s="63"/>
      <c r="OXB7" s="63"/>
      <c r="OXC7" s="63"/>
      <c r="OXD7" s="63"/>
      <c r="OXE7" s="63"/>
      <c r="OXF7" s="63"/>
      <c r="OXG7" s="63"/>
      <c r="OXH7" s="63"/>
      <c r="OXI7" s="63"/>
      <c r="OXJ7" s="63"/>
      <c r="OXK7" s="63"/>
      <c r="OXL7" s="63"/>
      <c r="OXM7" s="63"/>
      <c r="OXN7" s="63"/>
      <c r="OXO7" s="63"/>
      <c r="OXP7" s="63"/>
      <c r="OXQ7" s="63"/>
      <c r="OXR7" s="63"/>
      <c r="OXS7" s="63"/>
      <c r="OXT7" s="63"/>
      <c r="OXU7" s="63"/>
      <c r="OXV7" s="63"/>
      <c r="OXW7" s="63"/>
      <c r="OXX7" s="63"/>
      <c r="OXY7" s="63"/>
      <c r="OXZ7" s="63"/>
      <c r="OYA7" s="63"/>
      <c r="OYB7" s="63"/>
      <c r="OYC7" s="63"/>
      <c r="OYD7" s="63"/>
      <c r="OYE7" s="63"/>
      <c r="OYF7" s="63"/>
      <c r="OYG7" s="63"/>
      <c r="OYH7" s="63"/>
      <c r="OYI7" s="63"/>
      <c r="OYJ7" s="63"/>
      <c r="OYK7" s="63"/>
      <c r="OYL7" s="63"/>
      <c r="OYM7" s="63"/>
      <c r="OYN7" s="63"/>
      <c r="OYO7" s="63"/>
      <c r="OYP7" s="63"/>
      <c r="OYQ7" s="63"/>
      <c r="OYR7" s="63"/>
      <c r="OYS7" s="63"/>
      <c r="OYT7" s="63"/>
      <c r="OYU7" s="63"/>
      <c r="OYV7" s="63"/>
      <c r="OYW7" s="63"/>
      <c r="OYX7" s="63"/>
      <c r="OYY7" s="63"/>
      <c r="OYZ7" s="63"/>
      <c r="OZA7" s="63"/>
      <c r="OZB7" s="63"/>
      <c r="OZC7" s="63"/>
      <c r="OZD7" s="63"/>
      <c r="OZE7" s="63"/>
      <c r="OZF7" s="63"/>
      <c r="OZG7" s="63"/>
      <c r="OZH7" s="63"/>
      <c r="OZI7" s="63"/>
      <c r="OZJ7" s="63"/>
      <c r="OZK7" s="63"/>
      <c r="OZL7" s="63"/>
      <c r="OZM7" s="63"/>
      <c r="OZN7" s="63"/>
      <c r="OZO7" s="63"/>
      <c r="OZP7" s="63"/>
      <c r="OZQ7" s="63"/>
      <c r="OZR7" s="63"/>
      <c r="OZS7" s="63"/>
      <c r="OZT7" s="63"/>
      <c r="OZU7" s="63"/>
      <c r="OZV7" s="63"/>
      <c r="OZW7" s="63"/>
      <c r="OZX7" s="63"/>
      <c r="OZY7" s="63"/>
      <c r="OZZ7" s="63"/>
      <c r="PAA7" s="63"/>
      <c r="PAB7" s="63"/>
      <c r="PAC7" s="63"/>
      <c r="PAD7" s="63"/>
      <c r="PAE7" s="63"/>
      <c r="PAF7" s="63"/>
      <c r="PAG7" s="63"/>
      <c r="PAH7" s="63"/>
      <c r="PAI7" s="63"/>
      <c r="PAJ7" s="63"/>
      <c r="PAK7" s="63"/>
      <c r="PAL7" s="63"/>
      <c r="PAM7" s="63"/>
      <c r="PAN7" s="63"/>
      <c r="PAO7" s="63"/>
      <c r="PAP7" s="63"/>
      <c r="PAQ7" s="63"/>
      <c r="PAR7" s="63"/>
      <c r="PAS7" s="63"/>
      <c r="PAT7" s="63"/>
      <c r="PAU7" s="63"/>
      <c r="PAV7" s="63"/>
      <c r="PAW7" s="63"/>
      <c r="PAX7" s="63"/>
      <c r="PAY7" s="63"/>
      <c r="PAZ7" s="63"/>
      <c r="PBA7" s="63"/>
      <c r="PBB7" s="63"/>
      <c r="PBC7" s="63"/>
      <c r="PBD7" s="63"/>
      <c r="PBE7" s="63"/>
      <c r="PBF7" s="63"/>
      <c r="PBG7" s="63"/>
      <c r="PBH7" s="63"/>
      <c r="PBI7" s="63"/>
      <c r="PBJ7" s="63"/>
      <c r="PBK7" s="63"/>
      <c r="PBL7" s="63"/>
      <c r="PBM7" s="63"/>
      <c r="PBN7" s="63"/>
      <c r="PBO7" s="63"/>
      <c r="PBP7" s="63"/>
      <c r="PBQ7" s="63"/>
      <c r="PBR7" s="63"/>
      <c r="PBS7" s="63"/>
      <c r="PBT7" s="63"/>
      <c r="PBU7" s="63"/>
      <c r="PBV7" s="63"/>
      <c r="PBW7" s="63"/>
      <c r="PBX7" s="63"/>
      <c r="PBY7" s="63"/>
      <c r="PBZ7" s="63"/>
      <c r="PCA7" s="63"/>
      <c r="PCB7" s="63"/>
      <c r="PCC7" s="63"/>
      <c r="PCD7" s="63"/>
      <c r="PCE7" s="63"/>
      <c r="PCF7" s="63"/>
      <c r="PCG7" s="63"/>
      <c r="PCH7" s="63"/>
      <c r="PCI7" s="63"/>
      <c r="PCJ7" s="63"/>
      <c r="PCK7" s="63"/>
      <c r="PCL7" s="63"/>
      <c r="PCM7" s="63"/>
      <c r="PCN7" s="63"/>
      <c r="PCO7" s="63"/>
      <c r="PCP7" s="63"/>
      <c r="PCQ7" s="63"/>
      <c r="PCR7" s="63"/>
      <c r="PCS7" s="63"/>
      <c r="PCT7" s="63"/>
      <c r="PCU7" s="63"/>
      <c r="PCV7" s="63"/>
      <c r="PCW7" s="63"/>
      <c r="PCX7" s="63"/>
      <c r="PCY7" s="63"/>
      <c r="PCZ7" s="63"/>
      <c r="PDA7" s="63"/>
      <c r="PDB7" s="63"/>
      <c r="PDC7" s="63"/>
      <c r="PDD7" s="63"/>
      <c r="PDE7" s="63"/>
      <c r="PDF7" s="63"/>
      <c r="PDG7" s="63"/>
      <c r="PDH7" s="63"/>
      <c r="PDI7" s="63"/>
      <c r="PDJ7" s="63"/>
      <c r="PDK7" s="63"/>
      <c r="PDL7" s="63"/>
      <c r="PDM7" s="63"/>
      <c r="PDN7" s="63"/>
      <c r="PDO7" s="63"/>
      <c r="PDP7" s="63"/>
      <c r="PDQ7" s="63"/>
      <c r="PDR7" s="63"/>
      <c r="PDS7" s="63"/>
      <c r="PDT7" s="63"/>
      <c r="PDU7" s="63"/>
      <c r="PDV7" s="63"/>
      <c r="PDW7" s="63"/>
      <c r="PDX7" s="63"/>
      <c r="PDY7" s="63"/>
      <c r="PDZ7" s="63"/>
      <c r="PEA7" s="63"/>
      <c r="PEB7" s="63"/>
      <c r="PEC7" s="63"/>
      <c r="PED7" s="63"/>
      <c r="PEE7" s="63"/>
      <c r="PEF7" s="63"/>
      <c r="PEG7" s="63"/>
      <c r="PEH7" s="63"/>
      <c r="PEI7" s="63"/>
      <c r="PEJ7" s="63"/>
      <c r="PEK7" s="63"/>
      <c r="PEL7" s="63"/>
      <c r="PEM7" s="63"/>
      <c r="PEN7" s="63"/>
      <c r="PEO7" s="63"/>
      <c r="PEP7" s="63"/>
      <c r="PEQ7" s="63"/>
      <c r="PER7" s="63"/>
      <c r="PES7" s="63"/>
      <c r="PET7" s="63"/>
      <c r="PEU7" s="63"/>
      <c r="PEV7" s="63"/>
      <c r="PEW7" s="63"/>
      <c r="PEX7" s="63"/>
      <c r="PEY7" s="63"/>
      <c r="PEZ7" s="63"/>
      <c r="PFA7" s="63"/>
      <c r="PFB7" s="63"/>
      <c r="PFC7" s="63"/>
      <c r="PFD7" s="63"/>
      <c r="PFE7" s="63"/>
      <c r="PFF7" s="63"/>
      <c r="PFG7" s="63"/>
      <c r="PFH7" s="63"/>
      <c r="PFI7" s="63"/>
      <c r="PFJ7" s="63"/>
      <c r="PFK7" s="63"/>
      <c r="PFL7" s="63"/>
      <c r="PFM7" s="63"/>
      <c r="PFN7" s="63"/>
      <c r="PFO7" s="63"/>
      <c r="PFP7" s="63"/>
      <c r="PFQ7" s="63"/>
      <c r="PFR7" s="63"/>
      <c r="PFS7" s="63"/>
      <c r="PFT7" s="63"/>
      <c r="PFU7" s="63"/>
      <c r="PFV7" s="63"/>
      <c r="PFW7" s="63"/>
      <c r="PFX7" s="63"/>
      <c r="PFY7" s="63"/>
      <c r="PFZ7" s="63"/>
      <c r="PGA7" s="63"/>
      <c r="PGB7" s="63"/>
      <c r="PGC7" s="63"/>
      <c r="PGD7" s="63"/>
      <c r="PGE7" s="63"/>
      <c r="PGF7" s="63"/>
      <c r="PGG7" s="63"/>
      <c r="PGH7" s="63"/>
      <c r="PGI7" s="63"/>
      <c r="PGJ7" s="63"/>
      <c r="PGK7" s="63"/>
      <c r="PGL7" s="63"/>
      <c r="PGM7" s="63"/>
      <c r="PGN7" s="63"/>
      <c r="PGO7" s="63"/>
      <c r="PGP7" s="63"/>
      <c r="PGQ7" s="63"/>
      <c r="PGR7" s="63"/>
      <c r="PGS7" s="63"/>
      <c r="PGT7" s="63"/>
      <c r="PGU7" s="63"/>
      <c r="PGV7" s="63"/>
      <c r="PGW7" s="63"/>
      <c r="PGX7" s="63"/>
      <c r="PGY7" s="63"/>
      <c r="PGZ7" s="63"/>
      <c r="PHA7" s="63"/>
      <c r="PHB7" s="63"/>
      <c r="PHC7" s="63"/>
      <c r="PHD7" s="63"/>
      <c r="PHE7" s="63"/>
      <c r="PHF7" s="63"/>
      <c r="PHG7" s="63"/>
      <c r="PHH7" s="63"/>
      <c r="PHI7" s="63"/>
      <c r="PHJ7" s="63"/>
      <c r="PHK7" s="63"/>
      <c r="PHL7" s="63"/>
      <c r="PHM7" s="63"/>
      <c r="PHN7" s="63"/>
      <c r="PHO7" s="63"/>
      <c r="PHP7" s="63"/>
      <c r="PHQ7" s="63"/>
      <c r="PHR7" s="63"/>
      <c r="PHS7" s="63"/>
      <c r="PHT7" s="63"/>
      <c r="PHU7" s="63"/>
      <c r="PHV7" s="63"/>
      <c r="PHW7" s="63"/>
      <c r="PHX7" s="63"/>
      <c r="PHY7" s="63"/>
      <c r="PHZ7" s="63"/>
      <c r="PIA7" s="63"/>
      <c r="PIB7" s="63"/>
      <c r="PIC7" s="63"/>
      <c r="PID7" s="63"/>
      <c r="PIE7" s="63"/>
      <c r="PIF7" s="63"/>
      <c r="PIG7" s="63"/>
      <c r="PIH7" s="63"/>
      <c r="PII7" s="63"/>
      <c r="PIJ7" s="63"/>
      <c r="PIK7" s="63"/>
      <c r="PIL7" s="63"/>
      <c r="PIM7" s="63"/>
      <c r="PIN7" s="63"/>
      <c r="PIO7" s="63"/>
      <c r="PIP7" s="63"/>
      <c r="PIQ7" s="63"/>
      <c r="PIR7" s="63"/>
      <c r="PIS7" s="63"/>
      <c r="PIT7" s="63"/>
      <c r="PIU7" s="63"/>
      <c r="PIV7" s="63"/>
      <c r="PIW7" s="63"/>
      <c r="PIX7" s="63"/>
      <c r="PIY7" s="63"/>
      <c r="PIZ7" s="63"/>
      <c r="PJA7" s="63"/>
      <c r="PJB7" s="63"/>
      <c r="PJC7" s="63"/>
      <c r="PJD7" s="63"/>
      <c r="PJE7" s="63"/>
      <c r="PJF7" s="63"/>
      <c r="PJG7" s="63"/>
      <c r="PJH7" s="63"/>
      <c r="PJI7" s="63"/>
      <c r="PJJ7" s="63"/>
      <c r="PJK7" s="63"/>
      <c r="PJL7" s="63"/>
      <c r="PJM7" s="63"/>
      <c r="PJN7" s="63"/>
      <c r="PJO7" s="63"/>
      <c r="PJP7" s="63"/>
      <c r="PJQ7" s="63"/>
      <c r="PJR7" s="63"/>
      <c r="PJS7" s="63"/>
      <c r="PJT7" s="63"/>
      <c r="PJU7" s="63"/>
      <c r="PJV7" s="63"/>
      <c r="PJW7" s="63"/>
      <c r="PJX7" s="63"/>
      <c r="PJY7" s="63"/>
      <c r="PJZ7" s="63"/>
      <c r="PKA7" s="63"/>
      <c r="PKB7" s="63"/>
      <c r="PKC7" s="63"/>
      <c r="PKD7" s="63"/>
      <c r="PKE7" s="63"/>
      <c r="PKF7" s="63"/>
      <c r="PKG7" s="63"/>
      <c r="PKH7" s="63"/>
      <c r="PKI7" s="63"/>
      <c r="PKJ7" s="63"/>
      <c r="PKK7" s="63"/>
      <c r="PKL7" s="63"/>
      <c r="PKM7" s="63"/>
      <c r="PKN7" s="63"/>
      <c r="PKO7" s="63"/>
      <c r="PKP7" s="63"/>
      <c r="PKQ7" s="63"/>
      <c r="PKR7" s="63"/>
      <c r="PKS7" s="63"/>
      <c r="PKT7" s="63"/>
      <c r="PKU7" s="63"/>
      <c r="PKV7" s="63"/>
      <c r="PKW7" s="63"/>
      <c r="PKX7" s="63"/>
      <c r="PKY7" s="63"/>
      <c r="PKZ7" s="63"/>
      <c r="PLA7" s="63"/>
      <c r="PLB7" s="63"/>
      <c r="PLC7" s="63"/>
      <c r="PLD7" s="63"/>
      <c r="PLE7" s="63"/>
      <c r="PLF7" s="63"/>
      <c r="PLG7" s="63"/>
      <c r="PLH7" s="63"/>
      <c r="PLI7" s="63"/>
      <c r="PLJ7" s="63"/>
      <c r="PLK7" s="63"/>
      <c r="PLL7" s="63"/>
      <c r="PLM7" s="63"/>
      <c r="PLN7" s="63"/>
      <c r="PLO7" s="63"/>
      <c r="PLP7" s="63"/>
      <c r="PLQ7" s="63"/>
      <c r="PLR7" s="63"/>
      <c r="PLS7" s="63"/>
      <c r="PLT7" s="63"/>
      <c r="PLU7" s="63"/>
      <c r="PLV7" s="63"/>
      <c r="PLW7" s="63"/>
      <c r="PLX7" s="63"/>
      <c r="PLY7" s="63"/>
      <c r="PLZ7" s="63"/>
      <c r="PMA7" s="63"/>
      <c r="PMB7" s="63"/>
      <c r="PMC7" s="63"/>
      <c r="PMD7" s="63"/>
      <c r="PME7" s="63"/>
      <c r="PMF7" s="63"/>
      <c r="PMG7" s="63"/>
      <c r="PMH7" s="63"/>
      <c r="PMI7" s="63"/>
      <c r="PMJ7" s="63"/>
      <c r="PMK7" s="63"/>
      <c r="PML7" s="63"/>
      <c r="PMM7" s="63"/>
      <c r="PMN7" s="63"/>
      <c r="PMO7" s="63"/>
      <c r="PMP7" s="63"/>
      <c r="PMQ7" s="63"/>
      <c r="PMR7" s="63"/>
      <c r="PMS7" s="63"/>
      <c r="PMT7" s="63"/>
      <c r="PMU7" s="63"/>
      <c r="PMV7" s="63"/>
      <c r="PMW7" s="63"/>
      <c r="PMX7" s="63"/>
      <c r="PMY7" s="63"/>
      <c r="PMZ7" s="63"/>
      <c r="PNA7" s="63"/>
      <c r="PNB7" s="63"/>
      <c r="PNC7" s="63"/>
      <c r="PND7" s="63"/>
      <c r="PNE7" s="63"/>
      <c r="PNF7" s="63"/>
      <c r="PNG7" s="63"/>
      <c r="PNH7" s="63"/>
      <c r="PNI7" s="63"/>
      <c r="PNJ7" s="63"/>
      <c r="PNK7" s="63"/>
      <c r="PNL7" s="63"/>
      <c r="PNM7" s="63"/>
      <c r="PNN7" s="63"/>
      <c r="PNO7" s="63"/>
      <c r="PNP7" s="63"/>
      <c r="PNQ7" s="63"/>
      <c r="PNR7" s="63"/>
      <c r="PNS7" s="63"/>
      <c r="PNT7" s="63"/>
      <c r="PNU7" s="63"/>
      <c r="PNV7" s="63"/>
      <c r="PNW7" s="63"/>
      <c r="PNX7" s="63"/>
      <c r="PNY7" s="63"/>
      <c r="PNZ7" s="63"/>
      <c r="POA7" s="63"/>
      <c r="POB7" s="63"/>
      <c r="POC7" s="63"/>
      <c r="POD7" s="63"/>
      <c r="POE7" s="63"/>
      <c r="POF7" s="63"/>
      <c r="POG7" s="63"/>
      <c r="POH7" s="63"/>
      <c r="POI7" s="63"/>
      <c r="POJ7" s="63"/>
      <c r="POK7" s="63"/>
      <c r="POL7" s="63"/>
      <c r="POM7" s="63"/>
      <c r="PON7" s="63"/>
      <c r="POO7" s="63"/>
      <c r="POP7" s="63"/>
      <c r="POQ7" s="63"/>
      <c r="POR7" s="63"/>
      <c r="POS7" s="63"/>
      <c r="POT7" s="63"/>
      <c r="POU7" s="63"/>
      <c r="POV7" s="63"/>
      <c r="POW7" s="63"/>
      <c r="POX7" s="63"/>
      <c r="POY7" s="63"/>
      <c r="POZ7" s="63"/>
      <c r="PPA7" s="63"/>
      <c r="PPB7" s="63"/>
      <c r="PPC7" s="63"/>
      <c r="PPD7" s="63"/>
      <c r="PPE7" s="63"/>
      <c r="PPF7" s="63"/>
      <c r="PPG7" s="63"/>
      <c r="PPH7" s="63"/>
      <c r="PPI7" s="63"/>
      <c r="PPJ7" s="63"/>
      <c r="PPK7" s="63"/>
      <c r="PPL7" s="63"/>
      <c r="PPM7" s="63"/>
      <c r="PPN7" s="63"/>
      <c r="PPO7" s="63"/>
      <c r="PPP7" s="63"/>
      <c r="PPQ7" s="63"/>
      <c r="PPR7" s="63"/>
      <c r="PPS7" s="63"/>
      <c r="PPT7" s="63"/>
      <c r="PPU7" s="63"/>
      <c r="PPV7" s="63"/>
      <c r="PPW7" s="63"/>
      <c r="PPX7" s="63"/>
      <c r="PPY7" s="63"/>
      <c r="PPZ7" s="63"/>
      <c r="PQA7" s="63"/>
      <c r="PQB7" s="63"/>
      <c r="PQC7" s="63"/>
      <c r="PQD7" s="63"/>
      <c r="PQE7" s="63"/>
      <c r="PQF7" s="63"/>
      <c r="PQG7" s="63"/>
      <c r="PQH7" s="63"/>
      <c r="PQI7" s="63"/>
      <c r="PQJ7" s="63"/>
      <c r="PQK7" s="63"/>
      <c r="PQL7" s="63"/>
      <c r="PQM7" s="63"/>
      <c r="PQN7" s="63"/>
      <c r="PQO7" s="63"/>
      <c r="PQP7" s="63"/>
      <c r="PQQ7" s="63"/>
      <c r="PQR7" s="63"/>
      <c r="PQS7" s="63"/>
      <c r="PQT7" s="63"/>
      <c r="PQU7" s="63"/>
      <c r="PQV7" s="63"/>
      <c r="PQW7" s="63"/>
      <c r="PQX7" s="63"/>
      <c r="PQY7" s="63"/>
      <c r="PQZ7" s="63"/>
      <c r="PRA7" s="63"/>
      <c r="PRB7" s="63"/>
      <c r="PRC7" s="63"/>
      <c r="PRD7" s="63"/>
      <c r="PRE7" s="63"/>
      <c r="PRF7" s="63"/>
      <c r="PRG7" s="63"/>
      <c r="PRH7" s="63"/>
      <c r="PRI7" s="63"/>
      <c r="PRJ7" s="63"/>
      <c r="PRK7" s="63"/>
      <c r="PRL7" s="63"/>
      <c r="PRM7" s="63"/>
      <c r="PRN7" s="63"/>
      <c r="PRO7" s="63"/>
      <c r="PRP7" s="63"/>
      <c r="PRQ7" s="63"/>
      <c r="PRR7" s="63"/>
      <c r="PRS7" s="63"/>
      <c r="PRT7" s="63"/>
      <c r="PRU7" s="63"/>
      <c r="PRV7" s="63"/>
      <c r="PRW7" s="63"/>
      <c r="PRX7" s="63"/>
      <c r="PRY7" s="63"/>
      <c r="PRZ7" s="63"/>
      <c r="PSA7" s="63"/>
      <c r="PSB7" s="63"/>
      <c r="PSC7" s="63"/>
      <c r="PSD7" s="63"/>
      <c r="PSE7" s="63"/>
      <c r="PSF7" s="63"/>
      <c r="PSG7" s="63"/>
      <c r="PSH7" s="63"/>
      <c r="PSI7" s="63"/>
      <c r="PSJ7" s="63"/>
      <c r="PSK7" s="63"/>
      <c r="PSL7" s="63"/>
      <c r="PSM7" s="63"/>
      <c r="PSN7" s="63"/>
      <c r="PSO7" s="63"/>
      <c r="PSP7" s="63"/>
      <c r="PSQ7" s="63"/>
      <c r="PSR7" s="63"/>
      <c r="PSS7" s="63"/>
      <c r="PST7" s="63"/>
      <c r="PSU7" s="63"/>
      <c r="PSV7" s="63"/>
      <c r="PSW7" s="63"/>
      <c r="PSX7" s="63"/>
      <c r="PSY7" s="63"/>
      <c r="PSZ7" s="63"/>
      <c r="PTA7" s="63"/>
      <c r="PTB7" s="63"/>
      <c r="PTC7" s="63"/>
      <c r="PTD7" s="63"/>
      <c r="PTE7" s="63"/>
      <c r="PTF7" s="63"/>
      <c r="PTG7" s="63"/>
      <c r="PTH7" s="63"/>
      <c r="PTI7" s="63"/>
      <c r="PTJ7" s="63"/>
      <c r="PTK7" s="63"/>
      <c r="PTL7" s="63"/>
      <c r="PTM7" s="63"/>
      <c r="PTN7" s="63"/>
      <c r="PTO7" s="63"/>
      <c r="PTP7" s="63"/>
      <c r="PTQ7" s="63"/>
      <c r="PTR7" s="63"/>
      <c r="PTS7" s="63"/>
      <c r="PTT7" s="63"/>
      <c r="PTU7" s="63"/>
      <c r="PTV7" s="63"/>
      <c r="PTW7" s="63"/>
      <c r="PTX7" s="63"/>
      <c r="PTY7" s="63"/>
      <c r="PTZ7" s="63"/>
      <c r="PUA7" s="63"/>
      <c r="PUB7" s="63"/>
      <c r="PUC7" s="63"/>
      <c r="PUD7" s="63"/>
      <c r="PUE7" s="63"/>
      <c r="PUF7" s="63"/>
      <c r="PUG7" s="63"/>
      <c r="PUH7" s="63"/>
      <c r="PUI7" s="63"/>
      <c r="PUJ7" s="63"/>
      <c r="PUK7" s="63"/>
      <c r="PUL7" s="63"/>
      <c r="PUM7" s="63"/>
      <c r="PUN7" s="63"/>
      <c r="PUO7" s="63"/>
      <c r="PUP7" s="63"/>
      <c r="PUQ7" s="63"/>
      <c r="PUR7" s="63"/>
      <c r="PUS7" s="63"/>
      <c r="PUT7" s="63"/>
      <c r="PUU7" s="63"/>
      <c r="PUV7" s="63"/>
      <c r="PUW7" s="63"/>
      <c r="PUX7" s="63"/>
      <c r="PUY7" s="63"/>
      <c r="PUZ7" s="63"/>
      <c r="PVA7" s="63"/>
      <c r="PVB7" s="63"/>
      <c r="PVC7" s="63"/>
      <c r="PVD7" s="63"/>
      <c r="PVE7" s="63"/>
      <c r="PVF7" s="63"/>
      <c r="PVG7" s="63"/>
      <c r="PVH7" s="63"/>
      <c r="PVI7" s="63"/>
      <c r="PVJ7" s="63"/>
      <c r="PVK7" s="63"/>
      <c r="PVL7" s="63"/>
      <c r="PVM7" s="63"/>
      <c r="PVN7" s="63"/>
      <c r="PVO7" s="63"/>
      <c r="PVP7" s="63"/>
      <c r="PVQ7" s="63"/>
      <c r="PVR7" s="63"/>
      <c r="PVS7" s="63"/>
      <c r="PVT7" s="63"/>
      <c r="PVU7" s="63"/>
      <c r="PVV7" s="63"/>
      <c r="PVW7" s="63"/>
      <c r="PVX7" s="63"/>
      <c r="PVY7" s="63"/>
      <c r="PVZ7" s="63"/>
      <c r="PWA7" s="63"/>
      <c r="PWB7" s="63"/>
      <c r="PWC7" s="63"/>
      <c r="PWD7" s="63"/>
      <c r="PWE7" s="63"/>
      <c r="PWF7" s="63"/>
      <c r="PWG7" s="63"/>
      <c r="PWH7" s="63"/>
      <c r="PWI7" s="63"/>
      <c r="PWJ7" s="63"/>
      <c r="PWK7" s="63"/>
      <c r="PWL7" s="63"/>
      <c r="PWM7" s="63"/>
      <c r="PWN7" s="63"/>
      <c r="PWO7" s="63"/>
      <c r="PWP7" s="63"/>
      <c r="PWQ7" s="63"/>
      <c r="PWR7" s="63"/>
      <c r="PWS7" s="63"/>
      <c r="PWT7" s="63"/>
      <c r="PWU7" s="63"/>
      <c r="PWV7" s="63"/>
      <c r="PWW7" s="63"/>
      <c r="PWX7" s="63"/>
      <c r="PWY7" s="63"/>
      <c r="PWZ7" s="63"/>
      <c r="PXA7" s="63"/>
      <c r="PXB7" s="63"/>
      <c r="PXC7" s="63"/>
      <c r="PXD7" s="63"/>
      <c r="PXE7" s="63"/>
      <c r="PXF7" s="63"/>
      <c r="PXG7" s="63"/>
      <c r="PXH7" s="63"/>
      <c r="PXI7" s="63"/>
      <c r="PXJ7" s="63"/>
      <c r="PXK7" s="63"/>
      <c r="PXL7" s="63"/>
      <c r="PXM7" s="63"/>
      <c r="PXN7" s="63"/>
      <c r="PXO7" s="63"/>
      <c r="PXP7" s="63"/>
      <c r="PXQ7" s="63"/>
      <c r="PXR7" s="63"/>
      <c r="PXS7" s="63"/>
      <c r="PXT7" s="63"/>
      <c r="PXU7" s="63"/>
      <c r="PXV7" s="63"/>
      <c r="PXW7" s="63"/>
      <c r="PXX7" s="63"/>
      <c r="PXY7" s="63"/>
      <c r="PXZ7" s="63"/>
      <c r="PYA7" s="63"/>
      <c r="PYB7" s="63"/>
      <c r="PYC7" s="63"/>
      <c r="PYD7" s="63"/>
      <c r="PYE7" s="63"/>
      <c r="PYF7" s="63"/>
      <c r="PYG7" s="63"/>
      <c r="PYH7" s="63"/>
      <c r="PYI7" s="63"/>
      <c r="PYJ7" s="63"/>
      <c r="PYK7" s="63"/>
      <c r="PYL7" s="63"/>
      <c r="PYM7" s="63"/>
      <c r="PYN7" s="63"/>
      <c r="PYO7" s="63"/>
      <c r="PYP7" s="63"/>
      <c r="PYQ7" s="63"/>
      <c r="PYR7" s="63"/>
      <c r="PYS7" s="63"/>
      <c r="PYT7" s="63"/>
      <c r="PYU7" s="63"/>
      <c r="PYV7" s="63"/>
      <c r="PYW7" s="63"/>
      <c r="PYX7" s="63"/>
      <c r="PYY7" s="63"/>
      <c r="PYZ7" s="63"/>
      <c r="PZA7" s="63"/>
      <c r="PZB7" s="63"/>
      <c r="PZC7" s="63"/>
      <c r="PZD7" s="63"/>
      <c r="PZE7" s="63"/>
      <c r="PZF7" s="63"/>
      <c r="PZG7" s="63"/>
      <c r="PZH7" s="63"/>
      <c r="PZI7" s="63"/>
      <c r="PZJ7" s="63"/>
      <c r="PZK7" s="63"/>
      <c r="PZL7" s="63"/>
      <c r="PZM7" s="63"/>
      <c r="PZN7" s="63"/>
      <c r="PZO7" s="63"/>
      <c r="PZP7" s="63"/>
      <c r="PZQ7" s="63"/>
      <c r="PZR7" s="63"/>
      <c r="PZS7" s="63"/>
      <c r="PZT7" s="63"/>
      <c r="PZU7" s="63"/>
      <c r="PZV7" s="63"/>
      <c r="PZW7" s="63"/>
      <c r="PZX7" s="63"/>
      <c r="PZY7" s="63"/>
      <c r="PZZ7" s="63"/>
      <c r="QAA7" s="63"/>
      <c r="QAB7" s="63"/>
      <c r="QAC7" s="63"/>
      <c r="QAD7" s="63"/>
      <c r="QAE7" s="63"/>
      <c r="QAF7" s="63"/>
      <c r="QAG7" s="63"/>
      <c r="QAH7" s="63"/>
      <c r="QAI7" s="63"/>
      <c r="QAJ7" s="63"/>
      <c r="QAK7" s="63"/>
      <c r="QAL7" s="63"/>
      <c r="QAM7" s="63"/>
      <c r="QAN7" s="63"/>
      <c r="QAO7" s="63"/>
      <c r="QAP7" s="63"/>
      <c r="QAQ7" s="63"/>
      <c r="QAR7" s="63"/>
      <c r="QAS7" s="63"/>
      <c r="QAT7" s="63"/>
      <c r="QAU7" s="63"/>
      <c r="QAV7" s="63"/>
      <c r="QAW7" s="63"/>
      <c r="QAX7" s="63"/>
      <c r="QAY7" s="63"/>
      <c r="QAZ7" s="63"/>
      <c r="QBA7" s="63"/>
      <c r="QBB7" s="63"/>
      <c r="QBC7" s="63"/>
      <c r="QBD7" s="63"/>
      <c r="QBE7" s="63"/>
      <c r="QBF7" s="63"/>
      <c r="QBG7" s="63"/>
      <c r="QBH7" s="63"/>
      <c r="QBI7" s="63"/>
      <c r="QBJ7" s="63"/>
      <c r="QBK7" s="63"/>
      <c r="QBL7" s="63"/>
      <c r="QBM7" s="63"/>
      <c r="QBN7" s="63"/>
      <c r="QBO7" s="63"/>
      <c r="QBP7" s="63"/>
      <c r="QBQ7" s="63"/>
      <c r="QBR7" s="63"/>
      <c r="QBS7" s="63"/>
      <c r="QBT7" s="63"/>
      <c r="QBU7" s="63"/>
      <c r="QBV7" s="63"/>
      <c r="QBW7" s="63"/>
      <c r="QBX7" s="63"/>
      <c r="QBY7" s="63"/>
      <c r="QBZ7" s="63"/>
      <c r="QCA7" s="63"/>
      <c r="QCB7" s="63"/>
      <c r="QCC7" s="63"/>
      <c r="QCD7" s="63"/>
      <c r="QCE7" s="63"/>
      <c r="QCF7" s="63"/>
      <c r="QCG7" s="63"/>
      <c r="QCH7" s="63"/>
      <c r="QCI7" s="63"/>
      <c r="QCJ7" s="63"/>
      <c r="QCK7" s="63"/>
      <c r="QCL7" s="63"/>
      <c r="QCM7" s="63"/>
      <c r="QCN7" s="63"/>
      <c r="QCO7" s="63"/>
      <c r="QCP7" s="63"/>
      <c r="QCQ7" s="63"/>
      <c r="QCR7" s="63"/>
      <c r="QCS7" s="63"/>
      <c r="QCT7" s="63"/>
      <c r="QCU7" s="63"/>
      <c r="QCV7" s="63"/>
      <c r="QCW7" s="63"/>
      <c r="QCX7" s="63"/>
      <c r="QCY7" s="63"/>
      <c r="QCZ7" s="63"/>
      <c r="QDA7" s="63"/>
      <c r="QDB7" s="63"/>
      <c r="QDC7" s="63"/>
      <c r="QDD7" s="63"/>
      <c r="QDE7" s="63"/>
      <c r="QDF7" s="63"/>
      <c r="QDG7" s="63"/>
      <c r="QDH7" s="63"/>
      <c r="QDI7" s="63"/>
      <c r="QDJ7" s="63"/>
      <c r="QDK7" s="63"/>
      <c r="QDL7" s="63"/>
      <c r="QDM7" s="63"/>
      <c r="QDN7" s="63"/>
      <c r="QDO7" s="63"/>
      <c r="QDP7" s="63"/>
      <c r="QDQ7" s="63"/>
      <c r="QDR7" s="63"/>
      <c r="QDS7" s="63"/>
      <c r="QDT7" s="63"/>
      <c r="QDU7" s="63"/>
      <c r="QDV7" s="63"/>
      <c r="QDW7" s="63"/>
      <c r="QDX7" s="63"/>
      <c r="QDY7" s="63"/>
      <c r="QDZ7" s="63"/>
      <c r="QEA7" s="63"/>
      <c r="QEB7" s="63"/>
      <c r="QEC7" s="63"/>
      <c r="QED7" s="63"/>
      <c r="QEE7" s="63"/>
      <c r="QEF7" s="63"/>
      <c r="QEG7" s="63"/>
      <c r="QEH7" s="63"/>
      <c r="QEI7" s="63"/>
      <c r="QEJ7" s="63"/>
      <c r="QEK7" s="63"/>
      <c r="QEL7" s="63"/>
      <c r="QEM7" s="63"/>
      <c r="QEN7" s="63"/>
      <c r="QEO7" s="63"/>
      <c r="QEP7" s="63"/>
      <c r="QEQ7" s="63"/>
      <c r="QER7" s="63"/>
      <c r="QES7" s="63"/>
      <c r="QET7" s="63"/>
      <c r="QEU7" s="63"/>
      <c r="QEV7" s="63"/>
      <c r="QEW7" s="63"/>
      <c r="QEX7" s="63"/>
      <c r="QEY7" s="63"/>
      <c r="QEZ7" s="63"/>
      <c r="QFA7" s="63"/>
      <c r="QFB7" s="63"/>
      <c r="QFC7" s="63"/>
      <c r="QFD7" s="63"/>
      <c r="QFE7" s="63"/>
      <c r="QFF7" s="63"/>
      <c r="QFG7" s="63"/>
      <c r="QFH7" s="63"/>
      <c r="QFI7" s="63"/>
      <c r="QFJ7" s="63"/>
      <c r="QFK7" s="63"/>
      <c r="QFL7" s="63"/>
      <c r="QFM7" s="63"/>
      <c r="QFN7" s="63"/>
      <c r="QFO7" s="63"/>
      <c r="QFP7" s="63"/>
      <c r="QFQ7" s="63"/>
      <c r="QFR7" s="63"/>
      <c r="QFS7" s="63"/>
      <c r="QFT7" s="63"/>
      <c r="QFU7" s="63"/>
      <c r="QFV7" s="63"/>
      <c r="QFW7" s="63"/>
      <c r="QFX7" s="63"/>
      <c r="QFY7" s="63"/>
      <c r="QFZ7" s="63"/>
      <c r="QGA7" s="63"/>
      <c r="QGB7" s="63"/>
      <c r="QGC7" s="63"/>
      <c r="QGD7" s="63"/>
      <c r="QGE7" s="63"/>
      <c r="QGF7" s="63"/>
      <c r="QGG7" s="63"/>
      <c r="QGH7" s="63"/>
      <c r="QGI7" s="63"/>
      <c r="QGJ7" s="63"/>
      <c r="QGK7" s="63"/>
      <c r="QGL7" s="63"/>
      <c r="QGM7" s="63"/>
      <c r="QGN7" s="63"/>
      <c r="QGO7" s="63"/>
      <c r="QGP7" s="63"/>
      <c r="QGQ7" s="63"/>
      <c r="QGR7" s="63"/>
      <c r="QGS7" s="63"/>
      <c r="QGT7" s="63"/>
      <c r="QGU7" s="63"/>
      <c r="QGV7" s="63"/>
      <c r="QGW7" s="63"/>
      <c r="QGX7" s="63"/>
      <c r="QGY7" s="63"/>
      <c r="QGZ7" s="63"/>
      <c r="QHA7" s="63"/>
      <c r="QHB7" s="63"/>
      <c r="QHC7" s="63"/>
      <c r="QHD7" s="63"/>
      <c r="QHE7" s="63"/>
      <c r="QHF7" s="63"/>
      <c r="QHG7" s="63"/>
      <c r="QHH7" s="63"/>
      <c r="QHI7" s="63"/>
      <c r="QHJ7" s="63"/>
      <c r="QHK7" s="63"/>
      <c r="QHL7" s="63"/>
      <c r="QHM7" s="63"/>
      <c r="QHN7" s="63"/>
      <c r="QHO7" s="63"/>
      <c r="QHP7" s="63"/>
      <c r="QHQ7" s="63"/>
      <c r="QHR7" s="63"/>
      <c r="QHS7" s="63"/>
      <c r="QHT7" s="63"/>
      <c r="QHU7" s="63"/>
      <c r="QHV7" s="63"/>
      <c r="QHW7" s="63"/>
      <c r="QHX7" s="63"/>
      <c r="QHY7" s="63"/>
      <c r="QHZ7" s="63"/>
      <c r="QIA7" s="63"/>
      <c r="QIB7" s="63"/>
      <c r="QIC7" s="63"/>
      <c r="QID7" s="63"/>
      <c r="QIE7" s="63"/>
      <c r="QIF7" s="63"/>
      <c r="QIG7" s="63"/>
      <c r="QIH7" s="63"/>
      <c r="QII7" s="63"/>
      <c r="QIJ7" s="63"/>
      <c r="QIK7" s="63"/>
      <c r="QIL7" s="63"/>
      <c r="QIM7" s="63"/>
      <c r="QIN7" s="63"/>
      <c r="QIO7" s="63"/>
      <c r="QIP7" s="63"/>
      <c r="QIQ7" s="63"/>
      <c r="QIR7" s="63"/>
      <c r="QIS7" s="63"/>
      <c r="QIT7" s="63"/>
      <c r="QIU7" s="63"/>
      <c r="QIV7" s="63"/>
      <c r="QIW7" s="63"/>
      <c r="QIX7" s="63"/>
      <c r="QIY7" s="63"/>
      <c r="QIZ7" s="63"/>
      <c r="QJA7" s="63"/>
      <c r="QJB7" s="63"/>
      <c r="QJC7" s="63"/>
      <c r="QJD7" s="63"/>
      <c r="QJE7" s="63"/>
      <c r="QJF7" s="63"/>
      <c r="QJG7" s="63"/>
      <c r="QJH7" s="63"/>
      <c r="QJI7" s="63"/>
      <c r="QJJ7" s="63"/>
      <c r="QJK7" s="63"/>
      <c r="QJL7" s="63"/>
      <c r="QJM7" s="63"/>
      <c r="QJN7" s="63"/>
      <c r="QJO7" s="63"/>
      <c r="QJP7" s="63"/>
      <c r="QJQ7" s="63"/>
      <c r="QJR7" s="63"/>
      <c r="QJS7" s="63"/>
      <c r="QJT7" s="63"/>
      <c r="QJU7" s="63"/>
      <c r="QJV7" s="63"/>
      <c r="QJW7" s="63"/>
      <c r="QJX7" s="63"/>
      <c r="QJY7" s="63"/>
      <c r="QJZ7" s="63"/>
      <c r="QKA7" s="63"/>
      <c r="QKB7" s="63"/>
      <c r="QKC7" s="63"/>
      <c r="QKD7" s="63"/>
      <c r="QKE7" s="63"/>
      <c r="QKF7" s="63"/>
      <c r="QKG7" s="63"/>
      <c r="QKH7" s="63"/>
      <c r="QKI7" s="63"/>
      <c r="QKJ7" s="63"/>
      <c r="QKK7" s="63"/>
      <c r="QKL7" s="63"/>
      <c r="QKM7" s="63"/>
      <c r="QKN7" s="63"/>
      <c r="QKO7" s="63"/>
      <c r="QKP7" s="63"/>
      <c r="QKQ7" s="63"/>
      <c r="QKR7" s="63"/>
      <c r="QKS7" s="63"/>
      <c r="QKT7" s="63"/>
      <c r="QKU7" s="63"/>
      <c r="QKV7" s="63"/>
      <c r="QKW7" s="63"/>
      <c r="QKX7" s="63"/>
      <c r="QKY7" s="63"/>
      <c r="QKZ7" s="63"/>
      <c r="QLA7" s="63"/>
      <c r="QLB7" s="63"/>
      <c r="QLC7" s="63"/>
      <c r="QLD7" s="63"/>
      <c r="QLE7" s="63"/>
      <c r="QLF7" s="63"/>
      <c r="QLG7" s="63"/>
      <c r="QLH7" s="63"/>
      <c r="QLI7" s="63"/>
      <c r="QLJ7" s="63"/>
      <c r="QLK7" s="63"/>
      <c r="QLL7" s="63"/>
      <c r="QLM7" s="63"/>
      <c r="QLN7" s="63"/>
      <c r="QLO7" s="63"/>
      <c r="QLP7" s="63"/>
      <c r="QLQ7" s="63"/>
      <c r="QLR7" s="63"/>
      <c r="QLS7" s="63"/>
      <c r="QLT7" s="63"/>
      <c r="QLU7" s="63"/>
      <c r="QLV7" s="63"/>
      <c r="QLW7" s="63"/>
      <c r="QLX7" s="63"/>
      <c r="QLY7" s="63"/>
      <c r="QLZ7" s="63"/>
      <c r="QMA7" s="63"/>
      <c r="QMB7" s="63"/>
      <c r="QMC7" s="63"/>
      <c r="QMD7" s="63"/>
      <c r="QME7" s="63"/>
      <c r="QMF7" s="63"/>
      <c r="QMG7" s="63"/>
      <c r="QMH7" s="63"/>
      <c r="QMI7" s="63"/>
      <c r="QMJ7" s="63"/>
      <c r="QMK7" s="63"/>
      <c r="QML7" s="63"/>
      <c r="QMM7" s="63"/>
      <c r="QMN7" s="63"/>
      <c r="QMO7" s="63"/>
      <c r="QMP7" s="63"/>
      <c r="QMQ7" s="63"/>
      <c r="QMR7" s="63"/>
      <c r="QMS7" s="63"/>
      <c r="QMT7" s="63"/>
      <c r="QMU7" s="63"/>
      <c r="QMV7" s="63"/>
      <c r="QMW7" s="63"/>
      <c r="QMX7" s="63"/>
      <c r="QMY7" s="63"/>
      <c r="QMZ7" s="63"/>
      <c r="QNA7" s="63"/>
      <c r="QNB7" s="63"/>
      <c r="QNC7" s="63"/>
      <c r="QND7" s="63"/>
      <c r="QNE7" s="63"/>
      <c r="QNF7" s="63"/>
      <c r="QNG7" s="63"/>
      <c r="QNH7" s="63"/>
      <c r="QNI7" s="63"/>
      <c r="QNJ7" s="63"/>
      <c r="QNK7" s="63"/>
      <c r="QNL7" s="63"/>
      <c r="QNM7" s="63"/>
      <c r="QNN7" s="63"/>
      <c r="QNO7" s="63"/>
      <c r="QNP7" s="63"/>
      <c r="QNQ7" s="63"/>
      <c r="QNR7" s="63"/>
      <c r="QNS7" s="63"/>
      <c r="QNT7" s="63"/>
      <c r="QNU7" s="63"/>
      <c r="QNV7" s="63"/>
      <c r="QNW7" s="63"/>
      <c r="QNX7" s="63"/>
      <c r="QNY7" s="63"/>
      <c r="QNZ7" s="63"/>
      <c r="QOA7" s="63"/>
      <c r="QOB7" s="63"/>
      <c r="QOC7" s="63"/>
      <c r="QOD7" s="63"/>
      <c r="QOE7" s="63"/>
      <c r="QOF7" s="63"/>
      <c r="QOG7" s="63"/>
      <c r="QOH7" s="63"/>
      <c r="QOI7" s="63"/>
      <c r="QOJ7" s="63"/>
      <c r="QOK7" s="63"/>
      <c r="QOL7" s="63"/>
      <c r="QOM7" s="63"/>
      <c r="QON7" s="63"/>
      <c r="QOO7" s="63"/>
      <c r="QOP7" s="63"/>
      <c r="QOQ7" s="63"/>
      <c r="QOR7" s="63"/>
      <c r="QOS7" s="63"/>
      <c r="QOT7" s="63"/>
      <c r="QOU7" s="63"/>
      <c r="QOV7" s="63"/>
      <c r="QOW7" s="63"/>
      <c r="QOX7" s="63"/>
      <c r="QOY7" s="63"/>
      <c r="QOZ7" s="63"/>
      <c r="QPA7" s="63"/>
      <c r="QPB7" s="63"/>
      <c r="QPC7" s="63"/>
      <c r="QPD7" s="63"/>
      <c r="QPE7" s="63"/>
      <c r="QPF7" s="63"/>
      <c r="QPG7" s="63"/>
      <c r="QPH7" s="63"/>
      <c r="QPI7" s="63"/>
      <c r="QPJ7" s="63"/>
      <c r="QPK7" s="63"/>
      <c r="QPL7" s="63"/>
      <c r="QPM7" s="63"/>
      <c r="QPN7" s="63"/>
      <c r="QPO7" s="63"/>
      <c r="QPP7" s="63"/>
      <c r="QPQ7" s="63"/>
      <c r="QPR7" s="63"/>
      <c r="QPS7" s="63"/>
      <c r="QPT7" s="63"/>
      <c r="QPU7" s="63"/>
      <c r="QPV7" s="63"/>
      <c r="QPW7" s="63"/>
      <c r="QPX7" s="63"/>
      <c r="QPY7" s="63"/>
      <c r="QPZ7" s="63"/>
      <c r="QQA7" s="63"/>
      <c r="QQB7" s="63"/>
      <c r="QQC7" s="63"/>
      <c r="QQD7" s="63"/>
      <c r="QQE7" s="63"/>
      <c r="QQF7" s="63"/>
      <c r="QQG7" s="63"/>
      <c r="QQH7" s="63"/>
      <c r="QQI7" s="63"/>
      <c r="QQJ7" s="63"/>
      <c r="QQK7" s="63"/>
      <c r="QQL7" s="63"/>
      <c r="QQM7" s="63"/>
      <c r="QQN7" s="63"/>
      <c r="QQO7" s="63"/>
      <c r="QQP7" s="63"/>
      <c r="QQQ7" s="63"/>
      <c r="QQR7" s="63"/>
      <c r="QQS7" s="63"/>
      <c r="QQT7" s="63"/>
      <c r="QQU7" s="63"/>
      <c r="QQV7" s="63"/>
      <c r="QQW7" s="63"/>
      <c r="QQX7" s="63"/>
      <c r="QQY7" s="63"/>
      <c r="QQZ7" s="63"/>
      <c r="QRA7" s="63"/>
      <c r="QRB7" s="63"/>
      <c r="QRC7" s="63"/>
      <c r="QRD7" s="63"/>
      <c r="QRE7" s="63"/>
      <c r="QRF7" s="63"/>
      <c r="QRG7" s="63"/>
      <c r="QRH7" s="63"/>
      <c r="QRI7" s="63"/>
      <c r="QRJ7" s="63"/>
      <c r="QRK7" s="63"/>
      <c r="QRL7" s="63"/>
      <c r="QRM7" s="63"/>
      <c r="QRN7" s="63"/>
      <c r="QRO7" s="63"/>
      <c r="QRP7" s="63"/>
      <c r="QRQ7" s="63"/>
      <c r="QRR7" s="63"/>
      <c r="QRS7" s="63"/>
      <c r="QRT7" s="63"/>
      <c r="QRU7" s="63"/>
      <c r="QRV7" s="63"/>
      <c r="QRW7" s="63"/>
      <c r="QRX7" s="63"/>
      <c r="QRY7" s="63"/>
      <c r="QRZ7" s="63"/>
      <c r="QSA7" s="63"/>
      <c r="QSB7" s="63"/>
      <c r="QSC7" s="63"/>
      <c r="QSD7" s="63"/>
      <c r="QSE7" s="63"/>
      <c r="QSF7" s="63"/>
      <c r="QSG7" s="63"/>
      <c r="QSH7" s="63"/>
      <c r="QSI7" s="63"/>
      <c r="QSJ7" s="63"/>
      <c r="QSK7" s="63"/>
      <c r="QSL7" s="63"/>
      <c r="QSM7" s="63"/>
      <c r="QSN7" s="63"/>
      <c r="QSO7" s="63"/>
      <c r="QSP7" s="63"/>
      <c r="QSQ7" s="63"/>
      <c r="QSR7" s="63"/>
      <c r="QSS7" s="63"/>
      <c r="QST7" s="63"/>
      <c r="QSU7" s="63"/>
      <c r="QSV7" s="63"/>
      <c r="QSW7" s="63"/>
      <c r="QSX7" s="63"/>
      <c r="QSY7" s="63"/>
      <c r="QSZ7" s="63"/>
      <c r="QTA7" s="63"/>
      <c r="QTB7" s="63"/>
      <c r="QTC7" s="63"/>
      <c r="QTD7" s="63"/>
      <c r="QTE7" s="63"/>
      <c r="QTF7" s="63"/>
      <c r="QTG7" s="63"/>
      <c r="QTH7" s="63"/>
      <c r="QTI7" s="63"/>
      <c r="QTJ7" s="63"/>
      <c r="QTK7" s="63"/>
      <c r="QTL7" s="63"/>
      <c r="QTM7" s="63"/>
      <c r="QTN7" s="63"/>
      <c r="QTO7" s="63"/>
      <c r="QTP7" s="63"/>
      <c r="QTQ7" s="63"/>
      <c r="QTR7" s="63"/>
      <c r="QTS7" s="63"/>
      <c r="QTT7" s="63"/>
      <c r="QTU7" s="63"/>
      <c r="QTV7" s="63"/>
      <c r="QTW7" s="63"/>
      <c r="QTX7" s="63"/>
      <c r="QTY7" s="63"/>
      <c r="QTZ7" s="63"/>
      <c r="QUA7" s="63"/>
      <c r="QUB7" s="63"/>
      <c r="QUC7" s="63"/>
      <c r="QUD7" s="63"/>
      <c r="QUE7" s="63"/>
      <c r="QUF7" s="63"/>
      <c r="QUG7" s="63"/>
      <c r="QUH7" s="63"/>
      <c r="QUI7" s="63"/>
      <c r="QUJ7" s="63"/>
      <c r="QUK7" s="63"/>
      <c r="QUL7" s="63"/>
      <c r="QUM7" s="63"/>
      <c r="QUN7" s="63"/>
      <c r="QUO7" s="63"/>
      <c r="QUP7" s="63"/>
      <c r="QUQ7" s="63"/>
      <c r="QUR7" s="63"/>
      <c r="QUS7" s="63"/>
      <c r="QUT7" s="63"/>
      <c r="QUU7" s="63"/>
      <c r="QUV7" s="63"/>
      <c r="QUW7" s="63"/>
      <c r="QUX7" s="63"/>
      <c r="QUY7" s="63"/>
      <c r="QUZ7" s="63"/>
      <c r="QVA7" s="63"/>
      <c r="QVB7" s="63"/>
      <c r="QVC7" s="63"/>
      <c r="QVD7" s="63"/>
      <c r="QVE7" s="63"/>
      <c r="QVF7" s="63"/>
      <c r="QVG7" s="63"/>
      <c r="QVH7" s="63"/>
      <c r="QVI7" s="63"/>
      <c r="QVJ7" s="63"/>
      <c r="QVK7" s="63"/>
      <c r="QVL7" s="63"/>
      <c r="QVM7" s="63"/>
      <c r="QVN7" s="63"/>
      <c r="QVO7" s="63"/>
      <c r="QVP7" s="63"/>
      <c r="QVQ7" s="63"/>
      <c r="QVR7" s="63"/>
      <c r="QVS7" s="63"/>
      <c r="QVT7" s="63"/>
      <c r="QVU7" s="63"/>
      <c r="QVV7" s="63"/>
      <c r="QVW7" s="63"/>
      <c r="QVX7" s="63"/>
      <c r="QVY7" s="63"/>
      <c r="QVZ7" s="63"/>
      <c r="QWA7" s="63"/>
      <c r="QWB7" s="63"/>
      <c r="QWC7" s="63"/>
      <c r="QWD7" s="63"/>
      <c r="QWE7" s="63"/>
      <c r="QWF7" s="63"/>
      <c r="QWG7" s="63"/>
      <c r="QWH7" s="63"/>
      <c r="QWI7" s="63"/>
      <c r="QWJ7" s="63"/>
      <c r="QWK7" s="63"/>
      <c r="QWL7" s="63"/>
      <c r="QWM7" s="63"/>
      <c r="QWN7" s="63"/>
      <c r="QWO7" s="63"/>
      <c r="QWP7" s="63"/>
      <c r="QWQ7" s="63"/>
      <c r="QWR7" s="63"/>
      <c r="QWS7" s="63"/>
      <c r="QWT7" s="63"/>
      <c r="QWU7" s="63"/>
      <c r="QWV7" s="63"/>
      <c r="QWW7" s="63"/>
      <c r="QWX7" s="63"/>
      <c r="QWY7" s="63"/>
      <c r="QWZ7" s="63"/>
      <c r="QXA7" s="63"/>
      <c r="QXB7" s="63"/>
      <c r="QXC7" s="63"/>
      <c r="QXD7" s="63"/>
      <c r="QXE7" s="63"/>
      <c r="QXF7" s="63"/>
      <c r="QXG7" s="63"/>
      <c r="QXH7" s="63"/>
      <c r="QXI7" s="63"/>
      <c r="QXJ7" s="63"/>
      <c r="QXK7" s="63"/>
      <c r="QXL7" s="63"/>
      <c r="QXM7" s="63"/>
      <c r="QXN7" s="63"/>
      <c r="QXO7" s="63"/>
      <c r="QXP7" s="63"/>
      <c r="QXQ7" s="63"/>
      <c r="QXR7" s="63"/>
      <c r="QXS7" s="63"/>
      <c r="QXT7" s="63"/>
      <c r="QXU7" s="63"/>
      <c r="QXV7" s="63"/>
      <c r="QXW7" s="63"/>
      <c r="QXX7" s="63"/>
      <c r="QXY7" s="63"/>
      <c r="QXZ7" s="63"/>
      <c r="QYA7" s="63"/>
      <c r="QYB7" s="63"/>
      <c r="QYC7" s="63"/>
      <c r="QYD7" s="63"/>
      <c r="QYE7" s="63"/>
      <c r="QYF7" s="63"/>
      <c r="QYG7" s="63"/>
      <c r="QYH7" s="63"/>
      <c r="QYI7" s="63"/>
      <c r="QYJ7" s="63"/>
      <c r="QYK7" s="63"/>
      <c r="QYL7" s="63"/>
      <c r="QYM7" s="63"/>
      <c r="QYN7" s="63"/>
      <c r="QYO7" s="63"/>
      <c r="QYP7" s="63"/>
      <c r="QYQ7" s="63"/>
      <c r="QYR7" s="63"/>
      <c r="QYS7" s="63"/>
      <c r="QYT7" s="63"/>
      <c r="QYU7" s="63"/>
      <c r="QYV7" s="63"/>
      <c r="QYW7" s="63"/>
      <c r="QYX7" s="63"/>
      <c r="QYY7" s="63"/>
      <c r="QYZ7" s="63"/>
      <c r="QZA7" s="63"/>
      <c r="QZB7" s="63"/>
      <c r="QZC7" s="63"/>
      <c r="QZD7" s="63"/>
      <c r="QZE7" s="63"/>
      <c r="QZF7" s="63"/>
      <c r="QZG7" s="63"/>
      <c r="QZH7" s="63"/>
      <c r="QZI7" s="63"/>
      <c r="QZJ7" s="63"/>
      <c r="QZK7" s="63"/>
      <c r="QZL7" s="63"/>
      <c r="QZM7" s="63"/>
      <c r="QZN7" s="63"/>
      <c r="QZO7" s="63"/>
      <c r="QZP7" s="63"/>
      <c r="QZQ7" s="63"/>
      <c r="QZR7" s="63"/>
      <c r="QZS7" s="63"/>
      <c r="QZT7" s="63"/>
      <c r="QZU7" s="63"/>
      <c r="QZV7" s="63"/>
      <c r="QZW7" s="63"/>
      <c r="QZX7" s="63"/>
      <c r="QZY7" s="63"/>
      <c r="QZZ7" s="63"/>
      <c r="RAA7" s="63"/>
      <c r="RAB7" s="63"/>
      <c r="RAC7" s="63"/>
      <c r="RAD7" s="63"/>
      <c r="RAE7" s="63"/>
      <c r="RAF7" s="63"/>
      <c r="RAG7" s="63"/>
      <c r="RAH7" s="63"/>
      <c r="RAI7" s="63"/>
      <c r="RAJ7" s="63"/>
      <c r="RAK7" s="63"/>
      <c r="RAL7" s="63"/>
      <c r="RAM7" s="63"/>
      <c r="RAN7" s="63"/>
      <c r="RAO7" s="63"/>
      <c r="RAP7" s="63"/>
      <c r="RAQ7" s="63"/>
      <c r="RAR7" s="63"/>
      <c r="RAS7" s="63"/>
      <c r="RAT7" s="63"/>
      <c r="RAU7" s="63"/>
      <c r="RAV7" s="63"/>
      <c r="RAW7" s="63"/>
      <c r="RAX7" s="63"/>
      <c r="RAY7" s="63"/>
      <c r="RAZ7" s="63"/>
      <c r="RBA7" s="63"/>
      <c r="RBB7" s="63"/>
      <c r="RBC7" s="63"/>
      <c r="RBD7" s="63"/>
      <c r="RBE7" s="63"/>
      <c r="RBF7" s="63"/>
      <c r="RBG7" s="63"/>
      <c r="RBH7" s="63"/>
      <c r="RBI7" s="63"/>
      <c r="RBJ7" s="63"/>
      <c r="RBK7" s="63"/>
      <c r="RBL7" s="63"/>
      <c r="RBM7" s="63"/>
      <c r="RBN7" s="63"/>
      <c r="RBO7" s="63"/>
      <c r="RBP7" s="63"/>
      <c r="RBQ7" s="63"/>
      <c r="RBR7" s="63"/>
      <c r="RBS7" s="63"/>
      <c r="RBT7" s="63"/>
      <c r="RBU7" s="63"/>
      <c r="RBV7" s="63"/>
      <c r="RBW7" s="63"/>
      <c r="RBX7" s="63"/>
      <c r="RBY7" s="63"/>
      <c r="RBZ7" s="63"/>
      <c r="RCA7" s="63"/>
      <c r="RCB7" s="63"/>
      <c r="RCC7" s="63"/>
      <c r="RCD7" s="63"/>
      <c r="RCE7" s="63"/>
      <c r="RCF7" s="63"/>
      <c r="RCG7" s="63"/>
      <c r="RCH7" s="63"/>
      <c r="RCI7" s="63"/>
      <c r="RCJ7" s="63"/>
      <c r="RCK7" s="63"/>
      <c r="RCL7" s="63"/>
      <c r="RCM7" s="63"/>
      <c r="RCN7" s="63"/>
      <c r="RCO7" s="63"/>
      <c r="RCP7" s="63"/>
      <c r="RCQ7" s="63"/>
      <c r="RCR7" s="63"/>
      <c r="RCS7" s="63"/>
      <c r="RCT7" s="63"/>
      <c r="RCU7" s="63"/>
      <c r="RCV7" s="63"/>
      <c r="RCW7" s="63"/>
      <c r="RCX7" s="63"/>
      <c r="RCY7" s="63"/>
      <c r="RCZ7" s="63"/>
      <c r="RDA7" s="63"/>
      <c r="RDB7" s="63"/>
      <c r="RDC7" s="63"/>
      <c r="RDD7" s="63"/>
      <c r="RDE7" s="63"/>
      <c r="RDF7" s="63"/>
      <c r="RDG7" s="63"/>
      <c r="RDH7" s="63"/>
      <c r="RDI7" s="63"/>
      <c r="RDJ7" s="63"/>
      <c r="RDK7" s="63"/>
      <c r="RDL7" s="63"/>
      <c r="RDM7" s="63"/>
      <c r="RDN7" s="63"/>
      <c r="RDO7" s="63"/>
      <c r="RDP7" s="63"/>
      <c r="RDQ7" s="63"/>
      <c r="RDR7" s="63"/>
      <c r="RDS7" s="63"/>
      <c r="RDT7" s="63"/>
      <c r="RDU7" s="63"/>
      <c r="RDV7" s="63"/>
      <c r="RDW7" s="63"/>
      <c r="RDX7" s="63"/>
      <c r="RDY7" s="63"/>
      <c r="RDZ7" s="63"/>
      <c r="REA7" s="63"/>
      <c r="REB7" s="63"/>
      <c r="REC7" s="63"/>
      <c r="RED7" s="63"/>
      <c r="REE7" s="63"/>
      <c r="REF7" s="63"/>
      <c r="REG7" s="63"/>
      <c r="REH7" s="63"/>
      <c r="REI7" s="63"/>
      <c r="REJ7" s="63"/>
      <c r="REK7" s="63"/>
      <c r="REL7" s="63"/>
      <c r="REM7" s="63"/>
      <c r="REN7" s="63"/>
      <c r="REO7" s="63"/>
      <c r="REP7" s="63"/>
      <c r="REQ7" s="63"/>
      <c r="RER7" s="63"/>
      <c r="RES7" s="63"/>
      <c r="RET7" s="63"/>
      <c r="REU7" s="63"/>
      <c r="REV7" s="63"/>
      <c r="REW7" s="63"/>
      <c r="REX7" s="63"/>
      <c r="REY7" s="63"/>
      <c r="REZ7" s="63"/>
      <c r="RFA7" s="63"/>
      <c r="RFB7" s="63"/>
      <c r="RFC7" s="63"/>
      <c r="RFD7" s="63"/>
      <c r="RFE7" s="63"/>
      <c r="RFF7" s="63"/>
      <c r="RFG7" s="63"/>
      <c r="RFH7" s="63"/>
      <c r="RFI7" s="63"/>
      <c r="RFJ7" s="63"/>
      <c r="RFK7" s="63"/>
      <c r="RFL7" s="63"/>
      <c r="RFM7" s="63"/>
      <c r="RFN7" s="63"/>
      <c r="RFO7" s="63"/>
      <c r="RFP7" s="63"/>
      <c r="RFQ7" s="63"/>
      <c r="RFR7" s="63"/>
      <c r="RFS7" s="63"/>
      <c r="RFT7" s="63"/>
      <c r="RFU7" s="63"/>
      <c r="RFV7" s="63"/>
      <c r="RFW7" s="63"/>
      <c r="RFX7" s="63"/>
      <c r="RFY7" s="63"/>
      <c r="RFZ7" s="63"/>
      <c r="RGA7" s="63"/>
      <c r="RGB7" s="63"/>
      <c r="RGC7" s="63"/>
      <c r="RGD7" s="63"/>
      <c r="RGE7" s="63"/>
      <c r="RGF7" s="63"/>
      <c r="RGG7" s="63"/>
      <c r="RGH7" s="63"/>
      <c r="RGI7" s="63"/>
      <c r="RGJ7" s="63"/>
      <c r="RGK7" s="63"/>
      <c r="RGL7" s="63"/>
      <c r="RGM7" s="63"/>
      <c r="RGN7" s="63"/>
      <c r="RGO7" s="63"/>
      <c r="RGP7" s="63"/>
      <c r="RGQ7" s="63"/>
      <c r="RGR7" s="63"/>
      <c r="RGS7" s="63"/>
      <c r="RGT7" s="63"/>
      <c r="RGU7" s="63"/>
      <c r="RGV7" s="63"/>
      <c r="RGW7" s="63"/>
      <c r="RGX7" s="63"/>
      <c r="RGY7" s="63"/>
      <c r="RGZ7" s="63"/>
      <c r="RHA7" s="63"/>
      <c r="RHB7" s="63"/>
      <c r="RHC7" s="63"/>
      <c r="RHD7" s="63"/>
      <c r="RHE7" s="63"/>
      <c r="RHF7" s="63"/>
      <c r="RHG7" s="63"/>
      <c r="RHH7" s="63"/>
      <c r="RHI7" s="63"/>
      <c r="RHJ7" s="63"/>
      <c r="RHK7" s="63"/>
      <c r="RHL7" s="63"/>
      <c r="RHM7" s="63"/>
      <c r="RHN7" s="63"/>
      <c r="RHO7" s="63"/>
      <c r="RHP7" s="63"/>
      <c r="RHQ7" s="63"/>
      <c r="RHR7" s="63"/>
      <c r="RHS7" s="63"/>
      <c r="RHT7" s="63"/>
      <c r="RHU7" s="63"/>
      <c r="RHV7" s="63"/>
      <c r="RHW7" s="63"/>
      <c r="RHX7" s="63"/>
      <c r="RHY7" s="63"/>
      <c r="RHZ7" s="63"/>
      <c r="RIA7" s="63"/>
      <c r="RIB7" s="63"/>
      <c r="RIC7" s="63"/>
      <c r="RID7" s="63"/>
      <c r="RIE7" s="63"/>
      <c r="RIF7" s="63"/>
      <c r="RIG7" s="63"/>
      <c r="RIH7" s="63"/>
      <c r="RII7" s="63"/>
      <c r="RIJ7" s="63"/>
      <c r="RIK7" s="63"/>
      <c r="RIL7" s="63"/>
      <c r="RIM7" s="63"/>
      <c r="RIN7" s="63"/>
      <c r="RIO7" s="63"/>
      <c r="RIP7" s="63"/>
      <c r="RIQ7" s="63"/>
      <c r="RIR7" s="63"/>
      <c r="RIS7" s="63"/>
      <c r="RIT7" s="63"/>
      <c r="RIU7" s="63"/>
      <c r="RIV7" s="63"/>
      <c r="RIW7" s="63"/>
      <c r="RIX7" s="63"/>
      <c r="RIY7" s="63"/>
      <c r="RIZ7" s="63"/>
      <c r="RJA7" s="63"/>
      <c r="RJB7" s="63"/>
      <c r="RJC7" s="63"/>
      <c r="RJD7" s="63"/>
      <c r="RJE7" s="63"/>
      <c r="RJF7" s="63"/>
      <c r="RJG7" s="63"/>
      <c r="RJH7" s="63"/>
      <c r="RJI7" s="63"/>
      <c r="RJJ7" s="63"/>
      <c r="RJK7" s="63"/>
      <c r="RJL7" s="63"/>
      <c r="RJM7" s="63"/>
      <c r="RJN7" s="63"/>
      <c r="RJO7" s="63"/>
      <c r="RJP7" s="63"/>
      <c r="RJQ7" s="63"/>
      <c r="RJR7" s="63"/>
      <c r="RJS7" s="63"/>
      <c r="RJT7" s="63"/>
      <c r="RJU7" s="63"/>
      <c r="RJV7" s="63"/>
      <c r="RJW7" s="63"/>
      <c r="RJX7" s="63"/>
      <c r="RJY7" s="63"/>
      <c r="RJZ7" s="63"/>
      <c r="RKA7" s="63"/>
      <c r="RKB7" s="63"/>
      <c r="RKC7" s="63"/>
      <c r="RKD7" s="63"/>
      <c r="RKE7" s="63"/>
      <c r="RKF7" s="63"/>
      <c r="RKG7" s="63"/>
      <c r="RKH7" s="63"/>
      <c r="RKI7" s="63"/>
      <c r="RKJ7" s="63"/>
      <c r="RKK7" s="63"/>
      <c r="RKL7" s="63"/>
      <c r="RKM7" s="63"/>
      <c r="RKN7" s="63"/>
      <c r="RKO7" s="63"/>
      <c r="RKP7" s="63"/>
      <c r="RKQ7" s="63"/>
      <c r="RKR7" s="63"/>
      <c r="RKS7" s="63"/>
      <c r="RKT7" s="63"/>
      <c r="RKU7" s="63"/>
      <c r="RKV7" s="63"/>
      <c r="RKW7" s="63"/>
      <c r="RKX7" s="63"/>
      <c r="RKY7" s="63"/>
      <c r="RKZ7" s="63"/>
      <c r="RLA7" s="63"/>
      <c r="RLB7" s="63"/>
      <c r="RLC7" s="63"/>
      <c r="RLD7" s="63"/>
      <c r="RLE7" s="63"/>
      <c r="RLF7" s="63"/>
      <c r="RLG7" s="63"/>
      <c r="RLH7" s="63"/>
      <c r="RLI7" s="63"/>
      <c r="RLJ7" s="63"/>
      <c r="RLK7" s="63"/>
      <c r="RLL7" s="63"/>
      <c r="RLM7" s="63"/>
      <c r="RLN7" s="63"/>
      <c r="RLO7" s="63"/>
      <c r="RLP7" s="63"/>
      <c r="RLQ7" s="63"/>
      <c r="RLR7" s="63"/>
      <c r="RLS7" s="63"/>
      <c r="RLT7" s="63"/>
      <c r="RLU7" s="63"/>
      <c r="RLV7" s="63"/>
      <c r="RLW7" s="63"/>
      <c r="RLX7" s="63"/>
      <c r="RLY7" s="63"/>
      <c r="RLZ7" s="63"/>
      <c r="RMA7" s="63"/>
      <c r="RMB7" s="63"/>
      <c r="RMC7" s="63"/>
      <c r="RMD7" s="63"/>
      <c r="RME7" s="63"/>
      <c r="RMF7" s="63"/>
      <c r="RMG7" s="63"/>
      <c r="RMH7" s="63"/>
      <c r="RMI7" s="63"/>
      <c r="RMJ7" s="63"/>
      <c r="RMK7" s="63"/>
      <c r="RML7" s="63"/>
      <c r="RMM7" s="63"/>
      <c r="RMN7" s="63"/>
      <c r="RMO7" s="63"/>
      <c r="RMP7" s="63"/>
      <c r="RMQ7" s="63"/>
      <c r="RMR7" s="63"/>
      <c r="RMS7" s="63"/>
      <c r="RMT7" s="63"/>
      <c r="RMU7" s="63"/>
      <c r="RMV7" s="63"/>
      <c r="RMW7" s="63"/>
      <c r="RMX7" s="63"/>
      <c r="RMY7" s="63"/>
      <c r="RMZ7" s="63"/>
      <c r="RNA7" s="63"/>
      <c r="RNB7" s="63"/>
      <c r="RNC7" s="63"/>
      <c r="RND7" s="63"/>
      <c r="RNE7" s="63"/>
      <c r="RNF7" s="63"/>
      <c r="RNG7" s="63"/>
      <c r="RNH7" s="63"/>
      <c r="RNI7" s="63"/>
      <c r="RNJ7" s="63"/>
      <c r="RNK7" s="63"/>
      <c r="RNL7" s="63"/>
      <c r="RNM7" s="63"/>
      <c r="RNN7" s="63"/>
      <c r="RNO7" s="63"/>
      <c r="RNP7" s="63"/>
      <c r="RNQ7" s="63"/>
      <c r="RNR7" s="63"/>
      <c r="RNS7" s="63"/>
      <c r="RNT7" s="63"/>
      <c r="RNU7" s="63"/>
      <c r="RNV7" s="63"/>
      <c r="RNW7" s="63"/>
      <c r="RNX7" s="63"/>
      <c r="RNY7" s="63"/>
      <c r="RNZ7" s="63"/>
      <c r="ROA7" s="63"/>
      <c r="ROB7" s="63"/>
      <c r="ROC7" s="63"/>
      <c r="ROD7" s="63"/>
      <c r="ROE7" s="63"/>
      <c r="ROF7" s="63"/>
      <c r="ROG7" s="63"/>
      <c r="ROH7" s="63"/>
      <c r="ROI7" s="63"/>
      <c r="ROJ7" s="63"/>
      <c r="ROK7" s="63"/>
      <c r="ROL7" s="63"/>
      <c r="ROM7" s="63"/>
      <c r="RON7" s="63"/>
      <c r="ROO7" s="63"/>
      <c r="ROP7" s="63"/>
      <c r="ROQ7" s="63"/>
      <c r="ROR7" s="63"/>
      <c r="ROS7" s="63"/>
      <c r="ROT7" s="63"/>
      <c r="ROU7" s="63"/>
      <c r="ROV7" s="63"/>
      <c r="ROW7" s="63"/>
      <c r="ROX7" s="63"/>
      <c r="ROY7" s="63"/>
      <c r="ROZ7" s="63"/>
      <c r="RPA7" s="63"/>
      <c r="RPB7" s="63"/>
      <c r="RPC7" s="63"/>
      <c r="RPD7" s="63"/>
      <c r="RPE7" s="63"/>
      <c r="RPF7" s="63"/>
      <c r="RPG7" s="63"/>
      <c r="RPH7" s="63"/>
      <c r="RPI7" s="63"/>
      <c r="RPJ7" s="63"/>
      <c r="RPK7" s="63"/>
      <c r="RPL7" s="63"/>
      <c r="RPM7" s="63"/>
      <c r="RPN7" s="63"/>
      <c r="RPO7" s="63"/>
      <c r="RPP7" s="63"/>
      <c r="RPQ7" s="63"/>
      <c r="RPR7" s="63"/>
      <c r="RPS7" s="63"/>
      <c r="RPT7" s="63"/>
      <c r="RPU7" s="63"/>
      <c r="RPV7" s="63"/>
      <c r="RPW7" s="63"/>
      <c r="RPX7" s="63"/>
      <c r="RPY7" s="63"/>
      <c r="RPZ7" s="63"/>
      <c r="RQA7" s="63"/>
      <c r="RQB7" s="63"/>
      <c r="RQC7" s="63"/>
      <c r="RQD7" s="63"/>
      <c r="RQE7" s="63"/>
      <c r="RQF7" s="63"/>
      <c r="RQG7" s="63"/>
      <c r="RQH7" s="63"/>
      <c r="RQI7" s="63"/>
      <c r="RQJ7" s="63"/>
      <c r="RQK7" s="63"/>
      <c r="RQL7" s="63"/>
      <c r="RQM7" s="63"/>
      <c r="RQN7" s="63"/>
      <c r="RQO7" s="63"/>
      <c r="RQP7" s="63"/>
      <c r="RQQ7" s="63"/>
      <c r="RQR7" s="63"/>
      <c r="RQS7" s="63"/>
      <c r="RQT7" s="63"/>
      <c r="RQU7" s="63"/>
      <c r="RQV7" s="63"/>
      <c r="RQW7" s="63"/>
      <c r="RQX7" s="63"/>
      <c r="RQY7" s="63"/>
      <c r="RQZ7" s="63"/>
      <c r="RRA7" s="63"/>
      <c r="RRB7" s="63"/>
      <c r="RRC7" s="63"/>
      <c r="RRD7" s="63"/>
      <c r="RRE7" s="63"/>
      <c r="RRF7" s="63"/>
      <c r="RRG7" s="63"/>
      <c r="RRH7" s="63"/>
      <c r="RRI7" s="63"/>
      <c r="RRJ7" s="63"/>
      <c r="RRK7" s="63"/>
      <c r="RRL7" s="63"/>
      <c r="RRM7" s="63"/>
      <c r="RRN7" s="63"/>
      <c r="RRO7" s="63"/>
      <c r="RRP7" s="63"/>
      <c r="RRQ7" s="63"/>
      <c r="RRR7" s="63"/>
      <c r="RRS7" s="63"/>
      <c r="RRT7" s="63"/>
      <c r="RRU7" s="63"/>
      <c r="RRV7" s="63"/>
      <c r="RRW7" s="63"/>
      <c r="RRX7" s="63"/>
      <c r="RRY7" s="63"/>
      <c r="RRZ7" s="63"/>
      <c r="RSA7" s="63"/>
      <c r="RSB7" s="63"/>
      <c r="RSC7" s="63"/>
      <c r="RSD7" s="63"/>
      <c r="RSE7" s="63"/>
      <c r="RSF7" s="63"/>
      <c r="RSG7" s="63"/>
      <c r="RSH7" s="63"/>
      <c r="RSI7" s="63"/>
      <c r="RSJ7" s="63"/>
      <c r="RSK7" s="63"/>
      <c r="RSL7" s="63"/>
      <c r="RSM7" s="63"/>
      <c r="RSN7" s="63"/>
      <c r="RSO7" s="63"/>
      <c r="RSP7" s="63"/>
      <c r="RSQ7" s="63"/>
      <c r="RSR7" s="63"/>
      <c r="RSS7" s="63"/>
      <c r="RST7" s="63"/>
      <c r="RSU7" s="63"/>
      <c r="RSV7" s="63"/>
      <c r="RSW7" s="63"/>
      <c r="RSX7" s="63"/>
      <c r="RSY7" s="63"/>
      <c r="RSZ7" s="63"/>
      <c r="RTA7" s="63"/>
      <c r="RTB7" s="63"/>
      <c r="RTC7" s="63"/>
      <c r="RTD7" s="63"/>
      <c r="RTE7" s="63"/>
      <c r="RTF7" s="63"/>
      <c r="RTG7" s="63"/>
      <c r="RTH7" s="63"/>
      <c r="RTI7" s="63"/>
      <c r="RTJ7" s="63"/>
      <c r="RTK7" s="63"/>
      <c r="RTL7" s="63"/>
      <c r="RTM7" s="63"/>
      <c r="RTN7" s="63"/>
      <c r="RTO7" s="63"/>
      <c r="RTP7" s="63"/>
      <c r="RTQ7" s="63"/>
      <c r="RTR7" s="63"/>
      <c r="RTS7" s="63"/>
      <c r="RTT7" s="63"/>
      <c r="RTU7" s="63"/>
      <c r="RTV7" s="63"/>
      <c r="RTW7" s="63"/>
      <c r="RTX7" s="63"/>
      <c r="RTY7" s="63"/>
      <c r="RTZ7" s="63"/>
      <c r="RUA7" s="63"/>
      <c r="RUB7" s="63"/>
      <c r="RUC7" s="63"/>
      <c r="RUD7" s="63"/>
      <c r="RUE7" s="63"/>
      <c r="RUF7" s="63"/>
      <c r="RUG7" s="63"/>
      <c r="RUH7" s="63"/>
      <c r="RUI7" s="63"/>
      <c r="RUJ7" s="63"/>
      <c r="RUK7" s="63"/>
      <c r="RUL7" s="63"/>
      <c r="RUM7" s="63"/>
      <c r="RUN7" s="63"/>
      <c r="RUO7" s="63"/>
      <c r="RUP7" s="63"/>
      <c r="RUQ7" s="63"/>
      <c r="RUR7" s="63"/>
      <c r="RUS7" s="63"/>
      <c r="RUT7" s="63"/>
      <c r="RUU7" s="63"/>
      <c r="RUV7" s="63"/>
      <c r="RUW7" s="63"/>
      <c r="RUX7" s="63"/>
      <c r="RUY7" s="63"/>
      <c r="RUZ7" s="63"/>
      <c r="RVA7" s="63"/>
      <c r="RVB7" s="63"/>
      <c r="RVC7" s="63"/>
      <c r="RVD7" s="63"/>
      <c r="RVE7" s="63"/>
      <c r="RVF7" s="63"/>
      <c r="RVG7" s="63"/>
      <c r="RVH7" s="63"/>
      <c r="RVI7" s="63"/>
      <c r="RVJ7" s="63"/>
      <c r="RVK7" s="63"/>
      <c r="RVL7" s="63"/>
      <c r="RVM7" s="63"/>
      <c r="RVN7" s="63"/>
      <c r="RVO7" s="63"/>
      <c r="RVP7" s="63"/>
      <c r="RVQ7" s="63"/>
      <c r="RVR7" s="63"/>
      <c r="RVS7" s="63"/>
      <c r="RVT7" s="63"/>
      <c r="RVU7" s="63"/>
      <c r="RVV7" s="63"/>
      <c r="RVW7" s="63"/>
      <c r="RVX7" s="63"/>
      <c r="RVY7" s="63"/>
      <c r="RVZ7" s="63"/>
      <c r="RWA7" s="63"/>
      <c r="RWB7" s="63"/>
      <c r="RWC7" s="63"/>
      <c r="RWD7" s="63"/>
      <c r="RWE7" s="63"/>
      <c r="RWF7" s="63"/>
      <c r="RWG7" s="63"/>
      <c r="RWH7" s="63"/>
      <c r="RWI7" s="63"/>
      <c r="RWJ7" s="63"/>
      <c r="RWK7" s="63"/>
      <c r="RWL7" s="63"/>
      <c r="RWM7" s="63"/>
      <c r="RWN7" s="63"/>
      <c r="RWO7" s="63"/>
      <c r="RWP7" s="63"/>
      <c r="RWQ7" s="63"/>
      <c r="RWR7" s="63"/>
      <c r="RWS7" s="63"/>
      <c r="RWT7" s="63"/>
      <c r="RWU7" s="63"/>
      <c r="RWV7" s="63"/>
      <c r="RWW7" s="63"/>
      <c r="RWX7" s="63"/>
      <c r="RWY7" s="63"/>
      <c r="RWZ7" s="63"/>
      <c r="RXA7" s="63"/>
      <c r="RXB7" s="63"/>
      <c r="RXC7" s="63"/>
      <c r="RXD7" s="63"/>
      <c r="RXE7" s="63"/>
      <c r="RXF7" s="63"/>
      <c r="RXG7" s="63"/>
      <c r="RXH7" s="63"/>
      <c r="RXI7" s="63"/>
      <c r="RXJ7" s="63"/>
      <c r="RXK7" s="63"/>
      <c r="RXL7" s="63"/>
      <c r="RXM7" s="63"/>
      <c r="RXN7" s="63"/>
      <c r="RXO7" s="63"/>
      <c r="RXP7" s="63"/>
      <c r="RXQ7" s="63"/>
      <c r="RXR7" s="63"/>
      <c r="RXS7" s="63"/>
      <c r="RXT7" s="63"/>
      <c r="RXU7" s="63"/>
      <c r="RXV7" s="63"/>
      <c r="RXW7" s="63"/>
      <c r="RXX7" s="63"/>
      <c r="RXY7" s="63"/>
      <c r="RXZ7" s="63"/>
      <c r="RYA7" s="63"/>
      <c r="RYB7" s="63"/>
      <c r="RYC7" s="63"/>
      <c r="RYD7" s="63"/>
      <c r="RYE7" s="63"/>
      <c r="RYF7" s="63"/>
      <c r="RYG7" s="63"/>
      <c r="RYH7" s="63"/>
      <c r="RYI7" s="63"/>
      <c r="RYJ7" s="63"/>
      <c r="RYK7" s="63"/>
      <c r="RYL7" s="63"/>
      <c r="RYM7" s="63"/>
      <c r="RYN7" s="63"/>
      <c r="RYO7" s="63"/>
      <c r="RYP7" s="63"/>
      <c r="RYQ7" s="63"/>
      <c r="RYR7" s="63"/>
      <c r="RYS7" s="63"/>
      <c r="RYT7" s="63"/>
      <c r="RYU7" s="63"/>
      <c r="RYV7" s="63"/>
      <c r="RYW7" s="63"/>
      <c r="RYX7" s="63"/>
      <c r="RYY7" s="63"/>
      <c r="RYZ7" s="63"/>
      <c r="RZA7" s="63"/>
      <c r="RZB7" s="63"/>
      <c r="RZC7" s="63"/>
      <c r="RZD7" s="63"/>
      <c r="RZE7" s="63"/>
      <c r="RZF7" s="63"/>
      <c r="RZG7" s="63"/>
      <c r="RZH7" s="63"/>
      <c r="RZI7" s="63"/>
      <c r="RZJ7" s="63"/>
      <c r="RZK7" s="63"/>
      <c r="RZL7" s="63"/>
      <c r="RZM7" s="63"/>
      <c r="RZN7" s="63"/>
      <c r="RZO7" s="63"/>
      <c r="RZP7" s="63"/>
      <c r="RZQ7" s="63"/>
      <c r="RZR7" s="63"/>
      <c r="RZS7" s="63"/>
      <c r="RZT7" s="63"/>
      <c r="RZU7" s="63"/>
      <c r="RZV7" s="63"/>
      <c r="RZW7" s="63"/>
      <c r="RZX7" s="63"/>
      <c r="RZY7" s="63"/>
      <c r="RZZ7" s="63"/>
      <c r="SAA7" s="63"/>
      <c r="SAB7" s="63"/>
      <c r="SAC7" s="63"/>
      <c r="SAD7" s="63"/>
      <c r="SAE7" s="63"/>
      <c r="SAF7" s="63"/>
      <c r="SAG7" s="63"/>
      <c r="SAH7" s="63"/>
      <c r="SAI7" s="63"/>
      <c r="SAJ7" s="63"/>
      <c r="SAK7" s="63"/>
      <c r="SAL7" s="63"/>
      <c r="SAM7" s="63"/>
      <c r="SAN7" s="63"/>
      <c r="SAO7" s="63"/>
      <c r="SAP7" s="63"/>
      <c r="SAQ7" s="63"/>
      <c r="SAR7" s="63"/>
      <c r="SAS7" s="63"/>
      <c r="SAT7" s="63"/>
      <c r="SAU7" s="63"/>
      <c r="SAV7" s="63"/>
      <c r="SAW7" s="63"/>
      <c r="SAX7" s="63"/>
      <c r="SAY7" s="63"/>
      <c r="SAZ7" s="63"/>
      <c r="SBA7" s="63"/>
      <c r="SBB7" s="63"/>
      <c r="SBC7" s="63"/>
      <c r="SBD7" s="63"/>
      <c r="SBE7" s="63"/>
      <c r="SBF7" s="63"/>
      <c r="SBG7" s="63"/>
      <c r="SBH7" s="63"/>
      <c r="SBI7" s="63"/>
      <c r="SBJ7" s="63"/>
      <c r="SBK7" s="63"/>
      <c r="SBL7" s="63"/>
      <c r="SBM7" s="63"/>
      <c r="SBN7" s="63"/>
      <c r="SBO7" s="63"/>
      <c r="SBP7" s="63"/>
      <c r="SBQ7" s="63"/>
      <c r="SBR7" s="63"/>
      <c r="SBS7" s="63"/>
      <c r="SBT7" s="63"/>
      <c r="SBU7" s="63"/>
      <c r="SBV7" s="63"/>
      <c r="SBW7" s="63"/>
      <c r="SBX7" s="63"/>
      <c r="SBY7" s="63"/>
      <c r="SBZ7" s="63"/>
      <c r="SCA7" s="63"/>
      <c r="SCB7" s="63"/>
      <c r="SCC7" s="63"/>
      <c r="SCD7" s="63"/>
      <c r="SCE7" s="63"/>
      <c r="SCF7" s="63"/>
      <c r="SCG7" s="63"/>
      <c r="SCH7" s="63"/>
      <c r="SCI7" s="63"/>
      <c r="SCJ7" s="63"/>
      <c r="SCK7" s="63"/>
      <c r="SCL7" s="63"/>
      <c r="SCM7" s="63"/>
      <c r="SCN7" s="63"/>
      <c r="SCO7" s="63"/>
      <c r="SCP7" s="63"/>
      <c r="SCQ7" s="63"/>
      <c r="SCR7" s="63"/>
      <c r="SCS7" s="63"/>
      <c r="SCT7" s="63"/>
      <c r="SCU7" s="63"/>
      <c r="SCV7" s="63"/>
      <c r="SCW7" s="63"/>
      <c r="SCX7" s="63"/>
      <c r="SCY7" s="63"/>
      <c r="SCZ7" s="63"/>
      <c r="SDA7" s="63"/>
      <c r="SDB7" s="63"/>
      <c r="SDC7" s="63"/>
      <c r="SDD7" s="63"/>
      <c r="SDE7" s="63"/>
      <c r="SDF7" s="63"/>
      <c r="SDG7" s="63"/>
      <c r="SDH7" s="63"/>
      <c r="SDI7" s="63"/>
      <c r="SDJ7" s="63"/>
      <c r="SDK7" s="63"/>
      <c r="SDL7" s="63"/>
      <c r="SDM7" s="63"/>
      <c r="SDN7" s="63"/>
      <c r="SDO7" s="63"/>
      <c r="SDP7" s="63"/>
      <c r="SDQ7" s="63"/>
      <c r="SDR7" s="63"/>
      <c r="SDS7" s="63"/>
      <c r="SDT7" s="63"/>
      <c r="SDU7" s="63"/>
      <c r="SDV7" s="63"/>
      <c r="SDW7" s="63"/>
      <c r="SDX7" s="63"/>
      <c r="SDY7" s="63"/>
      <c r="SDZ7" s="63"/>
      <c r="SEA7" s="63"/>
      <c r="SEB7" s="63"/>
      <c r="SEC7" s="63"/>
      <c r="SED7" s="63"/>
      <c r="SEE7" s="63"/>
      <c r="SEF7" s="63"/>
      <c r="SEG7" s="63"/>
      <c r="SEH7" s="63"/>
      <c r="SEI7" s="63"/>
      <c r="SEJ7" s="63"/>
      <c r="SEK7" s="63"/>
      <c r="SEL7" s="63"/>
      <c r="SEM7" s="63"/>
      <c r="SEN7" s="63"/>
      <c r="SEO7" s="63"/>
      <c r="SEP7" s="63"/>
      <c r="SEQ7" s="63"/>
      <c r="SER7" s="63"/>
      <c r="SES7" s="63"/>
      <c r="SET7" s="63"/>
      <c r="SEU7" s="63"/>
      <c r="SEV7" s="63"/>
      <c r="SEW7" s="63"/>
      <c r="SEX7" s="63"/>
      <c r="SEY7" s="63"/>
      <c r="SEZ7" s="63"/>
      <c r="SFA7" s="63"/>
      <c r="SFB7" s="63"/>
      <c r="SFC7" s="63"/>
      <c r="SFD7" s="63"/>
      <c r="SFE7" s="63"/>
      <c r="SFF7" s="63"/>
      <c r="SFG7" s="63"/>
      <c r="SFH7" s="63"/>
      <c r="SFI7" s="63"/>
      <c r="SFJ7" s="63"/>
      <c r="SFK7" s="63"/>
      <c r="SFL7" s="63"/>
      <c r="SFM7" s="63"/>
      <c r="SFN7" s="63"/>
      <c r="SFO7" s="63"/>
      <c r="SFP7" s="63"/>
      <c r="SFQ7" s="63"/>
      <c r="SFR7" s="63"/>
      <c r="SFS7" s="63"/>
      <c r="SFT7" s="63"/>
      <c r="SFU7" s="63"/>
      <c r="SFV7" s="63"/>
      <c r="SFW7" s="63"/>
      <c r="SFX7" s="63"/>
      <c r="SFY7" s="63"/>
      <c r="SFZ7" s="63"/>
      <c r="SGA7" s="63"/>
      <c r="SGB7" s="63"/>
      <c r="SGC7" s="63"/>
      <c r="SGD7" s="63"/>
      <c r="SGE7" s="63"/>
      <c r="SGF7" s="63"/>
      <c r="SGG7" s="63"/>
      <c r="SGH7" s="63"/>
      <c r="SGI7" s="63"/>
      <c r="SGJ7" s="63"/>
      <c r="SGK7" s="63"/>
      <c r="SGL7" s="63"/>
      <c r="SGM7" s="63"/>
      <c r="SGN7" s="63"/>
      <c r="SGO7" s="63"/>
      <c r="SGP7" s="63"/>
      <c r="SGQ7" s="63"/>
      <c r="SGR7" s="63"/>
      <c r="SGS7" s="63"/>
      <c r="SGT7" s="63"/>
      <c r="SGU7" s="63"/>
      <c r="SGV7" s="63"/>
      <c r="SGW7" s="63"/>
      <c r="SGX7" s="63"/>
      <c r="SGY7" s="63"/>
      <c r="SGZ7" s="63"/>
      <c r="SHA7" s="63"/>
      <c r="SHB7" s="63"/>
      <c r="SHC7" s="63"/>
      <c r="SHD7" s="63"/>
      <c r="SHE7" s="63"/>
      <c r="SHF7" s="63"/>
      <c r="SHG7" s="63"/>
      <c r="SHH7" s="63"/>
      <c r="SHI7" s="63"/>
      <c r="SHJ7" s="63"/>
      <c r="SHK7" s="63"/>
      <c r="SHL7" s="63"/>
      <c r="SHM7" s="63"/>
      <c r="SHN7" s="63"/>
      <c r="SHO7" s="63"/>
      <c r="SHP7" s="63"/>
      <c r="SHQ7" s="63"/>
      <c r="SHR7" s="63"/>
      <c r="SHS7" s="63"/>
      <c r="SHT7" s="63"/>
      <c r="SHU7" s="63"/>
      <c r="SHV7" s="63"/>
      <c r="SHW7" s="63"/>
      <c r="SHX7" s="63"/>
      <c r="SHY7" s="63"/>
      <c r="SHZ7" s="63"/>
      <c r="SIA7" s="63"/>
      <c r="SIB7" s="63"/>
      <c r="SIC7" s="63"/>
      <c r="SID7" s="63"/>
      <c r="SIE7" s="63"/>
      <c r="SIF7" s="63"/>
      <c r="SIG7" s="63"/>
      <c r="SIH7" s="63"/>
      <c r="SII7" s="63"/>
      <c r="SIJ7" s="63"/>
      <c r="SIK7" s="63"/>
      <c r="SIL7" s="63"/>
      <c r="SIM7" s="63"/>
      <c r="SIN7" s="63"/>
      <c r="SIO7" s="63"/>
      <c r="SIP7" s="63"/>
      <c r="SIQ7" s="63"/>
      <c r="SIR7" s="63"/>
      <c r="SIS7" s="63"/>
      <c r="SIT7" s="63"/>
      <c r="SIU7" s="63"/>
      <c r="SIV7" s="63"/>
      <c r="SIW7" s="63"/>
      <c r="SIX7" s="63"/>
      <c r="SIY7" s="63"/>
      <c r="SIZ7" s="63"/>
      <c r="SJA7" s="63"/>
      <c r="SJB7" s="63"/>
      <c r="SJC7" s="63"/>
      <c r="SJD7" s="63"/>
      <c r="SJE7" s="63"/>
      <c r="SJF7" s="63"/>
      <c r="SJG7" s="63"/>
      <c r="SJH7" s="63"/>
      <c r="SJI7" s="63"/>
      <c r="SJJ7" s="63"/>
      <c r="SJK7" s="63"/>
      <c r="SJL7" s="63"/>
      <c r="SJM7" s="63"/>
      <c r="SJN7" s="63"/>
      <c r="SJO7" s="63"/>
      <c r="SJP7" s="63"/>
      <c r="SJQ7" s="63"/>
      <c r="SJR7" s="63"/>
      <c r="SJS7" s="63"/>
      <c r="SJT7" s="63"/>
      <c r="SJU7" s="63"/>
      <c r="SJV7" s="63"/>
      <c r="SJW7" s="63"/>
      <c r="SJX7" s="63"/>
      <c r="SJY7" s="63"/>
      <c r="SJZ7" s="63"/>
      <c r="SKA7" s="63"/>
      <c r="SKB7" s="63"/>
      <c r="SKC7" s="63"/>
      <c r="SKD7" s="63"/>
      <c r="SKE7" s="63"/>
      <c r="SKF7" s="63"/>
      <c r="SKG7" s="63"/>
      <c r="SKH7" s="63"/>
      <c r="SKI7" s="63"/>
      <c r="SKJ7" s="63"/>
      <c r="SKK7" s="63"/>
      <c r="SKL7" s="63"/>
      <c r="SKM7" s="63"/>
      <c r="SKN7" s="63"/>
      <c r="SKO7" s="63"/>
      <c r="SKP7" s="63"/>
      <c r="SKQ7" s="63"/>
      <c r="SKR7" s="63"/>
      <c r="SKS7" s="63"/>
      <c r="SKT7" s="63"/>
      <c r="SKU7" s="63"/>
      <c r="SKV7" s="63"/>
      <c r="SKW7" s="63"/>
      <c r="SKX7" s="63"/>
      <c r="SKY7" s="63"/>
      <c r="SKZ7" s="63"/>
      <c r="SLA7" s="63"/>
      <c r="SLB7" s="63"/>
      <c r="SLC7" s="63"/>
      <c r="SLD7" s="63"/>
      <c r="SLE7" s="63"/>
      <c r="SLF7" s="63"/>
      <c r="SLG7" s="63"/>
      <c r="SLH7" s="63"/>
      <c r="SLI7" s="63"/>
      <c r="SLJ7" s="63"/>
      <c r="SLK7" s="63"/>
      <c r="SLL7" s="63"/>
      <c r="SLM7" s="63"/>
      <c r="SLN7" s="63"/>
      <c r="SLO7" s="63"/>
      <c r="SLP7" s="63"/>
      <c r="SLQ7" s="63"/>
      <c r="SLR7" s="63"/>
      <c r="SLS7" s="63"/>
      <c r="SLT7" s="63"/>
      <c r="SLU7" s="63"/>
      <c r="SLV7" s="63"/>
      <c r="SLW7" s="63"/>
      <c r="SLX7" s="63"/>
      <c r="SLY7" s="63"/>
      <c r="SLZ7" s="63"/>
      <c r="SMA7" s="63"/>
      <c r="SMB7" s="63"/>
      <c r="SMC7" s="63"/>
      <c r="SMD7" s="63"/>
      <c r="SME7" s="63"/>
      <c r="SMF7" s="63"/>
      <c r="SMG7" s="63"/>
      <c r="SMH7" s="63"/>
      <c r="SMI7" s="63"/>
      <c r="SMJ7" s="63"/>
      <c r="SMK7" s="63"/>
      <c r="SML7" s="63"/>
      <c r="SMM7" s="63"/>
      <c r="SMN7" s="63"/>
      <c r="SMO7" s="63"/>
      <c r="SMP7" s="63"/>
      <c r="SMQ7" s="63"/>
      <c r="SMR7" s="63"/>
      <c r="SMS7" s="63"/>
      <c r="SMT7" s="63"/>
      <c r="SMU7" s="63"/>
      <c r="SMV7" s="63"/>
      <c r="SMW7" s="63"/>
      <c r="SMX7" s="63"/>
      <c r="SMY7" s="63"/>
      <c r="SMZ7" s="63"/>
      <c r="SNA7" s="63"/>
      <c r="SNB7" s="63"/>
      <c r="SNC7" s="63"/>
      <c r="SND7" s="63"/>
      <c r="SNE7" s="63"/>
      <c r="SNF7" s="63"/>
      <c r="SNG7" s="63"/>
      <c r="SNH7" s="63"/>
      <c r="SNI7" s="63"/>
      <c r="SNJ7" s="63"/>
      <c r="SNK7" s="63"/>
      <c r="SNL7" s="63"/>
      <c r="SNM7" s="63"/>
      <c r="SNN7" s="63"/>
      <c r="SNO7" s="63"/>
      <c r="SNP7" s="63"/>
      <c r="SNQ7" s="63"/>
      <c r="SNR7" s="63"/>
      <c r="SNS7" s="63"/>
      <c r="SNT7" s="63"/>
      <c r="SNU7" s="63"/>
      <c r="SNV7" s="63"/>
      <c r="SNW7" s="63"/>
      <c r="SNX7" s="63"/>
      <c r="SNY7" s="63"/>
      <c r="SNZ7" s="63"/>
      <c r="SOA7" s="63"/>
      <c r="SOB7" s="63"/>
      <c r="SOC7" s="63"/>
      <c r="SOD7" s="63"/>
      <c r="SOE7" s="63"/>
      <c r="SOF7" s="63"/>
      <c r="SOG7" s="63"/>
      <c r="SOH7" s="63"/>
      <c r="SOI7" s="63"/>
      <c r="SOJ7" s="63"/>
      <c r="SOK7" s="63"/>
      <c r="SOL7" s="63"/>
      <c r="SOM7" s="63"/>
      <c r="SON7" s="63"/>
      <c r="SOO7" s="63"/>
      <c r="SOP7" s="63"/>
      <c r="SOQ7" s="63"/>
      <c r="SOR7" s="63"/>
      <c r="SOS7" s="63"/>
      <c r="SOT7" s="63"/>
      <c r="SOU7" s="63"/>
      <c r="SOV7" s="63"/>
      <c r="SOW7" s="63"/>
      <c r="SOX7" s="63"/>
      <c r="SOY7" s="63"/>
      <c r="SOZ7" s="63"/>
      <c r="SPA7" s="63"/>
      <c r="SPB7" s="63"/>
      <c r="SPC7" s="63"/>
      <c r="SPD7" s="63"/>
      <c r="SPE7" s="63"/>
      <c r="SPF7" s="63"/>
      <c r="SPG7" s="63"/>
      <c r="SPH7" s="63"/>
      <c r="SPI7" s="63"/>
      <c r="SPJ7" s="63"/>
      <c r="SPK7" s="63"/>
      <c r="SPL7" s="63"/>
      <c r="SPM7" s="63"/>
      <c r="SPN7" s="63"/>
      <c r="SPO7" s="63"/>
      <c r="SPP7" s="63"/>
      <c r="SPQ7" s="63"/>
      <c r="SPR7" s="63"/>
      <c r="SPS7" s="63"/>
      <c r="SPT7" s="63"/>
      <c r="SPU7" s="63"/>
      <c r="SPV7" s="63"/>
      <c r="SPW7" s="63"/>
      <c r="SPX7" s="63"/>
      <c r="SPY7" s="63"/>
      <c r="SPZ7" s="63"/>
      <c r="SQA7" s="63"/>
      <c r="SQB7" s="63"/>
      <c r="SQC7" s="63"/>
      <c r="SQD7" s="63"/>
      <c r="SQE7" s="63"/>
      <c r="SQF7" s="63"/>
      <c r="SQG7" s="63"/>
      <c r="SQH7" s="63"/>
      <c r="SQI7" s="63"/>
      <c r="SQJ7" s="63"/>
      <c r="SQK7" s="63"/>
      <c r="SQL7" s="63"/>
      <c r="SQM7" s="63"/>
      <c r="SQN7" s="63"/>
      <c r="SQO7" s="63"/>
      <c r="SQP7" s="63"/>
      <c r="SQQ7" s="63"/>
      <c r="SQR7" s="63"/>
      <c r="SQS7" s="63"/>
      <c r="SQT7" s="63"/>
      <c r="SQU7" s="63"/>
      <c r="SQV7" s="63"/>
      <c r="SQW7" s="63"/>
      <c r="SQX7" s="63"/>
      <c r="SQY7" s="63"/>
      <c r="SQZ7" s="63"/>
      <c r="SRA7" s="63"/>
      <c r="SRB7" s="63"/>
      <c r="SRC7" s="63"/>
      <c r="SRD7" s="63"/>
      <c r="SRE7" s="63"/>
      <c r="SRF7" s="63"/>
      <c r="SRG7" s="63"/>
      <c r="SRH7" s="63"/>
      <c r="SRI7" s="63"/>
      <c r="SRJ7" s="63"/>
      <c r="SRK7" s="63"/>
      <c r="SRL7" s="63"/>
      <c r="SRM7" s="63"/>
      <c r="SRN7" s="63"/>
      <c r="SRO7" s="63"/>
      <c r="SRP7" s="63"/>
      <c r="SRQ7" s="63"/>
      <c r="SRR7" s="63"/>
      <c r="SRS7" s="63"/>
      <c r="SRT7" s="63"/>
      <c r="SRU7" s="63"/>
      <c r="SRV7" s="63"/>
      <c r="SRW7" s="63"/>
      <c r="SRX7" s="63"/>
      <c r="SRY7" s="63"/>
      <c r="SRZ7" s="63"/>
      <c r="SSA7" s="63"/>
      <c r="SSB7" s="63"/>
      <c r="SSC7" s="63"/>
      <c r="SSD7" s="63"/>
      <c r="SSE7" s="63"/>
      <c r="SSF7" s="63"/>
      <c r="SSG7" s="63"/>
      <c r="SSH7" s="63"/>
      <c r="SSI7" s="63"/>
      <c r="SSJ7" s="63"/>
      <c r="SSK7" s="63"/>
      <c r="SSL7" s="63"/>
      <c r="SSM7" s="63"/>
      <c r="SSN7" s="63"/>
      <c r="SSO7" s="63"/>
      <c r="SSP7" s="63"/>
      <c r="SSQ7" s="63"/>
      <c r="SSR7" s="63"/>
      <c r="SSS7" s="63"/>
      <c r="SST7" s="63"/>
      <c r="SSU7" s="63"/>
      <c r="SSV7" s="63"/>
      <c r="SSW7" s="63"/>
      <c r="SSX7" s="63"/>
      <c r="SSY7" s="63"/>
      <c r="SSZ7" s="63"/>
      <c r="STA7" s="63"/>
      <c r="STB7" s="63"/>
      <c r="STC7" s="63"/>
      <c r="STD7" s="63"/>
      <c r="STE7" s="63"/>
      <c r="STF7" s="63"/>
      <c r="STG7" s="63"/>
      <c r="STH7" s="63"/>
      <c r="STI7" s="63"/>
      <c r="STJ7" s="63"/>
      <c r="STK7" s="63"/>
      <c r="STL7" s="63"/>
      <c r="STM7" s="63"/>
      <c r="STN7" s="63"/>
      <c r="STO7" s="63"/>
      <c r="STP7" s="63"/>
      <c r="STQ7" s="63"/>
      <c r="STR7" s="63"/>
      <c r="STS7" s="63"/>
      <c r="STT7" s="63"/>
      <c r="STU7" s="63"/>
      <c r="STV7" s="63"/>
      <c r="STW7" s="63"/>
      <c r="STX7" s="63"/>
      <c r="STY7" s="63"/>
      <c r="STZ7" s="63"/>
      <c r="SUA7" s="63"/>
      <c r="SUB7" s="63"/>
      <c r="SUC7" s="63"/>
      <c r="SUD7" s="63"/>
      <c r="SUE7" s="63"/>
      <c r="SUF7" s="63"/>
      <c r="SUG7" s="63"/>
      <c r="SUH7" s="63"/>
      <c r="SUI7" s="63"/>
      <c r="SUJ7" s="63"/>
      <c r="SUK7" s="63"/>
      <c r="SUL7" s="63"/>
      <c r="SUM7" s="63"/>
      <c r="SUN7" s="63"/>
      <c r="SUO7" s="63"/>
      <c r="SUP7" s="63"/>
      <c r="SUQ7" s="63"/>
      <c r="SUR7" s="63"/>
      <c r="SUS7" s="63"/>
      <c r="SUT7" s="63"/>
      <c r="SUU7" s="63"/>
      <c r="SUV7" s="63"/>
      <c r="SUW7" s="63"/>
      <c r="SUX7" s="63"/>
      <c r="SUY7" s="63"/>
      <c r="SUZ7" s="63"/>
      <c r="SVA7" s="63"/>
      <c r="SVB7" s="63"/>
      <c r="SVC7" s="63"/>
      <c r="SVD7" s="63"/>
      <c r="SVE7" s="63"/>
      <c r="SVF7" s="63"/>
      <c r="SVG7" s="63"/>
      <c r="SVH7" s="63"/>
      <c r="SVI7" s="63"/>
      <c r="SVJ7" s="63"/>
      <c r="SVK7" s="63"/>
      <c r="SVL7" s="63"/>
      <c r="SVM7" s="63"/>
      <c r="SVN7" s="63"/>
      <c r="SVO7" s="63"/>
      <c r="SVP7" s="63"/>
      <c r="SVQ7" s="63"/>
      <c r="SVR7" s="63"/>
      <c r="SVS7" s="63"/>
      <c r="SVT7" s="63"/>
      <c r="SVU7" s="63"/>
      <c r="SVV7" s="63"/>
      <c r="SVW7" s="63"/>
      <c r="SVX7" s="63"/>
      <c r="SVY7" s="63"/>
      <c r="SVZ7" s="63"/>
      <c r="SWA7" s="63"/>
      <c r="SWB7" s="63"/>
      <c r="SWC7" s="63"/>
      <c r="SWD7" s="63"/>
      <c r="SWE7" s="63"/>
      <c r="SWF7" s="63"/>
      <c r="SWG7" s="63"/>
      <c r="SWH7" s="63"/>
      <c r="SWI7" s="63"/>
      <c r="SWJ7" s="63"/>
      <c r="SWK7" s="63"/>
      <c r="SWL7" s="63"/>
      <c r="SWM7" s="63"/>
      <c r="SWN7" s="63"/>
      <c r="SWO7" s="63"/>
      <c r="SWP7" s="63"/>
      <c r="SWQ7" s="63"/>
      <c r="SWR7" s="63"/>
      <c r="SWS7" s="63"/>
      <c r="SWT7" s="63"/>
      <c r="SWU7" s="63"/>
      <c r="SWV7" s="63"/>
      <c r="SWW7" s="63"/>
      <c r="SWX7" s="63"/>
      <c r="SWY7" s="63"/>
      <c r="SWZ7" s="63"/>
      <c r="SXA7" s="63"/>
      <c r="SXB7" s="63"/>
      <c r="SXC7" s="63"/>
      <c r="SXD7" s="63"/>
      <c r="SXE7" s="63"/>
      <c r="SXF7" s="63"/>
      <c r="SXG7" s="63"/>
      <c r="SXH7" s="63"/>
      <c r="SXI7" s="63"/>
      <c r="SXJ7" s="63"/>
      <c r="SXK7" s="63"/>
      <c r="SXL7" s="63"/>
      <c r="SXM7" s="63"/>
      <c r="SXN7" s="63"/>
      <c r="SXO7" s="63"/>
      <c r="SXP7" s="63"/>
      <c r="SXQ7" s="63"/>
      <c r="SXR7" s="63"/>
      <c r="SXS7" s="63"/>
      <c r="SXT7" s="63"/>
      <c r="SXU7" s="63"/>
      <c r="SXV7" s="63"/>
      <c r="SXW7" s="63"/>
      <c r="SXX7" s="63"/>
      <c r="SXY7" s="63"/>
      <c r="SXZ7" s="63"/>
      <c r="SYA7" s="63"/>
      <c r="SYB7" s="63"/>
      <c r="SYC7" s="63"/>
      <c r="SYD7" s="63"/>
      <c r="SYE7" s="63"/>
      <c r="SYF7" s="63"/>
      <c r="SYG7" s="63"/>
      <c r="SYH7" s="63"/>
      <c r="SYI7" s="63"/>
      <c r="SYJ7" s="63"/>
      <c r="SYK7" s="63"/>
      <c r="SYL7" s="63"/>
      <c r="SYM7" s="63"/>
      <c r="SYN7" s="63"/>
      <c r="SYO7" s="63"/>
      <c r="SYP7" s="63"/>
      <c r="SYQ7" s="63"/>
      <c r="SYR7" s="63"/>
      <c r="SYS7" s="63"/>
      <c r="SYT7" s="63"/>
      <c r="SYU7" s="63"/>
      <c r="SYV7" s="63"/>
      <c r="SYW7" s="63"/>
      <c r="SYX7" s="63"/>
      <c r="SYY7" s="63"/>
      <c r="SYZ7" s="63"/>
      <c r="SZA7" s="63"/>
      <c r="SZB7" s="63"/>
      <c r="SZC7" s="63"/>
      <c r="SZD7" s="63"/>
      <c r="SZE7" s="63"/>
      <c r="SZF7" s="63"/>
      <c r="SZG7" s="63"/>
      <c r="SZH7" s="63"/>
      <c r="SZI7" s="63"/>
      <c r="SZJ7" s="63"/>
      <c r="SZK7" s="63"/>
      <c r="SZL7" s="63"/>
      <c r="SZM7" s="63"/>
      <c r="SZN7" s="63"/>
      <c r="SZO7" s="63"/>
      <c r="SZP7" s="63"/>
      <c r="SZQ7" s="63"/>
      <c r="SZR7" s="63"/>
      <c r="SZS7" s="63"/>
      <c r="SZT7" s="63"/>
      <c r="SZU7" s="63"/>
      <c r="SZV7" s="63"/>
      <c r="SZW7" s="63"/>
      <c r="SZX7" s="63"/>
      <c r="SZY7" s="63"/>
      <c r="SZZ7" s="63"/>
      <c r="TAA7" s="63"/>
      <c r="TAB7" s="63"/>
      <c r="TAC7" s="63"/>
      <c r="TAD7" s="63"/>
      <c r="TAE7" s="63"/>
      <c r="TAF7" s="63"/>
      <c r="TAG7" s="63"/>
      <c r="TAH7" s="63"/>
      <c r="TAI7" s="63"/>
      <c r="TAJ7" s="63"/>
      <c r="TAK7" s="63"/>
      <c r="TAL7" s="63"/>
      <c r="TAM7" s="63"/>
      <c r="TAN7" s="63"/>
      <c r="TAO7" s="63"/>
      <c r="TAP7" s="63"/>
      <c r="TAQ7" s="63"/>
      <c r="TAR7" s="63"/>
      <c r="TAS7" s="63"/>
      <c r="TAT7" s="63"/>
      <c r="TAU7" s="63"/>
      <c r="TAV7" s="63"/>
      <c r="TAW7" s="63"/>
      <c r="TAX7" s="63"/>
      <c r="TAY7" s="63"/>
      <c r="TAZ7" s="63"/>
      <c r="TBA7" s="63"/>
      <c r="TBB7" s="63"/>
      <c r="TBC7" s="63"/>
      <c r="TBD7" s="63"/>
      <c r="TBE7" s="63"/>
      <c r="TBF7" s="63"/>
      <c r="TBG7" s="63"/>
      <c r="TBH7" s="63"/>
      <c r="TBI7" s="63"/>
      <c r="TBJ7" s="63"/>
      <c r="TBK7" s="63"/>
      <c r="TBL7" s="63"/>
      <c r="TBM7" s="63"/>
      <c r="TBN7" s="63"/>
      <c r="TBO7" s="63"/>
      <c r="TBP7" s="63"/>
      <c r="TBQ7" s="63"/>
      <c r="TBR7" s="63"/>
      <c r="TBS7" s="63"/>
      <c r="TBT7" s="63"/>
      <c r="TBU7" s="63"/>
      <c r="TBV7" s="63"/>
      <c r="TBW7" s="63"/>
      <c r="TBX7" s="63"/>
      <c r="TBY7" s="63"/>
      <c r="TBZ7" s="63"/>
      <c r="TCA7" s="63"/>
      <c r="TCB7" s="63"/>
      <c r="TCC7" s="63"/>
      <c r="TCD7" s="63"/>
      <c r="TCE7" s="63"/>
      <c r="TCF7" s="63"/>
      <c r="TCG7" s="63"/>
      <c r="TCH7" s="63"/>
      <c r="TCI7" s="63"/>
      <c r="TCJ7" s="63"/>
      <c r="TCK7" s="63"/>
      <c r="TCL7" s="63"/>
      <c r="TCM7" s="63"/>
      <c r="TCN7" s="63"/>
      <c r="TCO7" s="63"/>
      <c r="TCP7" s="63"/>
      <c r="TCQ7" s="63"/>
      <c r="TCR7" s="63"/>
      <c r="TCS7" s="63"/>
      <c r="TCT7" s="63"/>
      <c r="TCU7" s="63"/>
      <c r="TCV7" s="63"/>
      <c r="TCW7" s="63"/>
      <c r="TCX7" s="63"/>
      <c r="TCY7" s="63"/>
      <c r="TCZ7" s="63"/>
      <c r="TDA7" s="63"/>
      <c r="TDB7" s="63"/>
      <c r="TDC7" s="63"/>
      <c r="TDD7" s="63"/>
      <c r="TDE7" s="63"/>
      <c r="TDF7" s="63"/>
      <c r="TDG7" s="63"/>
      <c r="TDH7" s="63"/>
      <c r="TDI7" s="63"/>
      <c r="TDJ7" s="63"/>
      <c r="TDK7" s="63"/>
      <c r="TDL7" s="63"/>
      <c r="TDM7" s="63"/>
      <c r="TDN7" s="63"/>
      <c r="TDO7" s="63"/>
      <c r="TDP7" s="63"/>
      <c r="TDQ7" s="63"/>
      <c r="TDR7" s="63"/>
      <c r="TDS7" s="63"/>
      <c r="TDT7" s="63"/>
      <c r="TDU7" s="63"/>
      <c r="TDV7" s="63"/>
      <c r="TDW7" s="63"/>
      <c r="TDX7" s="63"/>
      <c r="TDY7" s="63"/>
      <c r="TDZ7" s="63"/>
      <c r="TEA7" s="63"/>
      <c r="TEB7" s="63"/>
      <c r="TEC7" s="63"/>
      <c r="TED7" s="63"/>
      <c r="TEE7" s="63"/>
      <c r="TEF7" s="63"/>
      <c r="TEG7" s="63"/>
      <c r="TEH7" s="63"/>
      <c r="TEI7" s="63"/>
      <c r="TEJ7" s="63"/>
      <c r="TEK7" s="63"/>
      <c r="TEL7" s="63"/>
      <c r="TEM7" s="63"/>
      <c r="TEN7" s="63"/>
      <c r="TEO7" s="63"/>
      <c r="TEP7" s="63"/>
      <c r="TEQ7" s="63"/>
      <c r="TER7" s="63"/>
      <c r="TES7" s="63"/>
      <c r="TET7" s="63"/>
      <c r="TEU7" s="63"/>
      <c r="TEV7" s="63"/>
      <c r="TEW7" s="63"/>
      <c r="TEX7" s="63"/>
      <c r="TEY7" s="63"/>
      <c r="TEZ7" s="63"/>
      <c r="TFA7" s="63"/>
      <c r="TFB7" s="63"/>
      <c r="TFC7" s="63"/>
      <c r="TFD7" s="63"/>
      <c r="TFE7" s="63"/>
      <c r="TFF7" s="63"/>
      <c r="TFG7" s="63"/>
      <c r="TFH7" s="63"/>
      <c r="TFI7" s="63"/>
      <c r="TFJ7" s="63"/>
      <c r="TFK7" s="63"/>
      <c r="TFL7" s="63"/>
      <c r="TFM7" s="63"/>
      <c r="TFN7" s="63"/>
      <c r="TFO7" s="63"/>
      <c r="TFP7" s="63"/>
      <c r="TFQ7" s="63"/>
      <c r="TFR7" s="63"/>
      <c r="TFS7" s="63"/>
      <c r="TFT7" s="63"/>
      <c r="TFU7" s="63"/>
      <c r="TFV7" s="63"/>
      <c r="TFW7" s="63"/>
      <c r="TFX7" s="63"/>
      <c r="TFY7" s="63"/>
      <c r="TFZ7" s="63"/>
      <c r="TGA7" s="63"/>
      <c r="TGB7" s="63"/>
      <c r="TGC7" s="63"/>
      <c r="TGD7" s="63"/>
      <c r="TGE7" s="63"/>
      <c r="TGF7" s="63"/>
      <c r="TGG7" s="63"/>
      <c r="TGH7" s="63"/>
      <c r="TGI7" s="63"/>
      <c r="TGJ7" s="63"/>
      <c r="TGK7" s="63"/>
      <c r="TGL7" s="63"/>
      <c r="TGM7" s="63"/>
      <c r="TGN7" s="63"/>
      <c r="TGO7" s="63"/>
      <c r="TGP7" s="63"/>
      <c r="TGQ7" s="63"/>
      <c r="TGR7" s="63"/>
      <c r="TGS7" s="63"/>
      <c r="TGT7" s="63"/>
      <c r="TGU7" s="63"/>
      <c r="TGV7" s="63"/>
      <c r="TGW7" s="63"/>
      <c r="TGX7" s="63"/>
      <c r="TGY7" s="63"/>
      <c r="TGZ7" s="63"/>
      <c r="THA7" s="63"/>
      <c r="THB7" s="63"/>
      <c r="THC7" s="63"/>
      <c r="THD7" s="63"/>
      <c r="THE7" s="63"/>
      <c r="THF7" s="63"/>
      <c r="THG7" s="63"/>
      <c r="THH7" s="63"/>
      <c r="THI7" s="63"/>
      <c r="THJ7" s="63"/>
      <c r="THK7" s="63"/>
      <c r="THL7" s="63"/>
      <c r="THM7" s="63"/>
      <c r="THN7" s="63"/>
      <c r="THO7" s="63"/>
      <c r="THP7" s="63"/>
      <c r="THQ7" s="63"/>
      <c r="THR7" s="63"/>
      <c r="THS7" s="63"/>
      <c r="THT7" s="63"/>
      <c r="THU7" s="63"/>
      <c r="THV7" s="63"/>
      <c r="THW7" s="63"/>
      <c r="THX7" s="63"/>
      <c r="THY7" s="63"/>
      <c r="THZ7" s="63"/>
      <c r="TIA7" s="63"/>
      <c r="TIB7" s="63"/>
      <c r="TIC7" s="63"/>
      <c r="TID7" s="63"/>
      <c r="TIE7" s="63"/>
      <c r="TIF7" s="63"/>
      <c r="TIG7" s="63"/>
      <c r="TIH7" s="63"/>
      <c r="TII7" s="63"/>
      <c r="TIJ7" s="63"/>
      <c r="TIK7" s="63"/>
      <c r="TIL7" s="63"/>
      <c r="TIM7" s="63"/>
      <c r="TIN7" s="63"/>
      <c r="TIO7" s="63"/>
      <c r="TIP7" s="63"/>
      <c r="TIQ7" s="63"/>
      <c r="TIR7" s="63"/>
      <c r="TIS7" s="63"/>
      <c r="TIT7" s="63"/>
      <c r="TIU7" s="63"/>
      <c r="TIV7" s="63"/>
      <c r="TIW7" s="63"/>
      <c r="TIX7" s="63"/>
      <c r="TIY7" s="63"/>
      <c r="TIZ7" s="63"/>
      <c r="TJA7" s="63"/>
      <c r="TJB7" s="63"/>
      <c r="TJC7" s="63"/>
      <c r="TJD7" s="63"/>
      <c r="TJE7" s="63"/>
      <c r="TJF7" s="63"/>
      <c r="TJG7" s="63"/>
      <c r="TJH7" s="63"/>
      <c r="TJI7" s="63"/>
      <c r="TJJ7" s="63"/>
      <c r="TJK7" s="63"/>
      <c r="TJL7" s="63"/>
      <c r="TJM7" s="63"/>
      <c r="TJN7" s="63"/>
      <c r="TJO7" s="63"/>
      <c r="TJP7" s="63"/>
      <c r="TJQ7" s="63"/>
      <c r="TJR7" s="63"/>
      <c r="TJS7" s="63"/>
      <c r="TJT7" s="63"/>
      <c r="TJU7" s="63"/>
      <c r="TJV7" s="63"/>
      <c r="TJW7" s="63"/>
      <c r="TJX7" s="63"/>
      <c r="TJY7" s="63"/>
      <c r="TJZ7" s="63"/>
      <c r="TKA7" s="63"/>
      <c r="TKB7" s="63"/>
      <c r="TKC7" s="63"/>
      <c r="TKD7" s="63"/>
      <c r="TKE7" s="63"/>
      <c r="TKF7" s="63"/>
      <c r="TKG7" s="63"/>
      <c r="TKH7" s="63"/>
      <c r="TKI7" s="63"/>
      <c r="TKJ7" s="63"/>
      <c r="TKK7" s="63"/>
      <c r="TKL7" s="63"/>
      <c r="TKM7" s="63"/>
      <c r="TKN7" s="63"/>
      <c r="TKO7" s="63"/>
      <c r="TKP7" s="63"/>
      <c r="TKQ7" s="63"/>
      <c r="TKR7" s="63"/>
      <c r="TKS7" s="63"/>
      <c r="TKT7" s="63"/>
      <c r="TKU7" s="63"/>
      <c r="TKV7" s="63"/>
      <c r="TKW7" s="63"/>
      <c r="TKX7" s="63"/>
      <c r="TKY7" s="63"/>
      <c r="TKZ7" s="63"/>
      <c r="TLA7" s="63"/>
      <c r="TLB7" s="63"/>
      <c r="TLC7" s="63"/>
      <c r="TLD7" s="63"/>
      <c r="TLE7" s="63"/>
      <c r="TLF7" s="63"/>
      <c r="TLG7" s="63"/>
      <c r="TLH7" s="63"/>
      <c r="TLI7" s="63"/>
      <c r="TLJ7" s="63"/>
      <c r="TLK7" s="63"/>
      <c r="TLL7" s="63"/>
      <c r="TLM7" s="63"/>
      <c r="TLN7" s="63"/>
      <c r="TLO7" s="63"/>
      <c r="TLP7" s="63"/>
      <c r="TLQ7" s="63"/>
      <c r="TLR7" s="63"/>
      <c r="TLS7" s="63"/>
      <c r="TLT7" s="63"/>
      <c r="TLU7" s="63"/>
      <c r="TLV7" s="63"/>
      <c r="TLW7" s="63"/>
      <c r="TLX7" s="63"/>
      <c r="TLY7" s="63"/>
      <c r="TLZ7" s="63"/>
      <c r="TMA7" s="63"/>
      <c r="TMB7" s="63"/>
      <c r="TMC7" s="63"/>
      <c r="TMD7" s="63"/>
      <c r="TME7" s="63"/>
      <c r="TMF7" s="63"/>
      <c r="TMG7" s="63"/>
      <c r="TMH7" s="63"/>
      <c r="TMI7" s="63"/>
      <c r="TMJ7" s="63"/>
      <c r="TMK7" s="63"/>
      <c r="TML7" s="63"/>
      <c r="TMM7" s="63"/>
      <c r="TMN7" s="63"/>
      <c r="TMO7" s="63"/>
      <c r="TMP7" s="63"/>
      <c r="TMQ7" s="63"/>
      <c r="TMR7" s="63"/>
      <c r="TMS7" s="63"/>
      <c r="TMT7" s="63"/>
      <c r="TMU7" s="63"/>
      <c r="TMV7" s="63"/>
      <c r="TMW7" s="63"/>
      <c r="TMX7" s="63"/>
      <c r="TMY7" s="63"/>
      <c r="TMZ7" s="63"/>
      <c r="TNA7" s="63"/>
      <c r="TNB7" s="63"/>
      <c r="TNC7" s="63"/>
      <c r="TND7" s="63"/>
      <c r="TNE7" s="63"/>
      <c r="TNF7" s="63"/>
      <c r="TNG7" s="63"/>
      <c r="TNH7" s="63"/>
      <c r="TNI7" s="63"/>
      <c r="TNJ7" s="63"/>
      <c r="TNK7" s="63"/>
      <c r="TNL7" s="63"/>
      <c r="TNM7" s="63"/>
      <c r="TNN7" s="63"/>
      <c r="TNO7" s="63"/>
      <c r="TNP7" s="63"/>
      <c r="TNQ7" s="63"/>
      <c r="TNR7" s="63"/>
      <c r="TNS7" s="63"/>
      <c r="TNT7" s="63"/>
      <c r="TNU7" s="63"/>
      <c r="TNV7" s="63"/>
      <c r="TNW7" s="63"/>
      <c r="TNX7" s="63"/>
      <c r="TNY7" s="63"/>
      <c r="TNZ7" s="63"/>
      <c r="TOA7" s="63"/>
      <c r="TOB7" s="63"/>
      <c r="TOC7" s="63"/>
      <c r="TOD7" s="63"/>
      <c r="TOE7" s="63"/>
      <c r="TOF7" s="63"/>
      <c r="TOG7" s="63"/>
      <c r="TOH7" s="63"/>
      <c r="TOI7" s="63"/>
      <c r="TOJ7" s="63"/>
      <c r="TOK7" s="63"/>
      <c r="TOL7" s="63"/>
      <c r="TOM7" s="63"/>
      <c r="TON7" s="63"/>
      <c r="TOO7" s="63"/>
      <c r="TOP7" s="63"/>
      <c r="TOQ7" s="63"/>
      <c r="TOR7" s="63"/>
      <c r="TOS7" s="63"/>
      <c r="TOT7" s="63"/>
      <c r="TOU7" s="63"/>
      <c r="TOV7" s="63"/>
      <c r="TOW7" s="63"/>
      <c r="TOX7" s="63"/>
      <c r="TOY7" s="63"/>
      <c r="TOZ7" s="63"/>
      <c r="TPA7" s="63"/>
      <c r="TPB7" s="63"/>
      <c r="TPC7" s="63"/>
      <c r="TPD7" s="63"/>
      <c r="TPE7" s="63"/>
      <c r="TPF7" s="63"/>
      <c r="TPG7" s="63"/>
      <c r="TPH7" s="63"/>
      <c r="TPI7" s="63"/>
      <c r="TPJ7" s="63"/>
      <c r="TPK7" s="63"/>
      <c r="TPL7" s="63"/>
      <c r="TPM7" s="63"/>
      <c r="TPN7" s="63"/>
      <c r="TPO7" s="63"/>
      <c r="TPP7" s="63"/>
      <c r="TPQ7" s="63"/>
      <c r="TPR7" s="63"/>
      <c r="TPS7" s="63"/>
      <c r="TPT7" s="63"/>
      <c r="TPU7" s="63"/>
      <c r="TPV7" s="63"/>
      <c r="TPW7" s="63"/>
      <c r="TPX7" s="63"/>
      <c r="TPY7" s="63"/>
      <c r="TPZ7" s="63"/>
      <c r="TQA7" s="63"/>
      <c r="TQB7" s="63"/>
      <c r="TQC7" s="63"/>
      <c r="TQD7" s="63"/>
      <c r="TQE7" s="63"/>
      <c r="TQF7" s="63"/>
      <c r="TQG7" s="63"/>
      <c r="TQH7" s="63"/>
      <c r="TQI7" s="63"/>
      <c r="TQJ7" s="63"/>
      <c r="TQK7" s="63"/>
      <c r="TQL7" s="63"/>
      <c r="TQM7" s="63"/>
      <c r="TQN7" s="63"/>
      <c r="TQO7" s="63"/>
      <c r="TQP7" s="63"/>
      <c r="TQQ7" s="63"/>
      <c r="TQR7" s="63"/>
      <c r="TQS7" s="63"/>
      <c r="TQT7" s="63"/>
      <c r="TQU7" s="63"/>
      <c r="TQV7" s="63"/>
      <c r="TQW7" s="63"/>
      <c r="TQX7" s="63"/>
      <c r="TQY7" s="63"/>
      <c r="TQZ7" s="63"/>
      <c r="TRA7" s="63"/>
      <c r="TRB7" s="63"/>
      <c r="TRC7" s="63"/>
      <c r="TRD7" s="63"/>
      <c r="TRE7" s="63"/>
      <c r="TRF7" s="63"/>
      <c r="TRG7" s="63"/>
      <c r="TRH7" s="63"/>
      <c r="TRI7" s="63"/>
      <c r="TRJ7" s="63"/>
      <c r="TRK7" s="63"/>
      <c r="TRL7" s="63"/>
      <c r="TRM7" s="63"/>
      <c r="TRN7" s="63"/>
      <c r="TRO7" s="63"/>
      <c r="TRP7" s="63"/>
      <c r="TRQ7" s="63"/>
      <c r="TRR7" s="63"/>
      <c r="TRS7" s="63"/>
      <c r="TRT7" s="63"/>
      <c r="TRU7" s="63"/>
      <c r="TRV7" s="63"/>
      <c r="TRW7" s="63"/>
      <c r="TRX7" s="63"/>
      <c r="TRY7" s="63"/>
      <c r="TRZ7" s="63"/>
      <c r="TSA7" s="63"/>
      <c r="TSB7" s="63"/>
      <c r="TSC7" s="63"/>
      <c r="TSD7" s="63"/>
      <c r="TSE7" s="63"/>
      <c r="TSF7" s="63"/>
      <c r="TSG7" s="63"/>
      <c r="TSH7" s="63"/>
      <c r="TSI7" s="63"/>
      <c r="TSJ7" s="63"/>
      <c r="TSK7" s="63"/>
      <c r="TSL7" s="63"/>
      <c r="TSM7" s="63"/>
      <c r="TSN7" s="63"/>
      <c r="TSO7" s="63"/>
      <c r="TSP7" s="63"/>
      <c r="TSQ7" s="63"/>
      <c r="TSR7" s="63"/>
      <c r="TSS7" s="63"/>
      <c r="TST7" s="63"/>
      <c r="TSU7" s="63"/>
      <c r="TSV7" s="63"/>
      <c r="TSW7" s="63"/>
      <c r="TSX7" s="63"/>
      <c r="TSY7" s="63"/>
      <c r="TSZ7" s="63"/>
      <c r="TTA7" s="63"/>
      <c r="TTB7" s="63"/>
      <c r="TTC7" s="63"/>
      <c r="TTD7" s="63"/>
      <c r="TTE7" s="63"/>
      <c r="TTF7" s="63"/>
      <c r="TTG7" s="63"/>
      <c r="TTH7" s="63"/>
      <c r="TTI7" s="63"/>
      <c r="TTJ7" s="63"/>
      <c r="TTK7" s="63"/>
      <c r="TTL7" s="63"/>
      <c r="TTM7" s="63"/>
      <c r="TTN7" s="63"/>
      <c r="TTO7" s="63"/>
      <c r="TTP7" s="63"/>
      <c r="TTQ7" s="63"/>
      <c r="TTR7" s="63"/>
      <c r="TTS7" s="63"/>
      <c r="TTT7" s="63"/>
      <c r="TTU7" s="63"/>
      <c r="TTV7" s="63"/>
      <c r="TTW7" s="63"/>
      <c r="TTX7" s="63"/>
      <c r="TTY7" s="63"/>
      <c r="TTZ7" s="63"/>
      <c r="TUA7" s="63"/>
      <c r="TUB7" s="63"/>
      <c r="TUC7" s="63"/>
      <c r="TUD7" s="63"/>
      <c r="TUE7" s="63"/>
      <c r="TUF7" s="63"/>
      <c r="TUG7" s="63"/>
      <c r="TUH7" s="63"/>
      <c r="TUI7" s="63"/>
      <c r="TUJ7" s="63"/>
      <c r="TUK7" s="63"/>
      <c r="TUL7" s="63"/>
      <c r="TUM7" s="63"/>
      <c r="TUN7" s="63"/>
      <c r="TUO7" s="63"/>
      <c r="TUP7" s="63"/>
      <c r="TUQ7" s="63"/>
      <c r="TUR7" s="63"/>
      <c r="TUS7" s="63"/>
      <c r="TUT7" s="63"/>
      <c r="TUU7" s="63"/>
      <c r="TUV7" s="63"/>
      <c r="TUW7" s="63"/>
      <c r="TUX7" s="63"/>
      <c r="TUY7" s="63"/>
      <c r="TUZ7" s="63"/>
      <c r="TVA7" s="63"/>
      <c r="TVB7" s="63"/>
      <c r="TVC7" s="63"/>
      <c r="TVD7" s="63"/>
      <c r="TVE7" s="63"/>
      <c r="TVF7" s="63"/>
      <c r="TVG7" s="63"/>
      <c r="TVH7" s="63"/>
      <c r="TVI7" s="63"/>
      <c r="TVJ7" s="63"/>
      <c r="TVK7" s="63"/>
      <c r="TVL7" s="63"/>
      <c r="TVM7" s="63"/>
      <c r="TVN7" s="63"/>
      <c r="TVO7" s="63"/>
      <c r="TVP7" s="63"/>
      <c r="TVQ7" s="63"/>
      <c r="TVR7" s="63"/>
      <c r="TVS7" s="63"/>
      <c r="TVT7" s="63"/>
      <c r="TVU7" s="63"/>
      <c r="TVV7" s="63"/>
      <c r="TVW7" s="63"/>
      <c r="TVX7" s="63"/>
      <c r="TVY7" s="63"/>
      <c r="TVZ7" s="63"/>
      <c r="TWA7" s="63"/>
      <c r="TWB7" s="63"/>
      <c r="TWC7" s="63"/>
      <c r="TWD7" s="63"/>
      <c r="TWE7" s="63"/>
      <c r="TWF7" s="63"/>
      <c r="TWG7" s="63"/>
      <c r="TWH7" s="63"/>
      <c r="TWI7" s="63"/>
      <c r="TWJ7" s="63"/>
      <c r="TWK7" s="63"/>
      <c r="TWL7" s="63"/>
      <c r="TWM7" s="63"/>
      <c r="TWN7" s="63"/>
      <c r="TWO7" s="63"/>
      <c r="TWP7" s="63"/>
      <c r="TWQ7" s="63"/>
      <c r="TWR7" s="63"/>
      <c r="TWS7" s="63"/>
      <c r="TWT7" s="63"/>
      <c r="TWU7" s="63"/>
      <c r="TWV7" s="63"/>
      <c r="TWW7" s="63"/>
      <c r="TWX7" s="63"/>
      <c r="TWY7" s="63"/>
      <c r="TWZ7" s="63"/>
      <c r="TXA7" s="63"/>
      <c r="TXB7" s="63"/>
      <c r="TXC7" s="63"/>
      <c r="TXD7" s="63"/>
      <c r="TXE7" s="63"/>
      <c r="TXF7" s="63"/>
      <c r="TXG7" s="63"/>
      <c r="TXH7" s="63"/>
      <c r="TXI7" s="63"/>
      <c r="TXJ7" s="63"/>
      <c r="TXK7" s="63"/>
      <c r="TXL7" s="63"/>
      <c r="TXM7" s="63"/>
      <c r="TXN7" s="63"/>
      <c r="TXO7" s="63"/>
      <c r="TXP7" s="63"/>
      <c r="TXQ7" s="63"/>
      <c r="TXR7" s="63"/>
      <c r="TXS7" s="63"/>
      <c r="TXT7" s="63"/>
      <c r="TXU7" s="63"/>
      <c r="TXV7" s="63"/>
      <c r="TXW7" s="63"/>
      <c r="TXX7" s="63"/>
      <c r="TXY7" s="63"/>
      <c r="TXZ7" s="63"/>
      <c r="TYA7" s="63"/>
      <c r="TYB7" s="63"/>
      <c r="TYC7" s="63"/>
      <c r="TYD7" s="63"/>
      <c r="TYE7" s="63"/>
      <c r="TYF7" s="63"/>
      <c r="TYG7" s="63"/>
      <c r="TYH7" s="63"/>
      <c r="TYI7" s="63"/>
      <c r="TYJ7" s="63"/>
      <c r="TYK7" s="63"/>
      <c r="TYL7" s="63"/>
      <c r="TYM7" s="63"/>
      <c r="TYN7" s="63"/>
      <c r="TYO7" s="63"/>
      <c r="TYP7" s="63"/>
      <c r="TYQ7" s="63"/>
      <c r="TYR7" s="63"/>
      <c r="TYS7" s="63"/>
      <c r="TYT7" s="63"/>
      <c r="TYU7" s="63"/>
      <c r="TYV7" s="63"/>
      <c r="TYW7" s="63"/>
      <c r="TYX7" s="63"/>
      <c r="TYY7" s="63"/>
      <c r="TYZ7" s="63"/>
      <c r="TZA7" s="63"/>
      <c r="TZB7" s="63"/>
      <c r="TZC7" s="63"/>
      <c r="TZD7" s="63"/>
      <c r="TZE7" s="63"/>
      <c r="TZF7" s="63"/>
      <c r="TZG7" s="63"/>
      <c r="TZH7" s="63"/>
      <c r="TZI7" s="63"/>
      <c r="TZJ7" s="63"/>
      <c r="TZK7" s="63"/>
      <c r="TZL7" s="63"/>
      <c r="TZM7" s="63"/>
      <c r="TZN7" s="63"/>
      <c r="TZO7" s="63"/>
      <c r="TZP7" s="63"/>
      <c r="TZQ7" s="63"/>
      <c r="TZR7" s="63"/>
      <c r="TZS7" s="63"/>
      <c r="TZT7" s="63"/>
      <c r="TZU7" s="63"/>
      <c r="TZV7" s="63"/>
      <c r="TZW7" s="63"/>
      <c r="TZX7" s="63"/>
      <c r="TZY7" s="63"/>
      <c r="TZZ7" s="63"/>
      <c r="UAA7" s="63"/>
      <c r="UAB7" s="63"/>
      <c r="UAC7" s="63"/>
      <c r="UAD7" s="63"/>
      <c r="UAE7" s="63"/>
      <c r="UAF7" s="63"/>
      <c r="UAG7" s="63"/>
      <c r="UAH7" s="63"/>
      <c r="UAI7" s="63"/>
      <c r="UAJ7" s="63"/>
      <c r="UAK7" s="63"/>
      <c r="UAL7" s="63"/>
      <c r="UAM7" s="63"/>
      <c r="UAN7" s="63"/>
      <c r="UAO7" s="63"/>
      <c r="UAP7" s="63"/>
      <c r="UAQ7" s="63"/>
      <c r="UAR7" s="63"/>
      <c r="UAS7" s="63"/>
      <c r="UAT7" s="63"/>
      <c r="UAU7" s="63"/>
      <c r="UAV7" s="63"/>
      <c r="UAW7" s="63"/>
      <c r="UAX7" s="63"/>
      <c r="UAY7" s="63"/>
      <c r="UAZ7" s="63"/>
      <c r="UBA7" s="63"/>
      <c r="UBB7" s="63"/>
      <c r="UBC7" s="63"/>
      <c r="UBD7" s="63"/>
      <c r="UBE7" s="63"/>
      <c r="UBF7" s="63"/>
      <c r="UBG7" s="63"/>
      <c r="UBH7" s="63"/>
      <c r="UBI7" s="63"/>
      <c r="UBJ7" s="63"/>
      <c r="UBK7" s="63"/>
      <c r="UBL7" s="63"/>
      <c r="UBM7" s="63"/>
      <c r="UBN7" s="63"/>
      <c r="UBO7" s="63"/>
      <c r="UBP7" s="63"/>
      <c r="UBQ7" s="63"/>
      <c r="UBR7" s="63"/>
      <c r="UBS7" s="63"/>
      <c r="UBT7" s="63"/>
      <c r="UBU7" s="63"/>
      <c r="UBV7" s="63"/>
      <c r="UBW7" s="63"/>
      <c r="UBX7" s="63"/>
      <c r="UBY7" s="63"/>
      <c r="UBZ7" s="63"/>
      <c r="UCA7" s="63"/>
      <c r="UCB7" s="63"/>
      <c r="UCC7" s="63"/>
      <c r="UCD7" s="63"/>
      <c r="UCE7" s="63"/>
      <c r="UCF7" s="63"/>
      <c r="UCG7" s="63"/>
      <c r="UCH7" s="63"/>
      <c r="UCI7" s="63"/>
      <c r="UCJ7" s="63"/>
      <c r="UCK7" s="63"/>
      <c r="UCL7" s="63"/>
      <c r="UCM7" s="63"/>
      <c r="UCN7" s="63"/>
      <c r="UCO7" s="63"/>
      <c r="UCP7" s="63"/>
      <c r="UCQ7" s="63"/>
      <c r="UCR7" s="63"/>
      <c r="UCS7" s="63"/>
      <c r="UCT7" s="63"/>
      <c r="UCU7" s="63"/>
      <c r="UCV7" s="63"/>
      <c r="UCW7" s="63"/>
      <c r="UCX7" s="63"/>
      <c r="UCY7" s="63"/>
      <c r="UCZ7" s="63"/>
      <c r="UDA7" s="63"/>
      <c r="UDB7" s="63"/>
      <c r="UDC7" s="63"/>
      <c r="UDD7" s="63"/>
      <c r="UDE7" s="63"/>
      <c r="UDF7" s="63"/>
      <c r="UDG7" s="63"/>
      <c r="UDH7" s="63"/>
      <c r="UDI7" s="63"/>
      <c r="UDJ7" s="63"/>
      <c r="UDK7" s="63"/>
      <c r="UDL7" s="63"/>
      <c r="UDM7" s="63"/>
      <c r="UDN7" s="63"/>
      <c r="UDO7" s="63"/>
      <c r="UDP7" s="63"/>
      <c r="UDQ7" s="63"/>
      <c r="UDR7" s="63"/>
      <c r="UDS7" s="63"/>
      <c r="UDT7" s="63"/>
      <c r="UDU7" s="63"/>
      <c r="UDV7" s="63"/>
      <c r="UDW7" s="63"/>
      <c r="UDX7" s="63"/>
      <c r="UDY7" s="63"/>
      <c r="UDZ7" s="63"/>
      <c r="UEA7" s="63"/>
      <c r="UEB7" s="63"/>
      <c r="UEC7" s="63"/>
      <c r="UED7" s="63"/>
      <c r="UEE7" s="63"/>
      <c r="UEF7" s="63"/>
      <c r="UEG7" s="63"/>
      <c r="UEH7" s="63"/>
      <c r="UEI7" s="63"/>
      <c r="UEJ7" s="63"/>
      <c r="UEK7" s="63"/>
      <c r="UEL7" s="63"/>
      <c r="UEM7" s="63"/>
      <c r="UEN7" s="63"/>
      <c r="UEO7" s="63"/>
      <c r="UEP7" s="63"/>
      <c r="UEQ7" s="63"/>
      <c r="UER7" s="63"/>
      <c r="UES7" s="63"/>
      <c r="UET7" s="63"/>
      <c r="UEU7" s="63"/>
      <c r="UEV7" s="63"/>
      <c r="UEW7" s="63"/>
      <c r="UEX7" s="63"/>
      <c r="UEY7" s="63"/>
      <c r="UEZ7" s="63"/>
      <c r="UFA7" s="63"/>
      <c r="UFB7" s="63"/>
      <c r="UFC7" s="63"/>
      <c r="UFD7" s="63"/>
      <c r="UFE7" s="63"/>
      <c r="UFF7" s="63"/>
      <c r="UFG7" s="63"/>
      <c r="UFH7" s="63"/>
      <c r="UFI7" s="63"/>
      <c r="UFJ7" s="63"/>
      <c r="UFK7" s="63"/>
      <c r="UFL7" s="63"/>
      <c r="UFM7" s="63"/>
      <c r="UFN7" s="63"/>
      <c r="UFO7" s="63"/>
      <c r="UFP7" s="63"/>
      <c r="UFQ7" s="63"/>
      <c r="UFR7" s="63"/>
      <c r="UFS7" s="63"/>
      <c r="UFT7" s="63"/>
      <c r="UFU7" s="63"/>
      <c r="UFV7" s="63"/>
      <c r="UFW7" s="63"/>
      <c r="UFX7" s="63"/>
      <c r="UFY7" s="63"/>
      <c r="UFZ7" s="63"/>
      <c r="UGA7" s="63"/>
      <c r="UGB7" s="63"/>
      <c r="UGC7" s="63"/>
      <c r="UGD7" s="63"/>
      <c r="UGE7" s="63"/>
      <c r="UGF7" s="63"/>
      <c r="UGG7" s="63"/>
      <c r="UGH7" s="63"/>
      <c r="UGI7" s="63"/>
      <c r="UGJ7" s="63"/>
      <c r="UGK7" s="63"/>
      <c r="UGL7" s="63"/>
      <c r="UGM7" s="63"/>
      <c r="UGN7" s="63"/>
      <c r="UGO7" s="63"/>
      <c r="UGP7" s="63"/>
      <c r="UGQ7" s="63"/>
      <c r="UGR7" s="63"/>
      <c r="UGS7" s="63"/>
      <c r="UGT7" s="63"/>
      <c r="UGU7" s="63"/>
      <c r="UGV7" s="63"/>
      <c r="UGW7" s="63"/>
      <c r="UGX7" s="63"/>
      <c r="UGY7" s="63"/>
      <c r="UGZ7" s="63"/>
      <c r="UHA7" s="63"/>
      <c r="UHB7" s="63"/>
      <c r="UHC7" s="63"/>
      <c r="UHD7" s="63"/>
      <c r="UHE7" s="63"/>
      <c r="UHF7" s="63"/>
      <c r="UHG7" s="63"/>
      <c r="UHH7" s="63"/>
      <c r="UHI7" s="63"/>
      <c r="UHJ7" s="63"/>
      <c r="UHK7" s="63"/>
      <c r="UHL7" s="63"/>
      <c r="UHM7" s="63"/>
      <c r="UHN7" s="63"/>
      <c r="UHO7" s="63"/>
      <c r="UHP7" s="63"/>
      <c r="UHQ7" s="63"/>
      <c r="UHR7" s="63"/>
      <c r="UHS7" s="63"/>
      <c r="UHT7" s="63"/>
      <c r="UHU7" s="63"/>
      <c r="UHV7" s="63"/>
      <c r="UHW7" s="63"/>
      <c r="UHX7" s="63"/>
      <c r="UHY7" s="63"/>
      <c r="UHZ7" s="63"/>
      <c r="UIA7" s="63"/>
      <c r="UIB7" s="63"/>
      <c r="UIC7" s="63"/>
      <c r="UID7" s="63"/>
      <c r="UIE7" s="63"/>
      <c r="UIF7" s="63"/>
      <c r="UIG7" s="63"/>
      <c r="UIH7" s="63"/>
      <c r="UII7" s="63"/>
      <c r="UIJ7" s="63"/>
      <c r="UIK7" s="63"/>
      <c r="UIL7" s="63"/>
      <c r="UIM7" s="63"/>
      <c r="UIN7" s="63"/>
      <c r="UIO7" s="63"/>
      <c r="UIP7" s="63"/>
      <c r="UIQ7" s="63"/>
      <c r="UIR7" s="63"/>
      <c r="UIS7" s="63"/>
      <c r="UIT7" s="63"/>
      <c r="UIU7" s="63"/>
      <c r="UIV7" s="63"/>
      <c r="UIW7" s="63"/>
      <c r="UIX7" s="63"/>
      <c r="UIY7" s="63"/>
      <c r="UIZ7" s="63"/>
      <c r="UJA7" s="63"/>
      <c r="UJB7" s="63"/>
      <c r="UJC7" s="63"/>
      <c r="UJD7" s="63"/>
      <c r="UJE7" s="63"/>
      <c r="UJF7" s="63"/>
      <c r="UJG7" s="63"/>
      <c r="UJH7" s="63"/>
      <c r="UJI7" s="63"/>
      <c r="UJJ7" s="63"/>
      <c r="UJK7" s="63"/>
      <c r="UJL7" s="63"/>
      <c r="UJM7" s="63"/>
      <c r="UJN7" s="63"/>
      <c r="UJO7" s="63"/>
      <c r="UJP7" s="63"/>
      <c r="UJQ7" s="63"/>
      <c r="UJR7" s="63"/>
      <c r="UJS7" s="63"/>
      <c r="UJT7" s="63"/>
      <c r="UJU7" s="63"/>
      <c r="UJV7" s="63"/>
      <c r="UJW7" s="63"/>
      <c r="UJX7" s="63"/>
      <c r="UJY7" s="63"/>
      <c r="UJZ7" s="63"/>
      <c r="UKA7" s="63"/>
      <c r="UKB7" s="63"/>
      <c r="UKC7" s="63"/>
      <c r="UKD7" s="63"/>
      <c r="UKE7" s="63"/>
      <c r="UKF7" s="63"/>
      <c r="UKG7" s="63"/>
      <c r="UKH7" s="63"/>
      <c r="UKI7" s="63"/>
      <c r="UKJ7" s="63"/>
      <c r="UKK7" s="63"/>
      <c r="UKL7" s="63"/>
      <c r="UKM7" s="63"/>
      <c r="UKN7" s="63"/>
      <c r="UKO7" s="63"/>
      <c r="UKP7" s="63"/>
      <c r="UKQ7" s="63"/>
      <c r="UKR7" s="63"/>
      <c r="UKS7" s="63"/>
      <c r="UKT7" s="63"/>
      <c r="UKU7" s="63"/>
      <c r="UKV7" s="63"/>
      <c r="UKW7" s="63"/>
      <c r="UKX7" s="63"/>
      <c r="UKY7" s="63"/>
      <c r="UKZ7" s="63"/>
      <c r="ULA7" s="63"/>
      <c r="ULB7" s="63"/>
      <c r="ULC7" s="63"/>
      <c r="ULD7" s="63"/>
      <c r="ULE7" s="63"/>
      <c r="ULF7" s="63"/>
      <c r="ULG7" s="63"/>
      <c r="ULH7" s="63"/>
      <c r="ULI7" s="63"/>
      <c r="ULJ7" s="63"/>
      <c r="ULK7" s="63"/>
      <c r="ULL7" s="63"/>
      <c r="ULM7" s="63"/>
      <c r="ULN7" s="63"/>
      <c r="ULO7" s="63"/>
      <c r="ULP7" s="63"/>
      <c r="ULQ7" s="63"/>
      <c r="ULR7" s="63"/>
      <c r="ULS7" s="63"/>
      <c r="ULT7" s="63"/>
      <c r="ULU7" s="63"/>
      <c r="ULV7" s="63"/>
      <c r="ULW7" s="63"/>
      <c r="ULX7" s="63"/>
      <c r="ULY7" s="63"/>
      <c r="ULZ7" s="63"/>
      <c r="UMA7" s="63"/>
      <c r="UMB7" s="63"/>
      <c r="UMC7" s="63"/>
      <c r="UMD7" s="63"/>
      <c r="UME7" s="63"/>
      <c r="UMF7" s="63"/>
      <c r="UMG7" s="63"/>
      <c r="UMH7" s="63"/>
      <c r="UMI7" s="63"/>
      <c r="UMJ7" s="63"/>
      <c r="UMK7" s="63"/>
      <c r="UML7" s="63"/>
      <c r="UMM7" s="63"/>
      <c r="UMN7" s="63"/>
      <c r="UMO7" s="63"/>
      <c r="UMP7" s="63"/>
      <c r="UMQ7" s="63"/>
      <c r="UMR7" s="63"/>
      <c r="UMS7" s="63"/>
      <c r="UMT7" s="63"/>
      <c r="UMU7" s="63"/>
      <c r="UMV7" s="63"/>
      <c r="UMW7" s="63"/>
      <c r="UMX7" s="63"/>
      <c r="UMY7" s="63"/>
      <c r="UMZ7" s="63"/>
      <c r="UNA7" s="63"/>
      <c r="UNB7" s="63"/>
      <c r="UNC7" s="63"/>
      <c r="UND7" s="63"/>
      <c r="UNE7" s="63"/>
      <c r="UNF7" s="63"/>
      <c r="UNG7" s="63"/>
      <c r="UNH7" s="63"/>
      <c r="UNI7" s="63"/>
      <c r="UNJ7" s="63"/>
      <c r="UNK7" s="63"/>
      <c r="UNL7" s="63"/>
      <c r="UNM7" s="63"/>
      <c r="UNN7" s="63"/>
      <c r="UNO7" s="63"/>
      <c r="UNP7" s="63"/>
      <c r="UNQ7" s="63"/>
      <c r="UNR7" s="63"/>
      <c r="UNS7" s="63"/>
      <c r="UNT7" s="63"/>
      <c r="UNU7" s="63"/>
      <c r="UNV7" s="63"/>
      <c r="UNW7" s="63"/>
      <c r="UNX7" s="63"/>
      <c r="UNY7" s="63"/>
      <c r="UNZ7" s="63"/>
      <c r="UOA7" s="63"/>
      <c r="UOB7" s="63"/>
      <c r="UOC7" s="63"/>
      <c r="UOD7" s="63"/>
      <c r="UOE7" s="63"/>
      <c r="UOF7" s="63"/>
      <c r="UOG7" s="63"/>
      <c r="UOH7" s="63"/>
      <c r="UOI7" s="63"/>
      <c r="UOJ7" s="63"/>
      <c r="UOK7" s="63"/>
      <c r="UOL7" s="63"/>
      <c r="UOM7" s="63"/>
      <c r="UON7" s="63"/>
      <c r="UOO7" s="63"/>
      <c r="UOP7" s="63"/>
      <c r="UOQ7" s="63"/>
      <c r="UOR7" s="63"/>
      <c r="UOS7" s="63"/>
      <c r="UOT7" s="63"/>
      <c r="UOU7" s="63"/>
      <c r="UOV7" s="63"/>
      <c r="UOW7" s="63"/>
      <c r="UOX7" s="63"/>
      <c r="UOY7" s="63"/>
      <c r="UOZ7" s="63"/>
      <c r="UPA7" s="63"/>
      <c r="UPB7" s="63"/>
      <c r="UPC7" s="63"/>
      <c r="UPD7" s="63"/>
      <c r="UPE7" s="63"/>
      <c r="UPF7" s="63"/>
      <c r="UPG7" s="63"/>
      <c r="UPH7" s="63"/>
      <c r="UPI7" s="63"/>
      <c r="UPJ7" s="63"/>
      <c r="UPK7" s="63"/>
      <c r="UPL7" s="63"/>
      <c r="UPM7" s="63"/>
      <c r="UPN7" s="63"/>
      <c r="UPO7" s="63"/>
      <c r="UPP7" s="63"/>
      <c r="UPQ7" s="63"/>
      <c r="UPR7" s="63"/>
      <c r="UPS7" s="63"/>
      <c r="UPT7" s="63"/>
      <c r="UPU7" s="63"/>
      <c r="UPV7" s="63"/>
      <c r="UPW7" s="63"/>
      <c r="UPX7" s="63"/>
      <c r="UPY7" s="63"/>
      <c r="UPZ7" s="63"/>
      <c r="UQA7" s="63"/>
      <c r="UQB7" s="63"/>
      <c r="UQC7" s="63"/>
      <c r="UQD7" s="63"/>
      <c r="UQE7" s="63"/>
      <c r="UQF7" s="63"/>
      <c r="UQG7" s="63"/>
      <c r="UQH7" s="63"/>
      <c r="UQI7" s="63"/>
      <c r="UQJ7" s="63"/>
      <c r="UQK7" s="63"/>
      <c r="UQL7" s="63"/>
      <c r="UQM7" s="63"/>
      <c r="UQN7" s="63"/>
      <c r="UQO7" s="63"/>
      <c r="UQP7" s="63"/>
      <c r="UQQ7" s="63"/>
      <c r="UQR7" s="63"/>
      <c r="UQS7" s="63"/>
      <c r="UQT7" s="63"/>
      <c r="UQU7" s="63"/>
      <c r="UQV7" s="63"/>
      <c r="UQW7" s="63"/>
      <c r="UQX7" s="63"/>
      <c r="UQY7" s="63"/>
      <c r="UQZ7" s="63"/>
      <c r="URA7" s="63"/>
      <c r="URB7" s="63"/>
      <c r="URC7" s="63"/>
      <c r="URD7" s="63"/>
      <c r="URE7" s="63"/>
      <c r="URF7" s="63"/>
      <c r="URG7" s="63"/>
      <c r="URH7" s="63"/>
      <c r="URI7" s="63"/>
      <c r="URJ7" s="63"/>
      <c r="URK7" s="63"/>
      <c r="URL7" s="63"/>
      <c r="URM7" s="63"/>
      <c r="URN7" s="63"/>
      <c r="URO7" s="63"/>
      <c r="URP7" s="63"/>
      <c r="URQ7" s="63"/>
      <c r="URR7" s="63"/>
      <c r="URS7" s="63"/>
      <c r="URT7" s="63"/>
      <c r="URU7" s="63"/>
      <c r="URV7" s="63"/>
      <c r="URW7" s="63"/>
      <c r="URX7" s="63"/>
      <c r="URY7" s="63"/>
      <c r="URZ7" s="63"/>
      <c r="USA7" s="63"/>
      <c r="USB7" s="63"/>
      <c r="USC7" s="63"/>
      <c r="USD7" s="63"/>
      <c r="USE7" s="63"/>
      <c r="USF7" s="63"/>
      <c r="USG7" s="63"/>
      <c r="USH7" s="63"/>
      <c r="USI7" s="63"/>
      <c r="USJ7" s="63"/>
      <c r="USK7" s="63"/>
      <c r="USL7" s="63"/>
      <c r="USM7" s="63"/>
      <c r="USN7" s="63"/>
      <c r="USO7" s="63"/>
      <c r="USP7" s="63"/>
      <c r="USQ7" s="63"/>
      <c r="USR7" s="63"/>
      <c r="USS7" s="63"/>
      <c r="UST7" s="63"/>
      <c r="USU7" s="63"/>
      <c r="USV7" s="63"/>
      <c r="USW7" s="63"/>
      <c r="USX7" s="63"/>
      <c r="USY7" s="63"/>
      <c r="USZ7" s="63"/>
      <c r="UTA7" s="63"/>
      <c r="UTB7" s="63"/>
      <c r="UTC7" s="63"/>
      <c r="UTD7" s="63"/>
      <c r="UTE7" s="63"/>
      <c r="UTF7" s="63"/>
      <c r="UTG7" s="63"/>
      <c r="UTH7" s="63"/>
      <c r="UTI7" s="63"/>
      <c r="UTJ7" s="63"/>
      <c r="UTK7" s="63"/>
      <c r="UTL7" s="63"/>
      <c r="UTM7" s="63"/>
      <c r="UTN7" s="63"/>
      <c r="UTO7" s="63"/>
      <c r="UTP7" s="63"/>
      <c r="UTQ7" s="63"/>
      <c r="UTR7" s="63"/>
      <c r="UTS7" s="63"/>
      <c r="UTT7" s="63"/>
      <c r="UTU7" s="63"/>
      <c r="UTV7" s="63"/>
      <c r="UTW7" s="63"/>
      <c r="UTX7" s="63"/>
      <c r="UTY7" s="63"/>
      <c r="UTZ7" s="63"/>
      <c r="UUA7" s="63"/>
      <c r="UUB7" s="63"/>
      <c r="UUC7" s="63"/>
      <c r="UUD7" s="63"/>
      <c r="UUE7" s="63"/>
      <c r="UUF7" s="63"/>
      <c r="UUG7" s="63"/>
      <c r="UUH7" s="63"/>
      <c r="UUI7" s="63"/>
      <c r="UUJ7" s="63"/>
      <c r="UUK7" s="63"/>
      <c r="UUL7" s="63"/>
      <c r="UUM7" s="63"/>
      <c r="UUN7" s="63"/>
      <c r="UUO7" s="63"/>
      <c r="UUP7" s="63"/>
      <c r="UUQ7" s="63"/>
      <c r="UUR7" s="63"/>
      <c r="UUS7" s="63"/>
      <c r="UUT7" s="63"/>
      <c r="UUU7" s="63"/>
      <c r="UUV7" s="63"/>
      <c r="UUW7" s="63"/>
      <c r="UUX7" s="63"/>
      <c r="UUY7" s="63"/>
      <c r="UUZ7" s="63"/>
      <c r="UVA7" s="63"/>
      <c r="UVB7" s="63"/>
      <c r="UVC7" s="63"/>
      <c r="UVD7" s="63"/>
      <c r="UVE7" s="63"/>
      <c r="UVF7" s="63"/>
      <c r="UVG7" s="63"/>
      <c r="UVH7" s="63"/>
      <c r="UVI7" s="63"/>
      <c r="UVJ7" s="63"/>
      <c r="UVK7" s="63"/>
      <c r="UVL7" s="63"/>
      <c r="UVM7" s="63"/>
      <c r="UVN7" s="63"/>
      <c r="UVO7" s="63"/>
      <c r="UVP7" s="63"/>
      <c r="UVQ7" s="63"/>
      <c r="UVR7" s="63"/>
      <c r="UVS7" s="63"/>
      <c r="UVT7" s="63"/>
      <c r="UVU7" s="63"/>
      <c r="UVV7" s="63"/>
      <c r="UVW7" s="63"/>
      <c r="UVX7" s="63"/>
      <c r="UVY7" s="63"/>
      <c r="UVZ7" s="63"/>
      <c r="UWA7" s="63"/>
      <c r="UWB7" s="63"/>
      <c r="UWC7" s="63"/>
      <c r="UWD7" s="63"/>
      <c r="UWE7" s="63"/>
      <c r="UWF7" s="63"/>
      <c r="UWG7" s="63"/>
      <c r="UWH7" s="63"/>
      <c r="UWI7" s="63"/>
      <c r="UWJ7" s="63"/>
      <c r="UWK7" s="63"/>
      <c r="UWL7" s="63"/>
      <c r="UWM7" s="63"/>
      <c r="UWN7" s="63"/>
      <c r="UWO7" s="63"/>
      <c r="UWP7" s="63"/>
      <c r="UWQ7" s="63"/>
      <c r="UWR7" s="63"/>
      <c r="UWS7" s="63"/>
      <c r="UWT7" s="63"/>
      <c r="UWU7" s="63"/>
      <c r="UWV7" s="63"/>
      <c r="UWW7" s="63"/>
      <c r="UWX7" s="63"/>
      <c r="UWY7" s="63"/>
      <c r="UWZ7" s="63"/>
      <c r="UXA7" s="63"/>
      <c r="UXB7" s="63"/>
      <c r="UXC7" s="63"/>
      <c r="UXD7" s="63"/>
      <c r="UXE7" s="63"/>
      <c r="UXF7" s="63"/>
      <c r="UXG7" s="63"/>
      <c r="UXH7" s="63"/>
      <c r="UXI7" s="63"/>
      <c r="UXJ7" s="63"/>
      <c r="UXK7" s="63"/>
      <c r="UXL7" s="63"/>
      <c r="UXM7" s="63"/>
      <c r="UXN7" s="63"/>
      <c r="UXO7" s="63"/>
      <c r="UXP7" s="63"/>
      <c r="UXQ7" s="63"/>
      <c r="UXR7" s="63"/>
      <c r="UXS7" s="63"/>
      <c r="UXT7" s="63"/>
      <c r="UXU7" s="63"/>
      <c r="UXV7" s="63"/>
      <c r="UXW7" s="63"/>
      <c r="UXX7" s="63"/>
      <c r="UXY7" s="63"/>
      <c r="UXZ7" s="63"/>
      <c r="UYA7" s="63"/>
      <c r="UYB7" s="63"/>
      <c r="UYC7" s="63"/>
      <c r="UYD7" s="63"/>
      <c r="UYE7" s="63"/>
      <c r="UYF7" s="63"/>
      <c r="UYG7" s="63"/>
      <c r="UYH7" s="63"/>
      <c r="UYI7" s="63"/>
      <c r="UYJ7" s="63"/>
      <c r="UYK7" s="63"/>
      <c r="UYL7" s="63"/>
      <c r="UYM7" s="63"/>
      <c r="UYN7" s="63"/>
      <c r="UYO7" s="63"/>
      <c r="UYP7" s="63"/>
      <c r="UYQ7" s="63"/>
      <c r="UYR7" s="63"/>
      <c r="UYS7" s="63"/>
      <c r="UYT7" s="63"/>
      <c r="UYU7" s="63"/>
      <c r="UYV7" s="63"/>
      <c r="UYW7" s="63"/>
      <c r="UYX7" s="63"/>
      <c r="UYY7" s="63"/>
      <c r="UYZ7" s="63"/>
      <c r="UZA7" s="63"/>
      <c r="UZB7" s="63"/>
      <c r="UZC7" s="63"/>
      <c r="UZD7" s="63"/>
      <c r="UZE7" s="63"/>
      <c r="UZF7" s="63"/>
      <c r="UZG7" s="63"/>
      <c r="UZH7" s="63"/>
      <c r="UZI7" s="63"/>
      <c r="UZJ7" s="63"/>
      <c r="UZK7" s="63"/>
      <c r="UZL7" s="63"/>
      <c r="UZM7" s="63"/>
      <c r="UZN7" s="63"/>
      <c r="UZO7" s="63"/>
      <c r="UZP7" s="63"/>
      <c r="UZQ7" s="63"/>
      <c r="UZR7" s="63"/>
      <c r="UZS7" s="63"/>
      <c r="UZT7" s="63"/>
      <c r="UZU7" s="63"/>
      <c r="UZV7" s="63"/>
      <c r="UZW7" s="63"/>
      <c r="UZX7" s="63"/>
      <c r="UZY7" s="63"/>
      <c r="UZZ7" s="63"/>
      <c r="VAA7" s="63"/>
      <c r="VAB7" s="63"/>
      <c r="VAC7" s="63"/>
      <c r="VAD7" s="63"/>
      <c r="VAE7" s="63"/>
      <c r="VAF7" s="63"/>
      <c r="VAG7" s="63"/>
      <c r="VAH7" s="63"/>
      <c r="VAI7" s="63"/>
      <c r="VAJ7" s="63"/>
      <c r="VAK7" s="63"/>
      <c r="VAL7" s="63"/>
      <c r="VAM7" s="63"/>
      <c r="VAN7" s="63"/>
      <c r="VAO7" s="63"/>
      <c r="VAP7" s="63"/>
      <c r="VAQ7" s="63"/>
      <c r="VAR7" s="63"/>
      <c r="VAS7" s="63"/>
      <c r="VAT7" s="63"/>
      <c r="VAU7" s="63"/>
      <c r="VAV7" s="63"/>
      <c r="VAW7" s="63"/>
      <c r="VAX7" s="63"/>
      <c r="VAY7" s="63"/>
      <c r="VAZ7" s="63"/>
      <c r="VBA7" s="63"/>
      <c r="VBB7" s="63"/>
      <c r="VBC7" s="63"/>
      <c r="VBD7" s="63"/>
      <c r="VBE7" s="63"/>
      <c r="VBF7" s="63"/>
      <c r="VBG7" s="63"/>
      <c r="VBH7" s="63"/>
      <c r="VBI7" s="63"/>
      <c r="VBJ7" s="63"/>
      <c r="VBK7" s="63"/>
      <c r="VBL7" s="63"/>
      <c r="VBM7" s="63"/>
      <c r="VBN7" s="63"/>
      <c r="VBO7" s="63"/>
      <c r="VBP7" s="63"/>
      <c r="VBQ7" s="63"/>
      <c r="VBR7" s="63"/>
      <c r="VBS7" s="63"/>
      <c r="VBT7" s="63"/>
      <c r="VBU7" s="63"/>
      <c r="VBV7" s="63"/>
      <c r="VBW7" s="63"/>
      <c r="VBX7" s="63"/>
      <c r="VBY7" s="63"/>
      <c r="VBZ7" s="63"/>
      <c r="VCA7" s="63"/>
      <c r="VCB7" s="63"/>
      <c r="VCC7" s="63"/>
      <c r="VCD7" s="63"/>
      <c r="VCE7" s="63"/>
      <c r="VCF7" s="63"/>
      <c r="VCG7" s="63"/>
      <c r="VCH7" s="63"/>
      <c r="VCI7" s="63"/>
      <c r="VCJ7" s="63"/>
      <c r="VCK7" s="63"/>
      <c r="VCL7" s="63"/>
      <c r="VCM7" s="63"/>
      <c r="VCN7" s="63"/>
      <c r="VCO7" s="63"/>
      <c r="VCP7" s="63"/>
      <c r="VCQ7" s="63"/>
      <c r="VCR7" s="63"/>
      <c r="VCS7" s="63"/>
      <c r="VCT7" s="63"/>
      <c r="VCU7" s="63"/>
      <c r="VCV7" s="63"/>
      <c r="VCW7" s="63"/>
      <c r="VCX7" s="63"/>
      <c r="VCY7" s="63"/>
      <c r="VCZ7" s="63"/>
      <c r="VDA7" s="63"/>
      <c r="VDB7" s="63"/>
      <c r="VDC7" s="63"/>
      <c r="VDD7" s="63"/>
      <c r="VDE7" s="63"/>
      <c r="VDF7" s="63"/>
      <c r="VDG7" s="63"/>
      <c r="VDH7" s="63"/>
      <c r="VDI7" s="63"/>
      <c r="VDJ7" s="63"/>
      <c r="VDK7" s="63"/>
      <c r="VDL7" s="63"/>
      <c r="VDM7" s="63"/>
      <c r="VDN7" s="63"/>
      <c r="VDO7" s="63"/>
      <c r="VDP7" s="63"/>
      <c r="VDQ7" s="63"/>
      <c r="VDR7" s="63"/>
      <c r="VDS7" s="63"/>
      <c r="VDT7" s="63"/>
      <c r="VDU7" s="63"/>
      <c r="VDV7" s="63"/>
      <c r="VDW7" s="63"/>
      <c r="VDX7" s="63"/>
      <c r="VDY7" s="63"/>
      <c r="VDZ7" s="63"/>
      <c r="VEA7" s="63"/>
      <c r="VEB7" s="63"/>
      <c r="VEC7" s="63"/>
      <c r="VED7" s="63"/>
      <c r="VEE7" s="63"/>
      <c r="VEF7" s="63"/>
      <c r="VEG7" s="63"/>
      <c r="VEH7" s="63"/>
      <c r="VEI7" s="63"/>
      <c r="VEJ7" s="63"/>
      <c r="VEK7" s="63"/>
      <c r="VEL7" s="63"/>
      <c r="VEM7" s="63"/>
      <c r="VEN7" s="63"/>
      <c r="VEO7" s="63"/>
      <c r="VEP7" s="63"/>
      <c r="VEQ7" s="63"/>
      <c r="VER7" s="63"/>
      <c r="VES7" s="63"/>
      <c r="VET7" s="63"/>
      <c r="VEU7" s="63"/>
      <c r="VEV7" s="63"/>
      <c r="VEW7" s="63"/>
      <c r="VEX7" s="63"/>
      <c r="VEY7" s="63"/>
      <c r="VEZ7" s="63"/>
      <c r="VFA7" s="63"/>
      <c r="VFB7" s="63"/>
      <c r="VFC7" s="63"/>
      <c r="VFD7" s="63"/>
      <c r="VFE7" s="63"/>
      <c r="VFF7" s="63"/>
      <c r="VFG7" s="63"/>
      <c r="VFH7" s="63"/>
      <c r="VFI7" s="63"/>
      <c r="VFJ7" s="63"/>
      <c r="VFK7" s="63"/>
      <c r="VFL7" s="63"/>
      <c r="VFM7" s="63"/>
      <c r="VFN7" s="63"/>
      <c r="VFO7" s="63"/>
      <c r="VFP7" s="63"/>
      <c r="VFQ7" s="63"/>
      <c r="VFR7" s="63"/>
      <c r="VFS7" s="63"/>
      <c r="VFT7" s="63"/>
      <c r="VFU7" s="63"/>
      <c r="VFV7" s="63"/>
      <c r="VFW7" s="63"/>
      <c r="VFX7" s="63"/>
      <c r="VFY7" s="63"/>
      <c r="VFZ7" s="63"/>
      <c r="VGA7" s="63"/>
      <c r="VGB7" s="63"/>
      <c r="VGC7" s="63"/>
      <c r="VGD7" s="63"/>
      <c r="VGE7" s="63"/>
      <c r="VGF7" s="63"/>
      <c r="VGG7" s="63"/>
      <c r="VGH7" s="63"/>
      <c r="VGI7" s="63"/>
      <c r="VGJ7" s="63"/>
      <c r="VGK7" s="63"/>
      <c r="VGL7" s="63"/>
      <c r="VGM7" s="63"/>
      <c r="VGN7" s="63"/>
      <c r="VGO7" s="63"/>
      <c r="VGP7" s="63"/>
      <c r="VGQ7" s="63"/>
      <c r="VGR7" s="63"/>
      <c r="VGS7" s="63"/>
      <c r="VGT7" s="63"/>
      <c r="VGU7" s="63"/>
      <c r="VGV7" s="63"/>
      <c r="VGW7" s="63"/>
      <c r="VGX7" s="63"/>
      <c r="VGY7" s="63"/>
      <c r="VGZ7" s="63"/>
      <c r="VHA7" s="63"/>
      <c r="VHB7" s="63"/>
      <c r="VHC7" s="63"/>
      <c r="VHD7" s="63"/>
      <c r="VHE7" s="63"/>
      <c r="VHF7" s="63"/>
      <c r="VHG7" s="63"/>
      <c r="VHH7" s="63"/>
      <c r="VHI7" s="63"/>
      <c r="VHJ7" s="63"/>
      <c r="VHK7" s="63"/>
      <c r="VHL7" s="63"/>
      <c r="VHM7" s="63"/>
      <c r="VHN7" s="63"/>
      <c r="VHO7" s="63"/>
      <c r="VHP7" s="63"/>
      <c r="VHQ7" s="63"/>
      <c r="VHR7" s="63"/>
      <c r="VHS7" s="63"/>
      <c r="VHT7" s="63"/>
      <c r="VHU7" s="63"/>
      <c r="VHV7" s="63"/>
      <c r="VHW7" s="63"/>
      <c r="VHX7" s="63"/>
      <c r="VHY7" s="63"/>
      <c r="VHZ7" s="63"/>
      <c r="VIA7" s="63"/>
      <c r="VIB7" s="63"/>
      <c r="VIC7" s="63"/>
      <c r="VID7" s="63"/>
      <c r="VIE7" s="63"/>
      <c r="VIF7" s="63"/>
      <c r="VIG7" s="63"/>
      <c r="VIH7" s="63"/>
      <c r="VII7" s="63"/>
      <c r="VIJ7" s="63"/>
      <c r="VIK7" s="63"/>
      <c r="VIL7" s="63"/>
      <c r="VIM7" s="63"/>
      <c r="VIN7" s="63"/>
      <c r="VIO7" s="63"/>
      <c r="VIP7" s="63"/>
      <c r="VIQ7" s="63"/>
      <c r="VIR7" s="63"/>
      <c r="VIS7" s="63"/>
      <c r="VIT7" s="63"/>
      <c r="VIU7" s="63"/>
      <c r="VIV7" s="63"/>
      <c r="VIW7" s="63"/>
      <c r="VIX7" s="63"/>
      <c r="VIY7" s="63"/>
      <c r="VIZ7" s="63"/>
      <c r="VJA7" s="63"/>
      <c r="VJB7" s="63"/>
      <c r="VJC7" s="63"/>
      <c r="VJD7" s="63"/>
      <c r="VJE7" s="63"/>
      <c r="VJF7" s="63"/>
      <c r="VJG7" s="63"/>
      <c r="VJH7" s="63"/>
      <c r="VJI7" s="63"/>
      <c r="VJJ7" s="63"/>
      <c r="VJK7" s="63"/>
      <c r="VJL7" s="63"/>
      <c r="VJM7" s="63"/>
      <c r="VJN7" s="63"/>
      <c r="VJO7" s="63"/>
      <c r="VJP7" s="63"/>
      <c r="VJQ7" s="63"/>
      <c r="VJR7" s="63"/>
      <c r="VJS7" s="63"/>
      <c r="VJT7" s="63"/>
      <c r="VJU7" s="63"/>
      <c r="VJV7" s="63"/>
      <c r="VJW7" s="63"/>
      <c r="VJX7" s="63"/>
      <c r="VJY7" s="63"/>
      <c r="VJZ7" s="63"/>
      <c r="VKA7" s="63"/>
      <c r="VKB7" s="63"/>
      <c r="VKC7" s="63"/>
      <c r="VKD7" s="63"/>
      <c r="VKE7" s="63"/>
      <c r="VKF7" s="63"/>
      <c r="VKG7" s="63"/>
      <c r="VKH7" s="63"/>
      <c r="VKI7" s="63"/>
      <c r="VKJ7" s="63"/>
      <c r="VKK7" s="63"/>
      <c r="VKL7" s="63"/>
      <c r="VKM7" s="63"/>
      <c r="VKN7" s="63"/>
      <c r="VKO7" s="63"/>
      <c r="VKP7" s="63"/>
      <c r="VKQ7" s="63"/>
      <c r="VKR7" s="63"/>
      <c r="VKS7" s="63"/>
      <c r="VKT7" s="63"/>
      <c r="VKU7" s="63"/>
      <c r="VKV7" s="63"/>
      <c r="VKW7" s="63"/>
      <c r="VKX7" s="63"/>
      <c r="VKY7" s="63"/>
      <c r="VKZ7" s="63"/>
      <c r="VLA7" s="63"/>
      <c r="VLB7" s="63"/>
      <c r="VLC7" s="63"/>
      <c r="VLD7" s="63"/>
      <c r="VLE7" s="63"/>
      <c r="VLF7" s="63"/>
      <c r="VLG7" s="63"/>
      <c r="VLH7" s="63"/>
      <c r="VLI7" s="63"/>
      <c r="VLJ7" s="63"/>
      <c r="VLK7" s="63"/>
      <c r="VLL7" s="63"/>
      <c r="VLM7" s="63"/>
      <c r="VLN7" s="63"/>
      <c r="VLO7" s="63"/>
      <c r="VLP7" s="63"/>
      <c r="VLQ7" s="63"/>
      <c r="VLR7" s="63"/>
      <c r="VLS7" s="63"/>
      <c r="VLT7" s="63"/>
      <c r="VLU7" s="63"/>
      <c r="VLV7" s="63"/>
      <c r="VLW7" s="63"/>
      <c r="VLX7" s="63"/>
      <c r="VLY7" s="63"/>
      <c r="VLZ7" s="63"/>
      <c r="VMA7" s="63"/>
      <c r="VMB7" s="63"/>
      <c r="VMC7" s="63"/>
      <c r="VMD7" s="63"/>
      <c r="VME7" s="63"/>
      <c r="VMF7" s="63"/>
      <c r="VMG7" s="63"/>
      <c r="VMH7" s="63"/>
      <c r="VMI7" s="63"/>
      <c r="VMJ7" s="63"/>
      <c r="VMK7" s="63"/>
      <c r="VML7" s="63"/>
      <c r="VMM7" s="63"/>
      <c r="VMN7" s="63"/>
      <c r="VMO7" s="63"/>
      <c r="VMP7" s="63"/>
      <c r="VMQ7" s="63"/>
      <c r="VMR7" s="63"/>
      <c r="VMS7" s="63"/>
      <c r="VMT7" s="63"/>
      <c r="VMU7" s="63"/>
      <c r="VMV7" s="63"/>
      <c r="VMW7" s="63"/>
      <c r="VMX7" s="63"/>
      <c r="VMY7" s="63"/>
      <c r="VMZ7" s="63"/>
      <c r="VNA7" s="63"/>
      <c r="VNB7" s="63"/>
      <c r="VNC7" s="63"/>
      <c r="VND7" s="63"/>
      <c r="VNE7" s="63"/>
      <c r="VNF7" s="63"/>
      <c r="VNG7" s="63"/>
      <c r="VNH7" s="63"/>
      <c r="VNI7" s="63"/>
      <c r="VNJ7" s="63"/>
      <c r="VNK7" s="63"/>
      <c r="VNL7" s="63"/>
      <c r="VNM7" s="63"/>
      <c r="VNN7" s="63"/>
      <c r="VNO7" s="63"/>
      <c r="VNP7" s="63"/>
      <c r="VNQ7" s="63"/>
      <c r="VNR7" s="63"/>
      <c r="VNS7" s="63"/>
      <c r="VNT7" s="63"/>
      <c r="VNU7" s="63"/>
      <c r="VNV7" s="63"/>
      <c r="VNW7" s="63"/>
      <c r="VNX7" s="63"/>
      <c r="VNY7" s="63"/>
      <c r="VNZ7" s="63"/>
      <c r="VOA7" s="63"/>
      <c r="VOB7" s="63"/>
      <c r="VOC7" s="63"/>
      <c r="VOD7" s="63"/>
      <c r="VOE7" s="63"/>
      <c r="VOF7" s="63"/>
      <c r="VOG7" s="63"/>
      <c r="VOH7" s="63"/>
      <c r="VOI7" s="63"/>
      <c r="VOJ7" s="63"/>
      <c r="VOK7" s="63"/>
      <c r="VOL7" s="63"/>
      <c r="VOM7" s="63"/>
      <c r="VON7" s="63"/>
      <c r="VOO7" s="63"/>
      <c r="VOP7" s="63"/>
      <c r="VOQ7" s="63"/>
      <c r="VOR7" s="63"/>
      <c r="VOS7" s="63"/>
      <c r="VOT7" s="63"/>
      <c r="VOU7" s="63"/>
      <c r="VOV7" s="63"/>
      <c r="VOW7" s="63"/>
      <c r="VOX7" s="63"/>
      <c r="VOY7" s="63"/>
      <c r="VOZ7" s="63"/>
      <c r="VPA7" s="63"/>
      <c r="VPB7" s="63"/>
      <c r="VPC7" s="63"/>
      <c r="VPD7" s="63"/>
      <c r="VPE7" s="63"/>
      <c r="VPF7" s="63"/>
      <c r="VPG7" s="63"/>
      <c r="VPH7" s="63"/>
      <c r="VPI7" s="63"/>
      <c r="VPJ7" s="63"/>
      <c r="VPK7" s="63"/>
      <c r="VPL7" s="63"/>
      <c r="VPM7" s="63"/>
      <c r="VPN7" s="63"/>
      <c r="VPO7" s="63"/>
      <c r="VPP7" s="63"/>
      <c r="VPQ7" s="63"/>
      <c r="VPR7" s="63"/>
      <c r="VPS7" s="63"/>
      <c r="VPT7" s="63"/>
      <c r="VPU7" s="63"/>
      <c r="VPV7" s="63"/>
      <c r="VPW7" s="63"/>
      <c r="VPX7" s="63"/>
      <c r="VPY7" s="63"/>
      <c r="VPZ7" s="63"/>
      <c r="VQA7" s="63"/>
      <c r="VQB7" s="63"/>
      <c r="VQC7" s="63"/>
      <c r="VQD7" s="63"/>
      <c r="VQE7" s="63"/>
      <c r="VQF7" s="63"/>
      <c r="VQG7" s="63"/>
      <c r="VQH7" s="63"/>
      <c r="VQI7" s="63"/>
      <c r="VQJ7" s="63"/>
      <c r="VQK7" s="63"/>
      <c r="VQL7" s="63"/>
      <c r="VQM7" s="63"/>
      <c r="VQN7" s="63"/>
      <c r="VQO7" s="63"/>
      <c r="VQP7" s="63"/>
      <c r="VQQ7" s="63"/>
      <c r="VQR7" s="63"/>
      <c r="VQS7" s="63"/>
      <c r="VQT7" s="63"/>
      <c r="VQU7" s="63"/>
      <c r="VQV7" s="63"/>
      <c r="VQW7" s="63"/>
      <c r="VQX7" s="63"/>
      <c r="VQY7" s="63"/>
      <c r="VQZ7" s="63"/>
      <c r="VRA7" s="63"/>
      <c r="VRB7" s="63"/>
      <c r="VRC7" s="63"/>
      <c r="VRD7" s="63"/>
      <c r="VRE7" s="63"/>
      <c r="VRF7" s="63"/>
      <c r="VRG7" s="63"/>
      <c r="VRH7" s="63"/>
      <c r="VRI7" s="63"/>
      <c r="VRJ7" s="63"/>
      <c r="VRK7" s="63"/>
      <c r="VRL7" s="63"/>
      <c r="VRM7" s="63"/>
      <c r="VRN7" s="63"/>
      <c r="VRO7" s="63"/>
      <c r="VRP7" s="63"/>
      <c r="VRQ7" s="63"/>
      <c r="VRR7" s="63"/>
      <c r="VRS7" s="63"/>
      <c r="VRT7" s="63"/>
      <c r="VRU7" s="63"/>
      <c r="VRV7" s="63"/>
      <c r="VRW7" s="63"/>
      <c r="VRX7" s="63"/>
      <c r="VRY7" s="63"/>
      <c r="VRZ7" s="63"/>
      <c r="VSA7" s="63"/>
      <c r="VSB7" s="63"/>
      <c r="VSC7" s="63"/>
      <c r="VSD7" s="63"/>
      <c r="VSE7" s="63"/>
      <c r="VSF7" s="63"/>
      <c r="VSG7" s="63"/>
      <c r="VSH7" s="63"/>
      <c r="VSI7" s="63"/>
      <c r="VSJ7" s="63"/>
      <c r="VSK7" s="63"/>
      <c r="VSL7" s="63"/>
      <c r="VSM7" s="63"/>
      <c r="VSN7" s="63"/>
      <c r="VSO7" s="63"/>
      <c r="VSP7" s="63"/>
      <c r="VSQ7" s="63"/>
      <c r="VSR7" s="63"/>
      <c r="VSS7" s="63"/>
      <c r="VST7" s="63"/>
      <c r="VSU7" s="63"/>
      <c r="VSV7" s="63"/>
      <c r="VSW7" s="63"/>
      <c r="VSX7" s="63"/>
      <c r="VSY7" s="63"/>
      <c r="VSZ7" s="63"/>
      <c r="VTA7" s="63"/>
      <c r="VTB7" s="63"/>
      <c r="VTC7" s="63"/>
      <c r="VTD7" s="63"/>
      <c r="VTE7" s="63"/>
      <c r="VTF7" s="63"/>
      <c r="VTG7" s="63"/>
      <c r="VTH7" s="63"/>
      <c r="VTI7" s="63"/>
      <c r="VTJ7" s="63"/>
      <c r="VTK7" s="63"/>
      <c r="VTL7" s="63"/>
      <c r="VTM7" s="63"/>
      <c r="VTN7" s="63"/>
      <c r="VTO7" s="63"/>
      <c r="VTP7" s="63"/>
      <c r="VTQ7" s="63"/>
      <c r="VTR7" s="63"/>
      <c r="VTS7" s="63"/>
      <c r="VTT7" s="63"/>
      <c r="VTU7" s="63"/>
      <c r="VTV7" s="63"/>
      <c r="VTW7" s="63"/>
      <c r="VTX7" s="63"/>
      <c r="VTY7" s="63"/>
      <c r="VTZ7" s="63"/>
      <c r="VUA7" s="63"/>
      <c r="VUB7" s="63"/>
      <c r="VUC7" s="63"/>
      <c r="VUD7" s="63"/>
      <c r="VUE7" s="63"/>
      <c r="VUF7" s="63"/>
      <c r="VUG7" s="63"/>
      <c r="VUH7" s="63"/>
      <c r="VUI7" s="63"/>
      <c r="VUJ7" s="63"/>
      <c r="VUK7" s="63"/>
      <c r="VUL7" s="63"/>
      <c r="VUM7" s="63"/>
      <c r="VUN7" s="63"/>
      <c r="VUO7" s="63"/>
      <c r="VUP7" s="63"/>
      <c r="VUQ7" s="63"/>
      <c r="VUR7" s="63"/>
      <c r="VUS7" s="63"/>
      <c r="VUT7" s="63"/>
      <c r="VUU7" s="63"/>
      <c r="VUV7" s="63"/>
      <c r="VUW7" s="63"/>
      <c r="VUX7" s="63"/>
      <c r="VUY7" s="63"/>
      <c r="VUZ7" s="63"/>
      <c r="VVA7" s="63"/>
      <c r="VVB7" s="63"/>
      <c r="VVC7" s="63"/>
      <c r="VVD7" s="63"/>
      <c r="VVE7" s="63"/>
      <c r="VVF7" s="63"/>
      <c r="VVG7" s="63"/>
      <c r="VVH7" s="63"/>
      <c r="VVI7" s="63"/>
      <c r="VVJ7" s="63"/>
      <c r="VVK7" s="63"/>
      <c r="VVL7" s="63"/>
      <c r="VVM7" s="63"/>
      <c r="VVN7" s="63"/>
      <c r="VVO7" s="63"/>
      <c r="VVP7" s="63"/>
      <c r="VVQ7" s="63"/>
      <c r="VVR7" s="63"/>
      <c r="VVS7" s="63"/>
      <c r="VVT7" s="63"/>
      <c r="VVU7" s="63"/>
      <c r="VVV7" s="63"/>
      <c r="VVW7" s="63"/>
      <c r="VVX7" s="63"/>
      <c r="VVY7" s="63"/>
      <c r="VVZ7" s="63"/>
      <c r="VWA7" s="63"/>
      <c r="VWB7" s="63"/>
      <c r="VWC7" s="63"/>
      <c r="VWD7" s="63"/>
      <c r="VWE7" s="63"/>
      <c r="VWF7" s="63"/>
      <c r="VWG7" s="63"/>
      <c r="VWH7" s="63"/>
      <c r="VWI7" s="63"/>
      <c r="VWJ7" s="63"/>
      <c r="VWK7" s="63"/>
      <c r="VWL7" s="63"/>
      <c r="VWM7" s="63"/>
      <c r="VWN7" s="63"/>
      <c r="VWO7" s="63"/>
      <c r="VWP7" s="63"/>
      <c r="VWQ7" s="63"/>
      <c r="VWR7" s="63"/>
      <c r="VWS7" s="63"/>
      <c r="VWT7" s="63"/>
      <c r="VWU7" s="63"/>
      <c r="VWV7" s="63"/>
      <c r="VWW7" s="63"/>
      <c r="VWX7" s="63"/>
      <c r="VWY7" s="63"/>
      <c r="VWZ7" s="63"/>
      <c r="VXA7" s="63"/>
      <c r="VXB7" s="63"/>
      <c r="VXC7" s="63"/>
      <c r="VXD7" s="63"/>
      <c r="VXE7" s="63"/>
      <c r="VXF7" s="63"/>
      <c r="VXG7" s="63"/>
      <c r="VXH7" s="63"/>
      <c r="VXI7" s="63"/>
      <c r="VXJ7" s="63"/>
      <c r="VXK7" s="63"/>
      <c r="VXL7" s="63"/>
      <c r="VXM7" s="63"/>
      <c r="VXN7" s="63"/>
      <c r="VXO7" s="63"/>
      <c r="VXP7" s="63"/>
      <c r="VXQ7" s="63"/>
      <c r="VXR7" s="63"/>
      <c r="VXS7" s="63"/>
      <c r="VXT7" s="63"/>
      <c r="VXU7" s="63"/>
      <c r="VXV7" s="63"/>
      <c r="VXW7" s="63"/>
      <c r="VXX7" s="63"/>
      <c r="VXY7" s="63"/>
      <c r="VXZ7" s="63"/>
      <c r="VYA7" s="63"/>
      <c r="VYB7" s="63"/>
      <c r="VYC7" s="63"/>
      <c r="VYD7" s="63"/>
      <c r="VYE7" s="63"/>
      <c r="VYF7" s="63"/>
      <c r="VYG7" s="63"/>
      <c r="VYH7" s="63"/>
      <c r="VYI7" s="63"/>
      <c r="VYJ7" s="63"/>
      <c r="VYK7" s="63"/>
      <c r="VYL7" s="63"/>
      <c r="VYM7" s="63"/>
      <c r="VYN7" s="63"/>
      <c r="VYO7" s="63"/>
      <c r="VYP7" s="63"/>
      <c r="VYQ7" s="63"/>
      <c r="VYR7" s="63"/>
      <c r="VYS7" s="63"/>
      <c r="VYT7" s="63"/>
      <c r="VYU7" s="63"/>
      <c r="VYV7" s="63"/>
      <c r="VYW7" s="63"/>
      <c r="VYX7" s="63"/>
      <c r="VYY7" s="63"/>
      <c r="VYZ7" s="63"/>
      <c r="VZA7" s="63"/>
      <c r="VZB7" s="63"/>
      <c r="VZC7" s="63"/>
      <c r="VZD7" s="63"/>
      <c r="VZE7" s="63"/>
      <c r="VZF7" s="63"/>
      <c r="VZG7" s="63"/>
      <c r="VZH7" s="63"/>
      <c r="VZI7" s="63"/>
      <c r="VZJ7" s="63"/>
      <c r="VZK7" s="63"/>
      <c r="VZL7" s="63"/>
      <c r="VZM7" s="63"/>
      <c r="VZN7" s="63"/>
      <c r="VZO7" s="63"/>
      <c r="VZP7" s="63"/>
      <c r="VZQ7" s="63"/>
      <c r="VZR7" s="63"/>
      <c r="VZS7" s="63"/>
      <c r="VZT7" s="63"/>
      <c r="VZU7" s="63"/>
      <c r="VZV7" s="63"/>
      <c r="VZW7" s="63"/>
      <c r="VZX7" s="63"/>
      <c r="VZY7" s="63"/>
      <c r="VZZ7" s="63"/>
      <c r="WAA7" s="63"/>
      <c r="WAB7" s="63"/>
      <c r="WAC7" s="63"/>
      <c r="WAD7" s="63"/>
      <c r="WAE7" s="63"/>
      <c r="WAF7" s="63"/>
      <c r="WAG7" s="63"/>
      <c r="WAH7" s="63"/>
      <c r="WAI7" s="63"/>
      <c r="WAJ7" s="63"/>
      <c r="WAK7" s="63"/>
      <c r="WAL7" s="63"/>
      <c r="WAM7" s="63"/>
      <c r="WAN7" s="63"/>
      <c r="WAO7" s="63"/>
      <c r="WAP7" s="63"/>
      <c r="WAQ7" s="63"/>
      <c r="WAR7" s="63"/>
      <c r="WAS7" s="63"/>
      <c r="WAT7" s="63"/>
      <c r="WAU7" s="63"/>
      <c r="WAV7" s="63"/>
      <c r="WAW7" s="63"/>
      <c r="WAX7" s="63"/>
      <c r="WAY7" s="63"/>
      <c r="WAZ7" s="63"/>
      <c r="WBA7" s="63"/>
      <c r="WBB7" s="63"/>
      <c r="WBC7" s="63"/>
      <c r="WBD7" s="63"/>
      <c r="WBE7" s="63"/>
      <c r="WBF7" s="63"/>
      <c r="WBG7" s="63"/>
      <c r="WBH7" s="63"/>
      <c r="WBI7" s="63"/>
      <c r="WBJ7" s="63"/>
      <c r="WBK7" s="63"/>
      <c r="WBL7" s="63"/>
      <c r="WBM7" s="63"/>
      <c r="WBN7" s="63"/>
      <c r="WBO7" s="63"/>
      <c r="WBP7" s="63"/>
      <c r="WBQ7" s="63"/>
      <c r="WBR7" s="63"/>
      <c r="WBS7" s="63"/>
      <c r="WBT7" s="63"/>
      <c r="WBU7" s="63"/>
      <c r="WBV7" s="63"/>
      <c r="WBW7" s="63"/>
      <c r="WBX7" s="63"/>
      <c r="WBY7" s="63"/>
      <c r="WBZ7" s="63"/>
      <c r="WCA7" s="63"/>
      <c r="WCB7" s="63"/>
      <c r="WCC7" s="63"/>
      <c r="WCD7" s="63"/>
      <c r="WCE7" s="63"/>
      <c r="WCF7" s="63"/>
      <c r="WCG7" s="63"/>
      <c r="WCH7" s="63"/>
      <c r="WCI7" s="63"/>
      <c r="WCJ7" s="63"/>
      <c r="WCK7" s="63"/>
      <c r="WCL7" s="63"/>
      <c r="WCM7" s="63"/>
      <c r="WCN7" s="63"/>
      <c r="WCO7" s="63"/>
      <c r="WCP7" s="63"/>
      <c r="WCQ7" s="63"/>
      <c r="WCR7" s="63"/>
      <c r="WCS7" s="63"/>
      <c r="WCT7" s="63"/>
      <c r="WCU7" s="63"/>
      <c r="WCV7" s="63"/>
      <c r="WCW7" s="63"/>
      <c r="WCX7" s="63"/>
      <c r="WCY7" s="63"/>
      <c r="WCZ7" s="63"/>
      <c r="WDA7" s="63"/>
      <c r="WDB7" s="63"/>
      <c r="WDC7" s="63"/>
      <c r="WDD7" s="63"/>
      <c r="WDE7" s="63"/>
      <c r="WDF7" s="63"/>
      <c r="WDG7" s="63"/>
      <c r="WDH7" s="63"/>
      <c r="WDI7" s="63"/>
      <c r="WDJ7" s="63"/>
      <c r="WDK7" s="63"/>
      <c r="WDL7" s="63"/>
      <c r="WDM7" s="63"/>
      <c r="WDN7" s="63"/>
      <c r="WDO7" s="63"/>
      <c r="WDP7" s="63"/>
      <c r="WDQ7" s="63"/>
      <c r="WDR7" s="63"/>
      <c r="WDS7" s="63"/>
      <c r="WDT7" s="63"/>
      <c r="WDU7" s="63"/>
      <c r="WDV7" s="63"/>
      <c r="WDW7" s="63"/>
      <c r="WDX7" s="63"/>
      <c r="WDY7" s="63"/>
      <c r="WDZ7" s="63"/>
      <c r="WEA7" s="63"/>
      <c r="WEB7" s="63"/>
      <c r="WEC7" s="63"/>
      <c r="WED7" s="63"/>
      <c r="WEE7" s="63"/>
      <c r="WEF7" s="63"/>
      <c r="WEG7" s="63"/>
      <c r="WEH7" s="63"/>
      <c r="WEI7" s="63"/>
      <c r="WEJ7" s="63"/>
      <c r="WEK7" s="63"/>
      <c r="WEL7" s="63"/>
      <c r="WEM7" s="63"/>
      <c r="WEN7" s="63"/>
      <c r="WEO7" s="63"/>
      <c r="WEP7" s="63"/>
      <c r="WEQ7" s="63"/>
      <c r="WER7" s="63"/>
      <c r="WES7" s="63"/>
      <c r="WET7" s="63"/>
      <c r="WEU7" s="63"/>
      <c r="WEV7" s="63"/>
      <c r="WEW7" s="63"/>
      <c r="WEX7" s="63"/>
      <c r="WEY7" s="63"/>
      <c r="WEZ7" s="63"/>
      <c r="WFA7" s="63"/>
      <c r="WFB7" s="63"/>
      <c r="WFC7" s="63"/>
      <c r="WFD7" s="63"/>
      <c r="WFE7" s="63"/>
      <c r="WFF7" s="63"/>
      <c r="WFG7" s="63"/>
      <c r="WFH7" s="63"/>
      <c r="WFI7" s="63"/>
      <c r="WFJ7" s="63"/>
      <c r="WFK7" s="63"/>
      <c r="WFL7" s="63"/>
      <c r="WFM7" s="63"/>
      <c r="WFN7" s="63"/>
      <c r="WFO7" s="63"/>
      <c r="WFP7" s="63"/>
      <c r="WFQ7" s="63"/>
      <c r="WFR7" s="63"/>
      <c r="WFS7" s="63"/>
      <c r="WFT7" s="63"/>
      <c r="WFU7" s="63"/>
      <c r="WFV7" s="63"/>
      <c r="WFW7" s="63"/>
      <c r="WFX7" s="63"/>
      <c r="WFY7" s="63"/>
      <c r="WFZ7" s="63"/>
      <c r="WGA7" s="63"/>
      <c r="WGB7" s="63"/>
      <c r="WGC7" s="63"/>
      <c r="WGD7" s="63"/>
      <c r="WGE7" s="63"/>
      <c r="WGF7" s="63"/>
      <c r="WGG7" s="63"/>
      <c r="WGH7" s="63"/>
      <c r="WGI7" s="63"/>
      <c r="WGJ7" s="63"/>
      <c r="WGK7" s="63"/>
      <c r="WGL7" s="63"/>
      <c r="WGM7" s="63"/>
      <c r="WGN7" s="63"/>
      <c r="WGO7" s="63"/>
      <c r="WGP7" s="63"/>
      <c r="WGQ7" s="63"/>
      <c r="WGR7" s="63"/>
      <c r="WGS7" s="63"/>
      <c r="WGT7" s="63"/>
      <c r="WGU7" s="63"/>
      <c r="WGV7" s="63"/>
      <c r="WGW7" s="63"/>
      <c r="WGX7" s="63"/>
      <c r="WGY7" s="63"/>
      <c r="WGZ7" s="63"/>
      <c r="WHA7" s="63"/>
      <c r="WHB7" s="63"/>
      <c r="WHC7" s="63"/>
      <c r="WHD7" s="63"/>
      <c r="WHE7" s="63"/>
      <c r="WHF7" s="63"/>
      <c r="WHG7" s="63"/>
      <c r="WHH7" s="63"/>
      <c r="WHI7" s="63"/>
      <c r="WHJ7" s="63"/>
      <c r="WHK7" s="63"/>
      <c r="WHL7" s="63"/>
      <c r="WHM7" s="63"/>
      <c r="WHN7" s="63"/>
      <c r="WHO7" s="63"/>
      <c r="WHP7" s="63"/>
      <c r="WHQ7" s="63"/>
      <c r="WHR7" s="63"/>
      <c r="WHS7" s="63"/>
      <c r="WHT7" s="63"/>
      <c r="WHU7" s="63"/>
      <c r="WHV7" s="63"/>
      <c r="WHW7" s="63"/>
      <c r="WHX7" s="63"/>
      <c r="WHY7" s="63"/>
      <c r="WHZ7" s="63"/>
      <c r="WIA7" s="63"/>
      <c r="WIB7" s="63"/>
      <c r="WIC7" s="63"/>
      <c r="WID7" s="63"/>
      <c r="WIE7" s="63"/>
      <c r="WIF7" s="63"/>
      <c r="WIG7" s="63"/>
      <c r="WIH7" s="63"/>
      <c r="WII7" s="63"/>
      <c r="WIJ7" s="63"/>
      <c r="WIK7" s="63"/>
      <c r="WIL7" s="63"/>
      <c r="WIM7" s="63"/>
      <c r="WIN7" s="63"/>
      <c r="WIO7" s="63"/>
      <c r="WIP7" s="63"/>
      <c r="WIQ7" s="63"/>
      <c r="WIR7" s="63"/>
      <c r="WIS7" s="63"/>
      <c r="WIT7" s="63"/>
      <c r="WIU7" s="63"/>
      <c r="WIV7" s="63"/>
      <c r="WIW7" s="63"/>
      <c r="WIX7" s="63"/>
      <c r="WIY7" s="63"/>
      <c r="WIZ7" s="63"/>
      <c r="WJA7" s="63"/>
      <c r="WJB7" s="63"/>
      <c r="WJC7" s="63"/>
      <c r="WJD7" s="63"/>
      <c r="WJE7" s="63"/>
      <c r="WJF7" s="63"/>
      <c r="WJG7" s="63"/>
      <c r="WJH7" s="63"/>
      <c r="WJI7" s="63"/>
      <c r="WJJ7" s="63"/>
      <c r="WJK7" s="63"/>
      <c r="WJL7" s="63"/>
      <c r="WJM7" s="63"/>
      <c r="WJN7" s="63"/>
      <c r="WJO7" s="63"/>
      <c r="WJP7" s="63"/>
      <c r="WJQ7" s="63"/>
      <c r="WJR7" s="63"/>
      <c r="WJS7" s="63"/>
      <c r="WJT7" s="63"/>
      <c r="WJU7" s="63"/>
      <c r="WJV7" s="63"/>
      <c r="WJW7" s="63"/>
      <c r="WJX7" s="63"/>
      <c r="WJY7" s="63"/>
      <c r="WJZ7" s="63"/>
      <c r="WKA7" s="63"/>
      <c r="WKB7" s="63"/>
      <c r="WKC7" s="63"/>
      <c r="WKD7" s="63"/>
      <c r="WKE7" s="63"/>
      <c r="WKF7" s="63"/>
      <c r="WKG7" s="63"/>
      <c r="WKH7" s="63"/>
      <c r="WKI7" s="63"/>
      <c r="WKJ7" s="63"/>
      <c r="WKK7" s="63"/>
      <c r="WKL7" s="63"/>
      <c r="WKM7" s="63"/>
      <c r="WKN7" s="63"/>
      <c r="WKO7" s="63"/>
      <c r="WKP7" s="63"/>
      <c r="WKQ7" s="63"/>
      <c r="WKR7" s="63"/>
      <c r="WKS7" s="63"/>
      <c r="WKT7" s="63"/>
      <c r="WKU7" s="63"/>
      <c r="WKV7" s="63"/>
      <c r="WKW7" s="63"/>
      <c r="WKX7" s="63"/>
      <c r="WKY7" s="63"/>
      <c r="WKZ7" s="63"/>
      <c r="WLA7" s="63"/>
      <c r="WLB7" s="63"/>
      <c r="WLC7" s="63"/>
      <c r="WLD7" s="63"/>
      <c r="WLE7" s="63"/>
      <c r="WLF7" s="63"/>
      <c r="WLG7" s="63"/>
      <c r="WLH7" s="63"/>
      <c r="WLI7" s="63"/>
      <c r="WLJ7" s="63"/>
      <c r="WLK7" s="63"/>
      <c r="WLL7" s="63"/>
      <c r="WLM7" s="63"/>
      <c r="WLN7" s="63"/>
      <c r="WLO7" s="63"/>
      <c r="WLP7" s="63"/>
      <c r="WLQ7" s="63"/>
      <c r="WLR7" s="63"/>
      <c r="WLS7" s="63"/>
      <c r="WLT7" s="63"/>
      <c r="WLU7" s="63"/>
      <c r="WLV7" s="63"/>
      <c r="WLW7" s="63"/>
      <c r="WLX7" s="63"/>
      <c r="WLY7" s="63"/>
      <c r="WLZ7" s="63"/>
      <c r="WMA7" s="63"/>
      <c r="WMB7" s="63"/>
      <c r="WMC7" s="63"/>
      <c r="WMD7" s="63"/>
      <c r="WME7" s="63"/>
      <c r="WMF7" s="63"/>
      <c r="WMG7" s="63"/>
      <c r="WMH7" s="63"/>
      <c r="WMI7" s="63"/>
      <c r="WMJ7" s="63"/>
      <c r="WMK7" s="63"/>
      <c r="WML7" s="63"/>
      <c r="WMM7" s="63"/>
      <c r="WMN7" s="63"/>
      <c r="WMO7" s="63"/>
      <c r="WMP7" s="63"/>
      <c r="WMQ7" s="63"/>
      <c r="WMR7" s="63"/>
      <c r="WMS7" s="63"/>
      <c r="WMT7" s="63"/>
      <c r="WMU7" s="63"/>
      <c r="WMV7" s="63"/>
      <c r="WMW7" s="63"/>
      <c r="WMX7" s="63"/>
      <c r="WMY7" s="63"/>
      <c r="WMZ7" s="63"/>
      <c r="WNA7" s="63"/>
      <c r="WNB7" s="63"/>
      <c r="WNC7" s="63"/>
      <c r="WND7" s="63"/>
      <c r="WNE7" s="63"/>
      <c r="WNF7" s="63"/>
      <c r="WNG7" s="63"/>
      <c r="WNH7" s="63"/>
      <c r="WNI7" s="63"/>
      <c r="WNJ7" s="63"/>
      <c r="WNK7" s="63"/>
      <c r="WNL7" s="63"/>
      <c r="WNM7" s="63"/>
      <c r="WNN7" s="63"/>
      <c r="WNO7" s="63"/>
      <c r="WNP7" s="63"/>
      <c r="WNQ7" s="63"/>
      <c r="WNR7" s="63"/>
      <c r="WNS7" s="63"/>
      <c r="WNT7" s="63"/>
      <c r="WNU7" s="63"/>
      <c r="WNV7" s="63"/>
      <c r="WNW7" s="63"/>
      <c r="WNX7" s="63"/>
      <c r="WNY7" s="63"/>
      <c r="WNZ7" s="63"/>
      <c r="WOA7" s="63"/>
      <c r="WOB7" s="63"/>
      <c r="WOC7" s="63"/>
      <c r="WOD7" s="63"/>
      <c r="WOE7" s="63"/>
      <c r="WOF7" s="63"/>
      <c r="WOG7" s="63"/>
      <c r="WOH7" s="63"/>
      <c r="WOI7" s="63"/>
      <c r="WOJ7" s="63"/>
      <c r="WOK7" s="63"/>
      <c r="WOL7" s="63"/>
      <c r="WOM7" s="63"/>
      <c r="WON7" s="63"/>
      <c r="WOO7" s="63"/>
      <c r="WOP7" s="63"/>
      <c r="WOQ7" s="63"/>
      <c r="WOR7" s="63"/>
      <c r="WOS7" s="63"/>
      <c r="WOT7" s="63"/>
      <c r="WOU7" s="63"/>
      <c r="WOV7" s="63"/>
      <c r="WOW7" s="63"/>
      <c r="WOX7" s="63"/>
      <c r="WOY7" s="63"/>
      <c r="WOZ7" s="63"/>
      <c r="WPA7" s="63"/>
      <c r="WPB7" s="63"/>
      <c r="WPC7" s="63"/>
      <c r="WPD7" s="63"/>
      <c r="WPE7" s="63"/>
      <c r="WPF7" s="63"/>
      <c r="WPG7" s="63"/>
      <c r="WPH7" s="63"/>
      <c r="WPI7" s="63"/>
      <c r="WPJ7" s="63"/>
      <c r="WPK7" s="63"/>
      <c r="WPL7" s="63"/>
      <c r="WPM7" s="63"/>
      <c r="WPN7" s="63"/>
      <c r="WPO7" s="63"/>
      <c r="WPP7" s="63"/>
      <c r="WPQ7" s="63"/>
      <c r="WPR7" s="63"/>
      <c r="WPS7" s="63"/>
      <c r="WPT7" s="63"/>
      <c r="WPU7" s="63"/>
      <c r="WPV7" s="63"/>
      <c r="WPW7" s="63"/>
      <c r="WPX7" s="63"/>
      <c r="WPY7" s="63"/>
      <c r="WPZ7" s="63"/>
      <c r="WQA7" s="63"/>
      <c r="WQB7" s="63"/>
      <c r="WQC7" s="63"/>
      <c r="WQD7" s="63"/>
      <c r="WQE7" s="63"/>
      <c r="WQF7" s="63"/>
      <c r="WQG7" s="63"/>
      <c r="WQH7" s="63"/>
      <c r="WQI7" s="63"/>
      <c r="WQJ7" s="63"/>
      <c r="WQK7" s="63"/>
      <c r="WQL7" s="63"/>
      <c r="WQM7" s="63"/>
      <c r="WQN7" s="63"/>
      <c r="WQO7" s="63"/>
      <c r="WQP7" s="63"/>
      <c r="WQQ7" s="63"/>
      <c r="WQR7" s="63"/>
      <c r="WQS7" s="63"/>
      <c r="WQT7" s="63"/>
      <c r="WQU7" s="63"/>
      <c r="WQV7" s="63"/>
      <c r="WQW7" s="63"/>
      <c r="WQX7" s="63"/>
      <c r="WQY7" s="63"/>
      <c r="WQZ7" s="63"/>
      <c r="WRA7" s="63"/>
      <c r="WRB7" s="63"/>
      <c r="WRC7" s="63"/>
      <c r="WRD7" s="63"/>
      <c r="WRE7" s="63"/>
      <c r="WRF7" s="63"/>
      <c r="WRG7" s="63"/>
      <c r="WRH7" s="63"/>
      <c r="WRI7" s="63"/>
      <c r="WRJ7" s="63"/>
      <c r="WRK7" s="63"/>
      <c r="WRL7" s="63"/>
      <c r="WRM7" s="63"/>
      <c r="WRN7" s="63"/>
      <c r="WRO7" s="63"/>
      <c r="WRP7" s="63"/>
      <c r="WRQ7" s="63"/>
      <c r="WRR7" s="63"/>
      <c r="WRS7" s="63"/>
      <c r="WRT7" s="63"/>
      <c r="WRU7" s="63"/>
      <c r="WRV7" s="63"/>
      <c r="WRW7" s="63"/>
      <c r="WRX7" s="63"/>
      <c r="WRY7" s="63"/>
      <c r="WRZ7" s="63"/>
      <c r="WSA7" s="63"/>
      <c r="WSB7" s="63"/>
      <c r="WSC7" s="63"/>
      <c r="WSD7" s="63"/>
      <c r="WSE7" s="63"/>
      <c r="WSF7" s="63"/>
      <c r="WSG7" s="63"/>
      <c r="WSH7" s="63"/>
      <c r="WSI7" s="63"/>
      <c r="WSJ7" s="63"/>
      <c r="WSK7" s="63"/>
      <c r="WSL7" s="63"/>
      <c r="WSM7" s="63"/>
      <c r="WSN7" s="63"/>
      <c r="WSO7" s="63"/>
      <c r="WSP7" s="63"/>
      <c r="WSQ7" s="63"/>
      <c r="WSR7" s="63"/>
      <c r="WSS7" s="63"/>
      <c r="WST7" s="63"/>
      <c r="WSU7" s="63"/>
      <c r="WSV7" s="63"/>
      <c r="WSW7" s="63"/>
      <c r="WSX7" s="63"/>
      <c r="WSY7" s="63"/>
      <c r="WSZ7" s="63"/>
      <c r="WTA7" s="63"/>
      <c r="WTB7" s="63"/>
      <c r="WTC7" s="63"/>
      <c r="WTD7" s="63"/>
      <c r="WTE7" s="63"/>
      <c r="WTF7" s="63"/>
      <c r="WTG7" s="63"/>
      <c r="WTH7" s="63"/>
      <c r="WTI7" s="63"/>
      <c r="WTJ7" s="63"/>
      <c r="WTK7" s="63"/>
      <c r="WTL7" s="63"/>
      <c r="WTM7" s="63"/>
      <c r="WTN7" s="63"/>
      <c r="WTO7" s="63"/>
      <c r="WTP7" s="63"/>
      <c r="WTQ7" s="63"/>
      <c r="WTR7" s="63"/>
      <c r="WTS7" s="63"/>
      <c r="WTT7" s="63"/>
      <c r="WTU7" s="63"/>
      <c r="WTV7" s="63"/>
      <c r="WTW7" s="63"/>
      <c r="WTX7" s="63"/>
      <c r="WTY7" s="63"/>
      <c r="WTZ7" s="63"/>
      <c r="WUA7" s="63"/>
      <c r="WUB7" s="63"/>
      <c r="WUC7" s="63"/>
      <c r="WUD7" s="63"/>
      <c r="WUE7" s="63"/>
      <c r="WUF7" s="63"/>
      <c r="WUG7" s="63"/>
      <c r="WUH7" s="63"/>
      <c r="WUI7" s="63"/>
      <c r="WUJ7" s="63"/>
      <c r="WUK7" s="63"/>
      <c r="WUL7" s="63"/>
      <c r="WUM7" s="63"/>
      <c r="WUN7" s="63"/>
      <c r="WUO7" s="63"/>
      <c r="WUP7" s="63"/>
      <c r="WUQ7" s="63"/>
      <c r="WUR7" s="63"/>
      <c r="WUS7" s="63"/>
      <c r="WUT7" s="63"/>
      <c r="WUU7" s="63"/>
      <c r="WUV7" s="63"/>
      <c r="WUW7" s="63"/>
      <c r="WUX7" s="63"/>
      <c r="WUY7" s="63"/>
      <c r="WUZ7" s="63"/>
      <c r="WVA7" s="63"/>
      <c r="WVB7" s="63"/>
      <c r="WVC7" s="63"/>
      <c r="WVD7" s="63"/>
      <c r="WVE7" s="63"/>
      <c r="WVF7" s="63"/>
      <c r="WVG7" s="63"/>
      <c r="WVH7" s="63"/>
      <c r="WVI7" s="63"/>
      <c r="WVJ7" s="63"/>
      <c r="WVK7" s="63"/>
      <c r="WVL7" s="63"/>
      <c r="WVM7" s="63"/>
      <c r="WVN7" s="63"/>
      <c r="WVO7" s="63"/>
      <c r="WVP7" s="63"/>
      <c r="WVQ7" s="63"/>
      <c r="WVR7" s="63"/>
      <c r="WVS7" s="63"/>
      <c r="WVT7" s="63"/>
      <c r="WVU7" s="63"/>
      <c r="WVV7" s="63"/>
      <c r="WVW7" s="63"/>
      <c r="WVX7" s="63"/>
      <c r="WVY7" s="63"/>
      <c r="WVZ7" s="63"/>
      <c r="WWA7" s="63"/>
      <c r="WWB7" s="63"/>
      <c r="WWC7" s="63"/>
      <c r="WWD7" s="63"/>
      <c r="WWE7" s="63"/>
      <c r="WWF7" s="63"/>
      <c r="WWG7" s="63"/>
      <c r="WWH7" s="63"/>
      <c r="WWI7" s="63"/>
      <c r="WWJ7" s="63"/>
      <c r="WWK7" s="63"/>
      <c r="WWL7" s="63"/>
      <c r="WWM7" s="63"/>
      <c r="WWN7" s="63"/>
      <c r="WWO7" s="63"/>
      <c r="WWP7" s="63"/>
      <c r="WWQ7" s="63"/>
      <c r="WWR7" s="63"/>
      <c r="WWS7" s="63"/>
      <c r="WWT7" s="63"/>
      <c r="WWU7" s="63"/>
      <c r="WWV7" s="63"/>
      <c r="WWW7" s="63"/>
      <c r="WWX7" s="63"/>
      <c r="WWY7" s="63"/>
      <c r="WWZ7" s="63"/>
      <c r="WXA7" s="63"/>
      <c r="WXB7" s="63"/>
      <c r="WXC7" s="63"/>
      <c r="WXD7" s="63"/>
      <c r="WXE7" s="63"/>
      <c r="WXF7" s="63"/>
      <c r="WXG7" s="63"/>
      <c r="WXH7" s="63"/>
      <c r="WXI7" s="63"/>
      <c r="WXJ7" s="63"/>
      <c r="WXK7" s="63"/>
      <c r="WXL7" s="63"/>
      <c r="WXM7" s="63"/>
      <c r="WXN7" s="63"/>
      <c r="WXO7" s="63"/>
      <c r="WXP7" s="63"/>
      <c r="WXQ7" s="63"/>
      <c r="WXR7" s="63"/>
      <c r="WXS7" s="63"/>
      <c r="WXT7" s="63"/>
      <c r="WXU7" s="63"/>
      <c r="WXV7" s="63"/>
      <c r="WXW7" s="63"/>
      <c r="WXX7" s="63"/>
      <c r="WXY7" s="63"/>
      <c r="WXZ7" s="63"/>
      <c r="WYA7" s="63"/>
      <c r="WYB7" s="63"/>
      <c r="WYC7" s="63"/>
      <c r="WYD7" s="63"/>
      <c r="WYE7" s="63"/>
      <c r="WYF7" s="63"/>
      <c r="WYG7" s="63"/>
      <c r="WYH7" s="63"/>
      <c r="WYI7" s="63"/>
      <c r="WYJ7" s="63"/>
      <c r="WYK7" s="63"/>
      <c r="WYL7" s="63"/>
      <c r="WYM7" s="63"/>
      <c r="WYN7" s="63"/>
      <c r="WYO7" s="63"/>
      <c r="WYP7" s="63"/>
      <c r="WYQ7" s="63"/>
      <c r="WYR7" s="63"/>
      <c r="WYS7" s="63"/>
      <c r="WYT7" s="63"/>
      <c r="WYU7" s="63"/>
      <c r="WYV7" s="63"/>
      <c r="WYW7" s="63"/>
      <c r="WYX7" s="63"/>
      <c r="WYY7" s="63"/>
      <c r="WYZ7" s="63"/>
      <c r="WZA7" s="63"/>
      <c r="WZB7" s="63"/>
      <c r="WZC7" s="63"/>
      <c r="WZD7" s="63"/>
      <c r="WZE7" s="63"/>
      <c r="WZF7" s="63"/>
      <c r="WZG7" s="63"/>
      <c r="WZH7" s="63"/>
      <c r="WZI7" s="63"/>
      <c r="WZJ7" s="63"/>
      <c r="WZK7" s="63"/>
      <c r="WZL7" s="63"/>
      <c r="WZM7" s="63"/>
      <c r="WZN7" s="63"/>
      <c r="WZO7" s="63"/>
      <c r="WZP7" s="63"/>
      <c r="WZQ7" s="63"/>
      <c r="WZR7" s="63"/>
      <c r="WZS7" s="63"/>
      <c r="WZT7" s="63"/>
      <c r="WZU7" s="63"/>
      <c r="WZV7" s="63"/>
      <c r="WZW7" s="63"/>
      <c r="WZX7" s="63"/>
      <c r="WZY7" s="63"/>
      <c r="WZZ7" s="63"/>
      <c r="XAA7" s="63"/>
      <c r="XAB7" s="63"/>
      <c r="XAC7" s="63"/>
      <c r="XAD7" s="63"/>
      <c r="XAE7" s="63"/>
      <c r="XAF7" s="63"/>
      <c r="XAG7" s="63"/>
      <c r="XAH7" s="63"/>
      <c r="XAI7" s="63"/>
      <c r="XAJ7" s="63"/>
      <c r="XAK7" s="63"/>
      <c r="XAL7" s="63"/>
      <c r="XAM7" s="63"/>
      <c r="XAN7" s="63"/>
      <c r="XAO7" s="63"/>
      <c r="XAP7" s="63"/>
      <c r="XAQ7" s="63"/>
      <c r="XAR7" s="63"/>
      <c r="XAS7" s="63"/>
      <c r="XAT7" s="63"/>
      <c r="XAU7" s="63"/>
      <c r="XAV7" s="63"/>
      <c r="XAW7" s="63"/>
      <c r="XAX7" s="63"/>
      <c r="XAY7" s="63"/>
      <c r="XAZ7" s="63"/>
      <c r="XBA7" s="63"/>
      <c r="XBB7" s="63"/>
      <c r="XBC7" s="63"/>
      <c r="XBD7" s="63"/>
      <c r="XBE7" s="63"/>
      <c r="XBF7" s="63"/>
      <c r="XBG7" s="63"/>
      <c r="XBH7" s="63"/>
      <c r="XBI7" s="63"/>
      <c r="XBJ7" s="63"/>
      <c r="XBK7" s="63"/>
      <c r="XBL7" s="63"/>
      <c r="XBM7" s="63"/>
      <c r="XBN7" s="63"/>
      <c r="XBO7" s="63"/>
      <c r="XBP7" s="63"/>
      <c r="XBQ7" s="63"/>
      <c r="XBR7" s="63"/>
      <c r="XBS7" s="63"/>
      <c r="XBT7" s="63"/>
      <c r="XBU7" s="63"/>
      <c r="XBV7" s="63"/>
      <c r="XBW7" s="63"/>
      <c r="XBX7" s="63"/>
      <c r="XBY7" s="63"/>
      <c r="XBZ7" s="63"/>
      <c r="XCA7" s="63"/>
      <c r="XCB7" s="63"/>
      <c r="XCC7" s="63"/>
      <c r="XCD7" s="63"/>
      <c r="XCE7" s="63"/>
      <c r="XCF7" s="63"/>
      <c r="XCG7" s="63"/>
      <c r="XCH7" s="63"/>
      <c r="XCI7" s="63"/>
      <c r="XCJ7" s="63"/>
      <c r="XCK7" s="63"/>
      <c r="XCL7" s="63"/>
      <c r="XCM7" s="63"/>
      <c r="XCN7" s="63"/>
      <c r="XCO7" s="63"/>
      <c r="XCP7" s="63"/>
      <c r="XCQ7" s="63"/>
      <c r="XCR7" s="63"/>
      <c r="XCS7" s="63"/>
      <c r="XCT7" s="63"/>
      <c r="XCU7" s="63"/>
      <c r="XCV7" s="63"/>
      <c r="XCW7" s="63"/>
      <c r="XCX7" s="63"/>
      <c r="XCY7" s="63"/>
      <c r="XCZ7" s="63"/>
      <c r="XDA7" s="63"/>
      <c r="XDB7" s="63"/>
      <c r="XDC7" s="63"/>
      <c r="XDD7" s="63"/>
      <c r="XDE7" s="63"/>
      <c r="XDF7" s="63"/>
      <c r="XDG7" s="63"/>
      <c r="XDH7" s="63"/>
      <c r="XDI7" s="63"/>
      <c r="XDJ7" s="63"/>
      <c r="XDK7" s="63"/>
      <c r="XDL7" s="63"/>
      <c r="XDM7" s="63"/>
      <c r="XDN7" s="63"/>
      <c r="XDO7" s="63"/>
      <c r="XDP7" s="63"/>
      <c r="XDQ7" s="63"/>
      <c r="XDR7" s="63"/>
      <c r="XDS7" s="63"/>
      <c r="XDT7" s="63"/>
      <c r="XDU7" s="63"/>
      <c r="XDV7" s="63"/>
      <c r="XDW7" s="63"/>
      <c r="XDX7" s="63"/>
      <c r="XDY7" s="63"/>
      <c r="XDZ7" s="63"/>
      <c r="XEA7" s="63"/>
      <c r="XEB7" s="63"/>
      <c r="XEC7" s="63"/>
      <c r="XED7" s="63"/>
      <c r="XEE7" s="63"/>
      <c r="XEF7" s="63"/>
      <c r="XEG7" s="63"/>
      <c r="XEH7" s="63"/>
      <c r="XEI7" s="63"/>
      <c r="XEJ7" s="63"/>
      <c r="XEK7" s="63"/>
      <c r="XEL7" s="63"/>
      <c r="XEM7" s="63"/>
      <c r="XEN7" s="63"/>
      <c r="XEO7" s="63"/>
      <c r="XEP7" s="63"/>
      <c r="XEQ7" s="63"/>
      <c r="XER7" s="63"/>
      <c r="XES7" s="63"/>
      <c r="XET7" s="63"/>
      <c r="XEU7" s="63"/>
      <c r="XEV7" s="63"/>
      <c r="XEW7" s="63"/>
      <c r="XEX7" s="63"/>
      <c r="XEY7" s="63"/>
      <c r="XEZ7" s="63"/>
    </row>
    <row r="8" spans="1:16380" s="1" customFormat="1" ht="20.25" customHeight="1">
      <c r="A8" s="179" t="s">
        <v>111</v>
      </c>
      <c r="B8" s="181" t="s">
        <v>225</v>
      </c>
      <c r="C8" s="181"/>
      <c r="D8" s="181"/>
      <c r="E8" s="181" t="s">
        <v>166</v>
      </c>
      <c r="F8" s="181"/>
      <c r="G8" s="182"/>
      <c r="H8" s="68"/>
      <c r="I8" s="69"/>
      <c r="J8" s="60" t="s">
        <v>167</v>
      </c>
      <c r="K8" s="60">
        <v>8</v>
      </c>
      <c r="L8" s="70"/>
      <c r="M8" s="60">
        <v>2018</v>
      </c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</row>
    <row r="9" spans="1:16380" s="1" customFormat="1" ht="38.25" customHeight="1">
      <c r="A9" s="180"/>
      <c r="B9" s="71" t="s">
        <v>168</v>
      </c>
      <c r="C9" s="109" t="s">
        <v>169</v>
      </c>
      <c r="D9" s="72" t="s">
        <v>170</v>
      </c>
      <c r="E9" s="109" t="s">
        <v>171</v>
      </c>
      <c r="F9" s="109" t="s">
        <v>172</v>
      </c>
      <c r="G9" s="111" t="s">
        <v>173</v>
      </c>
      <c r="I9" s="73"/>
      <c r="J9" s="60" t="s">
        <v>159</v>
      </c>
      <c r="K9" s="60">
        <v>9</v>
      </c>
      <c r="L9" s="70"/>
      <c r="M9" s="60">
        <v>2025</v>
      </c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</row>
    <row r="10" spans="1:16380" ht="15.75" customHeight="1">
      <c r="A10" s="74" t="s">
        <v>117</v>
      </c>
      <c r="B10" s="75"/>
      <c r="C10" s="75"/>
      <c r="D10" s="75"/>
      <c r="E10" s="76"/>
      <c r="F10" s="76"/>
      <c r="G10" s="77"/>
      <c r="H10" s="78"/>
      <c r="I10" s="78"/>
      <c r="J10" s="60" t="s">
        <v>174</v>
      </c>
      <c r="K10" s="60">
        <v>10</v>
      </c>
      <c r="L10" s="79"/>
      <c r="M10" s="60">
        <v>2020</v>
      </c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</row>
    <row r="11" spans="1:16380">
      <c r="A11" s="80" t="s">
        <v>112</v>
      </c>
      <c r="B11" s="81">
        <f>IF(ISERROR(VLOOKUP($A$6,Україна!$A$10:$AC$200,2,0)),"–",VLOOKUP($A$6,Україна!$A$10:$AC$200,2,0))</f>
        <v>925792.02295031003</v>
      </c>
      <c r="C11" s="81">
        <f>IF(ISERROR(VLOOKUP($A$6,'Кредити НФК'!$A$10:$M$200,2,0)),"–",VLOOKUP($A$6,'Кредити НФК'!$A$10:$M$200,2,0))</f>
        <v>5762.6464674600002</v>
      </c>
      <c r="D11" s="82">
        <f t="shared" ref="D11:D16" si="0">IF(ISERROR(C11/B11*100),"–",C11/B11*100)</f>
        <v>0.62245583506926572</v>
      </c>
      <c r="E11" s="83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14.199495305132942</v>
      </c>
      <c r="F11" s="83">
        <f ca="1">IF(ISERROR((C11/VLOOKUP(DATE(VLOOKUP($B$1,Years,1,0)-1,12,1),'Кредити НФК'!$A$10:$M$200,2,0)*100-100)),"–",(C11/VLOOKUP(DATE(VLOOKUP($B$1,Years,1,0)-1,12,1),'Кредити НФК'!$A$10:$M$200,2,0)*100-100))</f>
        <v>15.604960291432363</v>
      </c>
      <c r="G11" s="83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0.22625556970261584</v>
      </c>
      <c r="H11" s="84"/>
      <c r="I11" s="78"/>
      <c r="J11" s="60" t="s">
        <v>175</v>
      </c>
      <c r="K11" s="60">
        <v>11</v>
      </c>
      <c r="L11" s="79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</row>
    <row r="12" spans="1:16380">
      <c r="A12" s="85" t="s">
        <v>17</v>
      </c>
      <c r="B12" s="81">
        <f>IF(ISERROR(VLOOKUP($A$6,Україна!$A$3:$AC$200,3,0)),"–",VLOOKUP($A$6,Україна!$A$3:$AC$200,3,0))</f>
        <v>643228.42461612995</v>
      </c>
      <c r="C12" s="81">
        <f>IF(ISERROR(VLOOKUP($A$6,'Кредити НФК'!$A$10:$M$200,6,0)),"–",VLOOKUP($A$6,'Кредити НФК'!$A$10:$M$200,6,0))</f>
        <v>5527.2525680400004</v>
      </c>
      <c r="D12" s="82">
        <f t="shared" si="0"/>
        <v>0.85929855654911236</v>
      </c>
      <c r="E12" s="83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25.371878304959395</v>
      </c>
      <c r="F12" s="83">
        <f ca="1">IF(ISERROR((C12/VLOOKUP(DATE(VLOOKUP($B$1,Years,1,0)-1,12,1),'Кредити НФК'!$A$10:$M$200,6,0)*100-100)),"–",(C12/VLOOKUP(DATE(VLOOKUP($B$1,Years,1,0)-1,12,1),'Кредити НФК'!$A$10:$M$200,6,0)*100-100))</f>
        <v>25.86106850216872</v>
      </c>
      <c r="G12" s="83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0.63371674911134335</v>
      </c>
      <c r="H12" s="78"/>
      <c r="I12" s="78"/>
      <c r="J12" s="60" t="s">
        <v>176</v>
      </c>
      <c r="K12" s="60">
        <v>12</v>
      </c>
      <c r="L12" s="79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</row>
    <row r="13" spans="1:16380">
      <c r="A13" s="86" t="s">
        <v>9</v>
      </c>
      <c r="B13" s="81">
        <f>IF(ISERROR(VLOOKUP($A$6,Україна!$A$3:$AC$200,4,0)),"–",VLOOKUP($A$6,Україна!$A$3:$AC$200,4,0))</f>
        <v>282563.59833418002</v>
      </c>
      <c r="C13" s="81">
        <f>IF(ISERROR(VLOOKUP($A$6,'Кредити НФК'!$A$10:$M$200,10,0)),"–",VLOOKUP($A$6,'Кредити НФК'!$A$10:$M$200,10,0))</f>
        <v>235.39389942</v>
      </c>
      <c r="D13" s="82">
        <f t="shared" si="0"/>
        <v>8.3306519596910808E-2</v>
      </c>
      <c r="E13" s="83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-63.071784842553818</v>
      </c>
      <c r="F13" s="83">
        <f ca="1">IF(ISERROR((C13/VLOOKUP(DATE(VLOOKUP($B$1,Years,1,0)-1,12,1),'Кредити НФК'!$A$10:$M$200,10,0)*100-100)),"–",(C13/VLOOKUP(DATE(VLOOKUP($B$1,Years,1,0)-1,12,1),'Кредити НФК'!$A$10:$M$200,10,0)*100-100))</f>
        <v>-60.319542565419681</v>
      </c>
      <c r="G13" s="83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-8.4752679414445709</v>
      </c>
      <c r="H13" s="78"/>
      <c r="I13" s="78"/>
      <c r="J13" s="60"/>
      <c r="K13" s="60"/>
      <c r="L13" s="79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</row>
    <row r="14" spans="1:16380">
      <c r="A14" s="80" t="s">
        <v>113</v>
      </c>
      <c r="B14" s="81">
        <f>IF(ISERROR(VLOOKUP($A$6,Україна!$A$3:$AC$200,5,0)),"–",VLOOKUP($A$6,Україна!$A$3:$AC$200,5,0))</f>
        <v>367716.46912323998</v>
      </c>
      <c r="C14" s="81">
        <f>IF(ISERROR(VLOOKUP($A$6,'Кредити ДГ'!$A$10:$M$200,2,0)),"–",VLOOKUP($A$6,'Кредити ДГ'!$A$10:$M$200,2,0))</f>
        <v>5076.75378241</v>
      </c>
      <c r="D14" s="82">
        <f t="shared" si="0"/>
        <v>1.3806163739455817</v>
      </c>
      <c r="E14" s="83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22.482905812570593</v>
      </c>
      <c r="F14" s="83">
        <f ca="1">IF(ISERROR((C14/VLOOKUP(DATE(VLOOKUP($B$1,Years,1,0)-1,12,1),'Кредити ДГ'!$A$10:$M$200,2,0)*100-100)),"–",(C14/VLOOKUP(DATE(VLOOKUP($B$1,Years,1,0)-1,12,1),'Кредити ДГ'!$A$10:$M$200,2,0)*100-100))</f>
        <v>22.235904906557892</v>
      </c>
      <c r="G14" s="83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1.2113169229770619</v>
      </c>
      <c r="H14" s="78"/>
      <c r="I14" s="78"/>
      <c r="J14" s="60"/>
      <c r="K14" s="60"/>
      <c r="L14" s="79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</row>
    <row r="15" spans="1:16380">
      <c r="A15" s="85" t="s">
        <v>17</v>
      </c>
      <c r="B15" s="81">
        <f>IF(ISERROR(VLOOKUP($A$6,Україна!$A$3:$AC$200,6,0)),"–",VLOOKUP($A$6,Україна!$A$3:$AC$200,6,0))</f>
        <v>357225.84285413002</v>
      </c>
      <c r="C15" s="81">
        <f>IF(ISERROR(VLOOKUP($A$6,'Кредити ДГ'!$A$10:$M$200,6,0)),"–",VLOOKUP($A$6,'Кредити ДГ'!$A$10:$M$200,6,0))</f>
        <v>5057.2302439200002</v>
      </c>
      <c r="D15" s="82">
        <f t="shared" si="0"/>
        <v>1.415695517299143</v>
      </c>
      <c r="E15" s="83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23.013791677415881</v>
      </c>
      <c r="F15" s="83">
        <f ca="1">IF(ISERROR((C15/VLOOKUP(DATE(VLOOKUP($B$1,Years,1,0)-1,12,1),'Кредити ДГ'!$A$10:$M$200,6,0)*100-100)),"–",(C15/VLOOKUP(DATE(VLOOKUP($B$1,Years,1,0)-1,12,1),'Кредити ДГ'!$A$10:$M$200,6,0)*100-100))</f>
        <v>22.759097656101062</v>
      </c>
      <c r="G15" s="83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1.2144363905304516</v>
      </c>
      <c r="H15" s="78"/>
      <c r="I15" s="78"/>
      <c r="J15" s="60"/>
      <c r="K15" s="60"/>
      <c r="L15" s="79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</row>
    <row r="16" spans="1:16380">
      <c r="A16" s="87" t="s">
        <v>9</v>
      </c>
      <c r="B16" s="88">
        <f>IF(ISERROR(VLOOKUP($A$6,Україна!$A$3:$AC$200,7,0)),"–",VLOOKUP($A$6,Україна!$A$3:$AC$200,7,0))</f>
        <v>10490.62626911</v>
      </c>
      <c r="C16" s="88">
        <f>IF(ISERROR(VLOOKUP($A$6,'Кредити ДГ'!$A$10:$M$200,10,0)),"–",VLOOKUP($A$6,'Кредити ДГ'!$A$10:$M$200,10,0))</f>
        <v>19.52353849</v>
      </c>
      <c r="D16" s="89">
        <f t="shared" si="0"/>
        <v>0.18610460414062896</v>
      </c>
      <c r="E16" s="90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-42.167658980761672</v>
      </c>
      <c r="F16" s="90">
        <f ca="1">IF(ISERROR((C16/VLOOKUP(DATE(VLOOKUP($B$1,Years,1,0)-1,12,1),'Кредити ДГ'!$A$10:$M$200,10,0)*100-100)),"–",(C16/VLOOKUP(DATE(VLOOKUP($B$1,Years,1,0)-1,12,1),'Кредити ДГ'!$A$10:$M$200,10,0)*100-100))</f>
        <v>-41.902606167353106</v>
      </c>
      <c r="G16" s="90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0.40969817312075918</v>
      </c>
      <c r="H16" s="78"/>
      <c r="I16" s="78"/>
      <c r="K16" s="60"/>
      <c r="L16" s="79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</row>
    <row r="17" spans="1:13">
      <c r="A17" s="91" t="s">
        <v>118</v>
      </c>
      <c r="B17" s="92"/>
      <c r="C17" s="93"/>
      <c r="D17" s="93"/>
      <c r="E17" s="94"/>
      <c r="F17" s="94"/>
      <c r="G17" s="95"/>
      <c r="K17" s="60"/>
    </row>
    <row r="18" spans="1:13">
      <c r="A18" s="80" t="s">
        <v>33</v>
      </c>
      <c r="B18" s="81">
        <f>IF(ISERROR(VLOOKUP($A$6,Україна!$A$3:$AC$200,8,0)),"–",VLOOKUP($A$6,Україна!$A$3:$AC$200,8,0))</f>
        <v>1212151.0550241699</v>
      </c>
      <c r="C18" s="81">
        <f>IF(ISERROR(VLOOKUP($A$6,'Депозити НФК'!$A$10:$S$200,2,0)),"–",VLOOKUP($A$6,'Депозити НФК'!$A$10:$S$200,2,0))</f>
        <v>9450.5203687799985</v>
      </c>
      <c r="D18" s="82">
        <f>IF(ISERROR(C18/B18*100),"–",C18/B18*100)</f>
        <v>0.77964873516457556</v>
      </c>
      <c r="E18" s="83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-13.036555187514949</v>
      </c>
      <c r="F18" s="83">
        <f ca="1">IF(ISERROR((C18/VLOOKUP(DATE(VLOOKUP($B$1,Years,1,0)-1,12,1),'Депозити НФК'!$A$10:$S$200,2,0)*100-100)),"–",(C18/VLOOKUP(DATE(VLOOKUP($B$1,Years,1,0)-1,12,1),'Депозити НФК'!$A$10:$S$200,2,0)*100-100))</f>
        <v>-14.3416792943096</v>
      </c>
      <c r="G18" s="83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-7.3877248011129808</v>
      </c>
      <c r="K18" s="60"/>
      <c r="L18" s="79"/>
    </row>
    <row r="19" spans="1:13">
      <c r="A19" s="85" t="s">
        <v>17</v>
      </c>
      <c r="B19" s="81">
        <f>IF(ISERROR(VLOOKUP($A$6,Україна!$A$3:$AC$200,9,0)),"–",VLOOKUP($A$6,Україна!$A$3:$AC$200,9,0))</f>
        <v>900301.63345227018</v>
      </c>
      <c r="C19" s="81">
        <f>IF(ISERROR(VLOOKUP($A$6,'Депозити НФК'!$A$10:$S$200,8,0)),"–",VLOOKUP($A$6,'Депозити НФК'!$A$10:$S$200,8,0))</f>
        <v>7858.7542940900003</v>
      </c>
      <c r="D19" s="82">
        <f t="shared" ref="D19:D23" si="1">IF(ISERROR(C19/B19*100),"–",C19/B19*100)</f>
        <v>0.87290236983743452</v>
      </c>
      <c r="E19" s="83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-16.336672253428603</v>
      </c>
      <c r="F19" s="83">
        <f ca="1">IF(ISERROR((C19/VLOOKUP(DATE(VLOOKUP($B$1,Years,1,0)-1,12,1),'Депозити НФК'!$A$10:$S$200,8,0)*100-100)),"–",(C19/VLOOKUP(DATE(VLOOKUP($B$1,Years,1,0)-1,12,1),'Депозити НФК'!$A$10:$S$200,8,0)*100-100))</f>
        <v>-16.822783066555814</v>
      </c>
      <c r="G19" s="83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-9.3754889899399245</v>
      </c>
      <c r="K19" s="60"/>
      <c r="L19" s="79"/>
    </row>
    <row r="20" spans="1:13">
      <c r="A20" s="85" t="s">
        <v>9</v>
      </c>
      <c r="B20" s="81">
        <f>IF(ISERROR(VLOOKUP($A$6,Україна!$A$3:$AC$200,10,0)),"–",VLOOKUP($A$6,Україна!$A$3:$AC$200,10,0))</f>
        <v>311849.42157190002</v>
      </c>
      <c r="C20" s="81">
        <f>IF(ISERROR(VLOOKUP($A$6,'Депозити НФК'!$A$10:$S$200,14,0)),"–",VLOOKUP($A$6,'Депозити НФК'!$A$10:$S$200,14,0))</f>
        <v>1591.7660746899999</v>
      </c>
      <c r="D20" s="82">
        <f t="shared" si="1"/>
        <v>0.51042777846647447</v>
      </c>
      <c r="E20" s="83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7.995056427431436</v>
      </c>
      <c r="F20" s="83">
        <f ca="1">IF(ISERROR((C20/VLOOKUP(DATE(VLOOKUP($B$1,Years,1,0)-1,12,1),'Депозити НФК'!$A$10:$S$200,14,0)*100-100)),"–",(C20/VLOOKUP(DATE(VLOOKUP($B$1,Years,1,0)-1,12,1),'Депозити НФК'!$A$10:$S$200,14,0)*100-100))</f>
        <v>0.45189608832238548</v>
      </c>
      <c r="G20" s="83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3.8593403866266556</v>
      </c>
      <c r="K20" s="60"/>
      <c r="L20" s="79"/>
    </row>
    <row r="21" spans="1:13">
      <c r="A21" s="80" t="s">
        <v>32</v>
      </c>
      <c r="B21" s="81">
        <f>IF(ISERROR(VLOOKUP($A$6,Україна!$A$3:$AC$200,11,0)),"–",VLOOKUP($A$6,Україна!$A$3:$AC$200,11,0))</f>
        <v>1536080.5690055494</v>
      </c>
      <c r="C21" s="81">
        <f>IF(ISERROR(VLOOKUP($A$6,'Депозити ДГ'!$A$10:$S$200,2,0)),"–",VLOOKUP($A$6,'Депозити ДГ'!$A$10:$S$200,2,0))</f>
        <v>28622.735354150002</v>
      </c>
      <c r="D21" s="82">
        <f t="shared" si="1"/>
        <v>1.8633615925940792</v>
      </c>
      <c r="E21" s="83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20.25458715306705</v>
      </c>
      <c r="F21" s="83">
        <f ca="1">IF(ISERROR((C21/VLOOKUP(DATE(VLOOKUP($B$1,Years,1,0)-1,12,1),'Депозити ДГ'!$A$10:$S$200,2,0)*100-100)),"–",(C21/VLOOKUP(DATE(VLOOKUP($B$1,Years,1,0)-1,12,1),'Депозити ДГ'!$A$10:$S$200,2,0)*100-100))</f>
        <v>17.869905992977863</v>
      </c>
      <c r="G21" s="83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2.066443031839583</v>
      </c>
      <c r="J21" s="79"/>
      <c r="K21" s="79"/>
      <c r="L21" s="79"/>
    </row>
    <row r="22" spans="1:13">
      <c r="A22" s="85" t="s">
        <v>17</v>
      </c>
      <c r="B22" s="81">
        <f>IF(ISERROR(VLOOKUP($A$6,Україна!$A$3:$AC$200,12,0)),"–",VLOOKUP($A$6,Україна!$A$3:$AC$200,12,0))</f>
        <v>1016426.5551444499</v>
      </c>
      <c r="C22" s="81">
        <f>IF(ISERROR(VLOOKUP($A$6,'Депозити ДГ'!$A$10:$S$200,8,0)),"–",VLOOKUP($A$6,'Депозити ДГ'!$A$10:$S$200,8,0))</f>
        <v>23065.942154960001</v>
      </c>
      <c r="D22" s="82">
        <f t="shared" si="1"/>
        <v>2.2693171521558657</v>
      </c>
      <c r="E22" s="83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21.598658876434996</v>
      </c>
      <c r="F22" s="83">
        <f ca="1">IF(ISERROR((C22/VLOOKUP(DATE(VLOOKUP($B$1,Years,1,0)-1,12,1),'Депозити ДГ'!$A$10:$S$200,8,0)*100-100)),"–",(C22/VLOOKUP(DATE(VLOOKUP($B$1,Years,1,0)-1,12,1),'Депозити ДГ'!$A$10:$S$200,8,0)*100-100))</f>
        <v>19.121408739138218</v>
      </c>
      <c r="G22" s="83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2.0066029745710523</v>
      </c>
      <c r="J22" s="79"/>
      <c r="K22" s="79"/>
      <c r="L22" s="79"/>
    </row>
    <row r="23" spans="1:13">
      <c r="A23" s="87" t="s">
        <v>9</v>
      </c>
      <c r="B23" s="88">
        <f>IF(ISERROR(VLOOKUP($A$6,Україна!$A$3:$AC$200,13,0)),"–",VLOOKUP($A$6,Україна!$A$3:$AC$200,13,0))</f>
        <v>519654.01386110001</v>
      </c>
      <c r="C23" s="88">
        <f>IF(ISERROR(VLOOKUP($A$6,'Депозити ДГ'!$A$10:$S$200,14,0)),"–",VLOOKUP($A$6,'Депозити ДГ'!$A$10:$S$200,14,0))</f>
        <v>5556.7931991900005</v>
      </c>
      <c r="D23" s="89">
        <f t="shared" si="1"/>
        <v>1.0693255610405608</v>
      </c>
      <c r="E23" s="90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14.979135323559163</v>
      </c>
      <c r="F23" s="90">
        <f ca="1">IF(ISERROR((C23/VLOOKUP(DATE(VLOOKUP($B$1,Years,1,0)-1,12,1),'Депозити ДГ'!$A$10:$S$200,14,0)*100-100)),"–",(C23/VLOOKUP(DATE(VLOOKUP($B$1,Years,1,0)-1,12,1),'Депозити ДГ'!$A$10:$S$200,14,0)*100-100))</f>
        <v>12.944369559359956</v>
      </c>
      <c r="G23" s="90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2.3155882091776618</v>
      </c>
      <c r="J23" s="79"/>
      <c r="K23" s="79"/>
      <c r="L23" s="79"/>
    </row>
    <row r="24" spans="1:13">
      <c r="A24" s="96"/>
      <c r="B24" s="96"/>
      <c r="C24" s="97"/>
      <c r="D24" s="97"/>
      <c r="E24" s="98"/>
      <c r="F24" s="98"/>
      <c r="G24" s="62"/>
    </row>
    <row r="25" spans="1:13" s="1" customFormat="1" ht="26.25" customHeight="1">
      <c r="A25" s="184" t="s">
        <v>111</v>
      </c>
      <c r="B25" s="185"/>
      <c r="C25" s="185"/>
      <c r="D25" s="185"/>
      <c r="E25" s="186" t="s">
        <v>120</v>
      </c>
      <c r="F25" s="186"/>
      <c r="G25" s="187"/>
      <c r="J25" s="99"/>
      <c r="K25" s="99"/>
      <c r="L25" s="99"/>
      <c r="M25" s="60"/>
    </row>
    <row r="26" spans="1:13" s="1" customFormat="1" ht="27.75" customHeight="1">
      <c r="A26" s="184"/>
      <c r="B26" s="185"/>
      <c r="C26" s="185"/>
      <c r="D26" s="185"/>
      <c r="E26" s="109" t="s">
        <v>168</v>
      </c>
      <c r="F26" s="109" t="s">
        <v>169</v>
      </c>
      <c r="G26" s="112" t="s">
        <v>177</v>
      </c>
      <c r="J26" s="100"/>
      <c r="K26" s="100"/>
      <c r="L26" s="100"/>
      <c r="M26" s="60"/>
    </row>
    <row r="27" spans="1:13" ht="33" customHeight="1">
      <c r="A27" s="188" t="s">
        <v>121</v>
      </c>
      <c r="B27" s="188"/>
      <c r="C27" s="188"/>
      <c r="D27" s="188"/>
      <c r="E27" s="188"/>
      <c r="F27" s="188"/>
      <c r="G27" s="62"/>
    </row>
    <row r="28" spans="1:13">
      <c r="A28" s="80" t="s">
        <v>24</v>
      </c>
      <c r="B28" s="62"/>
      <c r="C28" s="62"/>
      <c r="D28" s="62"/>
      <c r="E28" s="83">
        <f>IF(ISERROR(VLOOKUP($A$6,Україна!$A$3:$AC$200,14,0)),"–",VLOOKUP($A$6,Україна!$A$3:$AC$200,14,0))</f>
        <v>13.732799999999999</v>
      </c>
      <c r="F28" s="83">
        <f>IF(ISERROR(VLOOKUP($A$6,'% ставки за кредитами НФК'!$A$10:$S$200,2,0)),"–",VLOOKUP($A$6,'% ставки за кредитами НФК'!$A$10:$S$200,2,0))</f>
        <v>15.9145</v>
      </c>
      <c r="G28" s="83">
        <f>IF(ISERROR(IF(F28=0,"–",F28-E28)),"–",IF(F28=0,"–",F28-E28))</f>
        <v>2.1817000000000011</v>
      </c>
    </row>
    <row r="29" spans="1:13">
      <c r="A29" s="85" t="s">
        <v>17</v>
      </c>
      <c r="B29" s="62"/>
      <c r="C29" s="62"/>
      <c r="D29" s="62"/>
      <c r="E29" s="83">
        <f>IF(ISERROR(VLOOKUP($A$6,Україна!$A$3:$AC$200,15,0)),"–",VLOOKUP($A$6,Україна!$A$3:$AC$200,15,0))</f>
        <v>15.433999999999999</v>
      </c>
      <c r="F29" s="83">
        <f>IF(ISERROR(VLOOKUP($A$6,'% ставки за кредитами НФК'!$A$10:$S$200,8,0)),"–",VLOOKUP($A$6,'% ставки за кредитами НФК'!$A$10:$S$200,8,0))</f>
        <v>17.0807</v>
      </c>
      <c r="G29" s="83">
        <f t="shared" ref="G29:G37" si="2">IF(ISERROR(IF(F29=0,"–",F29-E29)),"–",IF(F29=0,"–",F29-E29))</f>
        <v>1.6467000000000009</v>
      </c>
    </row>
    <row r="30" spans="1:13">
      <c r="A30" s="101" t="s">
        <v>114</v>
      </c>
      <c r="B30" s="62"/>
      <c r="C30" s="62"/>
      <c r="D30" s="62"/>
      <c r="E30" s="83">
        <f>IF(ISERROR(VLOOKUP($A$6,Україна!$A$3:$AC$200,16,0)),"–",VLOOKUP($A$6,Україна!$A$3:$AC$200,16,0))</f>
        <v>15.046200000000001</v>
      </c>
      <c r="F30" s="83">
        <f>IF(ISERROR(VLOOKUP($A$6,'% ставки за кредитами НФК'!$A$10:$S$200,10,0)),"–",VLOOKUP($A$6,'% ставки за кредитами НФК'!$A$10:$S$200,10,0))</f>
        <v>17.376899999999999</v>
      </c>
      <c r="G30" s="83">
        <f t="shared" si="2"/>
        <v>2.3306999999999984</v>
      </c>
    </row>
    <row r="31" spans="1:13">
      <c r="A31" s="85" t="s">
        <v>9</v>
      </c>
      <c r="B31" s="62"/>
      <c r="C31" s="62"/>
      <c r="D31" s="62"/>
      <c r="E31" s="83">
        <f>IF(ISERROR(VLOOKUP($A$6,Україна!$A$3:$AC$200,17,0)),"–",VLOOKUP($A$6,Україна!$A$3:$AC$200,17,0))</f>
        <v>5.5198</v>
      </c>
      <c r="F31" s="83">
        <f>IF(ISERROR(VLOOKUP($A$6,'% ставки за кредитами НФК'!$A$10:$S$200,14,0)),"–",VLOOKUP($A$6,'% ставки за кредитами НФК'!$A$10:$S$200,14,0))</f>
        <v>5</v>
      </c>
      <c r="G31" s="83">
        <f t="shared" si="2"/>
        <v>-0.51980000000000004</v>
      </c>
    </row>
    <row r="32" spans="1:13">
      <c r="A32" s="101" t="s">
        <v>114</v>
      </c>
      <c r="B32" s="62"/>
      <c r="C32" s="62"/>
      <c r="D32" s="62"/>
      <c r="E32" s="83">
        <f>IF(ISERROR(VLOOKUP($A$6,Україна!$A$3:$AC$200,18,0)),"–",VLOOKUP($A$6,Україна!$A$3:$AC$200,18,0))</f>
        <v>5.5167999999999999</v>
      </c>
      <c r="F32" s="83">
        <f>IF(ISERROR(VLOOKUP($A$6,'% ставки за кредитами НФК'!$A$10:$S$200,16,0)),"–",VLOOKUP($A$6,'% ставки за кредитами НФК'!$A$10:$S$200,16,0))</f>
        <v>5</v>
      </c>
      <c r="G32" s="83">
        <f t="shared" si="2"/>
        <v>-0.51679999999999993</v>
      </c>
    </row>
    <row r="33" spans="1:13">
      <c r="A33" s="80" t="s">
        <v>194</v>
      </c>
      <c r="B33" s="62"/>
      <c r="C33" s="62"/>
      <c r="D33" s="62"/>
      <c r="E33" s="83">
        <f>IF(ISERROR(VLOOKUP($A$6,Україна!$A$3:$AC$200,19,0)),"–",VLOOKUP($A$6,Україна!$A$3:$AC$200,19,0))</f>
        <v>27.844200000000001</v>
      </c>
      <c r="F33" s="83">
        <f>IF(ISERROR(VLOOKUP($A$6,'% ставки за кредитами ДГ'!$A$10:$S$200,2,0)),"–",VLOOKUP($A$6,'% ставки за кредитами ДГ'!$A$10:$S$200,2,0))</f>
        <v>35.002400000000002</v>
      </c>
      <c r="G33" s="83">
        <f t="shared" si="2"/>
        <v>7.1582000000000008</v>
      </c>
    </row>
    <row r="34" spans="1:13">
      <c r="A34" s="85" t="s">
        <v>17</v>
      </c>
      <c r="B34" s="62"/>
      <c r="C34" s="62"/>
      <c r="D34" s="62"/>
      <c r="E34" s="83">
        <f>IF(ISERROR(VLOOKUP($A$6,Україна!$A$3:$AC$200,20,0)),"–",VLOOKUP($A$6,Україна!$A$3:$AC$200,20,0))</f>
        <v>27.852699999999999</v>
      </c>
      <c r="F34" s="83">
        <f>IF(ISERROR(VLOOKUP($A$6,'% ставки за кредитами ДГ'!$A$10:$S$200,8,0)),"–",VLOOKUP($A$6,'% ставки за кредитами ДГ'!$A$10:$S$200,8,0))</f>
        <v>35.0047</v>
      </c>
      <c r="G34" s="83">
        <f t="shared" si="2"/>
        <v>7.152000000000001</v>
      </c>
    </row>
    <row r="35" spans="1:13">
      <c r="A35" s="101" t="s">
        <v>114</v>
      </c>
      <c r="B35" s="62"/>
      <c r="C35" s="62"/>
      <c r="D35" s="62"/>
      <c r="E35" s="83">
        <f>IF(ISERROR(VLOOKUP($A$6,Україна!$A$3:$AC$200,21,0)),"–",VLOOKUP($A$6,Україна!$A$3:$AC$200,21,0))</f>
        <v>34.517899999999997</v>
      </c>
      <c r="F35" s="83">
        <f>IF(ISERROR(VLOOKUP($A$6,'% ставки за кредитами ДГ'!$A$10:$S$200,10,0)),"–",VLOOKUP($A$6,'% ставки за кредитами ДГ'!$A$10:$S$200,10,0))</f>
        <v>35.105800000000002</v>
      </c>
      <c r="G35" s="83">
        <f t="shared" si="2"/>
        <v>0.58790000000000475</v>
      </c>
    </row>
    <row r="36" spans="1:13">
      <c r="A36" s="85" t="s">
        <v>9</v>
      </c>
      <c r="B36" s="62"/>
      <c r="C36" s="62"/>
      <c r="D36" s="62"/>
      <c r="E36" s="83">
        <f>IF(ISERROR(VLOOKUP($A$6,Україна!$A$3:$AC$200,22,0)),"–",VLOOKUP($A$6,Україна!$A$3:$AC$200,22,0))</f>
        <v>15.506600000000001</v>
      </c>
      <c r="F36" s="83">
        <f>IF(ISERROR(VLOOKUP($A$6,'% ставки за кредитами ДГ'!$A$10:$S$200,14,0)),"–",VLOOKUP($A$6,'% ставки за кредитами ДГ'!$A$10:$S$200,14,0))</f>
        <v>4.3718000000000004</v>
      </c>
      <c r="G36" s="83">
        <f t="shared" si="2"/>
        <v>-11.1348</v>
      </c>
    </row>
    <row r="37" spans="1:13">
      <c r="A37" s="101" t="s">
        <v>114</v>
      </c>
      <c r="B37" s="62"/>
      <c r="C37" s="62"/>
      <c r="D37" s="62"/>
      <c r="E37" s="90">
        <f>IF(ISERROR(VLOOKUP($A$6,Україна!$A$3:$AC$200,23,0)),"–",VLOOKUP($A$6,Україна!$A$3:$AC$200,23,0))</f>
        <v>6.6715</v>
      </c>
      <c r="F37" s="90">
        <f>IF(ISERROR(VLOOKUP($A$6,'% ставки за кредитами ДГ'!$A$10:$S$200,16,0)),"–",VLOOKUP($A$6,'% ставки за кредитами ДГ'!$A$10:$S$200,16,0))</f>
        <v>0</v>
      </c>
      <c r="G37" s="90" t="str">
        <f t="shared" si="2"/>
        <v>–</v>
      </c>
    </row>
    <row r="38" spans="1:13" ht="30.75" customHeight="1">
      <c r="A38" s="189" t="s">
        <v>122</v>
      </c>
      <c r="B38" s="189"/>
      <c r="C38" s="189"/>
      <c r="D38" s="189"/>
      <c r="E38" s="188"/>
      <c r="F38" s="188"/>
      <c r="G38" s="62"/>
    </row>
    <row r="39" spans="1:13">
      <c r="A39" s="80" t="s">
        <v>24</v>
      </c>
      <c r="B39" s="62"/>
      <c r="C39" s="62"/>
      <c r="D39" s="62"/>
      <c r="E39" s="83">
        <f>IF(ISERROR(VLOOKUP($A$6,Україна!$A$3:$AC$200,24,0)),"–",VLOOKUP($A$6,Україна!$A$3:$AC$200,24,0))</f>
        <v>9.2042000000000002</v>
      </c>
      <c r="F39" s="83">
        <f>IF(ISERROR(VLOOKUP($A$6,'% ставки за депозитами НФК'!$A$10:$P$200,2,0)),"–",VLOOKUP($A$6,'% ставки за депозитами НФК'!$A$10:$P$200,2,0))</f>
        <v>8.4239999999999995</v>
      </c>
      <c r="G39" s="83">
        <f>IF(ISERROR(IF(F39=0,"–",F39-E39)),"–",IF(F39=0,"–",F39-E39))</f>
        <v>-0.78020000000000067</v>
      </c>
    </row>
    <row r="40" spans="1:13">
      <c r="A40" s="85" t="s">
        <v>17</v>
      </c>
      <c r="B40" s="62"/>
      <c r="C40" s="62"/>
      <c r="D40" s="62"/>
      <c r="E40" s="83">
        <f>IF(ISERROR(VLOOKUP($A$6,Україна!$A$3:$AC$200,25,0)),"–",VLOOKUP($A$6,Україна!$A$3:$AC$200,25,0))</f>
        <v>10.309200000000001</v>
      </c>
      <c r="F40" s="83">
        <f>IF(ISERROR(VLOOKUP($A$6,'% ставки за депозитами НФК'!$A$10:$P$200,7,0)),"–",VLOOKUP($A$6,'% ставки за депозитами НФК'!$A$10:$P$200,7,0))</f>
        <v>8.5079999999999991</v>
      </c>
      <c r="G40" s="83">
        <f t="shared" ref="G40:G44" si="3">IF(ISERROR(IF(F40=0,"–",F40-E40)),"–",IF(F40=0,"–",F40-E40))</f>
        <v>-1.8012000000000015</v>
      </c>
    </row>
    <row r="41" spans="1:13">
      <c r="A41" s="85" t="s">
        <v>9</v>
      </c>
      <c r="B41" s="62"/>
      <c r="C41" s="62"/>
      <c r="D41" s="62"/>
      <c r="E41" s="83">
        <f>IF(ISERROR(VLOOKUP($A$6,Україна!$A$3:$AC$200,26,0)),"–",VLOOKUP($A$6,Україна!$A$3:$AC$200,26,0))</f>
        <v>0.56569999999999998</v>
      </c>
      <c r="F41" s="83">
        <f>IF(ISERROR(VLOOKUP($A$6,'% ставки за депозитами НФК'!$A$10:$P$200,12,0)),"–",VLOOKUP($A$6,'% ставки за депозитами НФК'!$A$10:$P$200,12,0))</f>
        <v>0.67889999999999995</v>
      </c>
      <c r="G41" s="83">
        <f t="shared" si="3"/>
        <v>0.11319999999999997</v>
      </c>
    </row>
    <row r="42" spans="1:13">
      <c r="A42" s="80" t="s">
        <v>194</v>
      </c>
      <c r="B42" s="62"/>
      <c r="C42" s="62"/>
      <c r="D42" s="62"/>
      <c r="E42" s="83">
        <f>IF(ISERROR(VLOOKUP($A$6,Україна!$A$3:$AC$200,27,0)),"–",VLOOKUP($A$6,Україна!$A$3:$AC$200,27,0))</f>
        <v>7.8045999999999998</v>
      </c>
      <c r="F42" s="83">
        <f>IF(ISERROR(VLOOKUP($A$6,'% ставки за депозитами ДГ'!$A$10:$P$200,2,0)),"–",VLOOKUP($A$6,'% ставки за депозитами ДГ'!$A$10:$P$200,2,0))</f>
        <v>8.2590000000000003</v>
      </c>
      <c r="G42" s="83">
        <f t="shared" si="3"/>
        <v>0.45440000000000058</v>
      </c>
    </row>
    <row r="43" spans="1:13">
      <c r="A43" s="86" t="s">
        <v>17</v>
      </c>
      <c r="B43" s="62"/>
      <c r="C43" s="62"/>
      <c r="D43" s="62"/>
      <c r="E43" s="83">
        <f>IF(ISERROR(VLOOKUP($A$6,Україна!$A$3:$AC$200,28,0)),"–",VLOOKUP($A$6,Україна!$A$3:$AC$200,28,0))</f>
        <v>10.314</v>
      </c>
      <c r="F43" s="83">
        <f>IF(ISERROR(VLOOKUP($A$6,'% ставки за депозитами ДГ'!$A$10:$P$200,7,0)),"–",VLOOKUP($A$6,'% ставки за депозитами ДГ'!$A$10:$P$200,7,0))</f>
        <v>10.8599</v>
      </c>
      <c r="G43" s="83">
        <f t="shared" si="3"/>
        <v>0.54589999999999961</v>
      </c>
    </row>
    <row r="44" spans="1:13">
      <c r="A44" s="87" t="s">
        <v>9</v>
      </c>
      <c r="B44" s="102"/>
      <c r="C44" s="102"/>
      <c r="D44" s="102"/>
      <c r="E44" s="90">
        <f>IF(ISERROR(VLOOKUP($A$6,Україна!$A$3:$AC$200,29,0)),"–",VLOOKUP($A$6,Україна!$A$3:$AC$200,29,0))</f>
        <v>0.9355</v>
      </c>
      <c r="F44" s="90">
        <f>IF(ISERROR(VLOOKUP($A$6,'% ставки за депозитами ДГ'!$A$10:$P$200,12,0)),"–",VLOOKUP($A$6,'% ставки за депозитами ДГ'!$A$10:$P$200,12,0))</f>
        <v>0.92149999999999999</v>
      </c>
      <c r="G44" s="90">
        <f t="shared" si="3"/>
        <v>-1.4000000000000012E-2</v>
      </c>
    </row>
    <row r="45" spans="1:13">
      <c r="A45" s="96"/>
      <c r="B45" s="96"/>
      <c r="C45" s="97"/>
      <c r="D45" s="97"/>
      <c r="E45" s="98"/>
      <c r="F45" s="98"/>
      <c r="G45" s="62"/>
    </row>
    <row r="46" spans="1:13" s="1" customFormat="1" ht="22.5" customHeight="1">
      <c r="A46" s="184" t="s">
        <v>111</v>
      </c>
      <c r="B46" s="185"/>
      <c r="C46" s="185"/>
      <c r="D46" s="185"/>
      <c r="E46" s="185"/>
      <c r="F46" s="185"/>
      <c r="G46" s="112" t="s">
        <v>169</v>
      </c>
      <c r="J46" s="99"/>
      <c r="K46" s="99"/>
      <c r="L46" s="99"/>
      <c r="M46" s="60"/>
    </row>
    <row r="47" spans="1:13">
      <c r="A47" s="103" t="s">
        <v>115</v>
      </c>
      <c r="B47" s="104"/>
      <c r="C47" s="105"/>
      <c r="D47" s="105"/>
      <c r="E47" s="98"/>
      <c r="F47" s="98"/>
      <c r="G47" s="62"/>
    </row>
    <row r="48" spans="1:13">
      <c r="A48" s="106" t="s">
        <v>110</v>
      </c>
      <c r="B48" s="106"/>
      <c r="C48" s="98"/>
      <c r="D48" s="98"/>
      <c r="E48" s="107"/>
      <c r="F48" s="62"/>
      <c r="G48" s="81">
        <f>IF(ISERROR(VLOOKUP($A$6,'Банки та філії'!$A$10:$C$200,2,0)),,VLOOKUP($A$6,'Банки та філії'!$A$10:$C$200,2,0))</f>
        <v>2</v>
      </c>
    </row>
    <row r="49" spans="1:7">
      <c r="A49" s="106" t="s">
        <v>59</v>
      </c>
      <c r="B49" s="106"/>
      <c r="C49" s="98"/>
      <c r="D49" s="98"/>
      <c r="E49" s="107"/>
      <c r="F49" s="139"/>
      <c r="G49" s="81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83" t="s">
        <v>186</v>
      </c>
      <c r="B51" s="183"/>
      <c r="C51" s="183"/>
      <c r="D51" s="183"/>
      <c r="E51" s="183"/>
      <c r="F51" s="183"/>
      <c r="G51" s="138">
        <f>IF(ISERROR(VLOOKUP($A$6,'Банки та філії'!$A$11:$D$200,4,0)),,VLOOKUP($A$6,'Банки та філії'!$A$11:$D$200,4,0))</f>
        <v>126</v>
      </c>
    </row>
    <row r="107" spans="20:31">
      <c r="T107" s="172"/>
      <c r="U107" s="172"/>
      <c r="V107" s="172"/>
      <c r="W107" s="172"/>
      <c r="X107" s="172"/>
      <c r="Y107" s="172"/>
      <c r="Z107" s="172"/>
      <c r="AA107" s="172"/>
      <c r="AB107" s="172"/>
      <c r="AC107" s="172"/>
      <c r="AD107" s="172"/>
      <c r="AE107" s="172"/>
    </row>
    <row r="108" spans="20:31">
      <c r="T108" s="172"/>
      <c r="U108" s="172"/>
      <c r="V108" s="172"/>
      <c r="W108" s="172"/>
      <c r="X108" s="172"/>
      <c r="Y108" s="172"/>
      <c r="Z108" s="172"/>
      <c r="AA108" s="172"/>
      <c r="AB108" s="172"/>
      <c r="AC108" s="172"/>
      <c r="AD108" s="172"/>
      <c r="AE108" s="172"/>
    </row>
    <row r="109" spans="20:31">
      <c r="T109" s="172"/>
      <c r="U109" s="172"/>
      <c r="V109" s="172"/>
      <c r="W109" s="172"/>
      <c r="X109" s="172"/>
      <c r="Y109" s="172"/>
      <c r="Z109" s="172"/>
      <c r="AA109" s="172"/>
      <c r="AB109" s="172"/>
      <c r="AC109" s="172"/>
      <c r="AD109" s="172"/>
      <c r="AE109" s="172"/>
    </row>
    <row r="110" spans="20:31">
      <c r="T110" s="172"/>
      <c r="U110" s="172"/>
      <c r="V110" s="172"/>
      <c r="W110" s="172"/>
      <c r="X110" s="172"/>
      <c r="Y110" s="172"/>
      <c r="Z110" s="172"/>
      <c r="AA110" s="172"/>
      <c r="AB110" s="172"/>
      <c r="AC110" s="172"/>
      <c r="AD110" s="172"/>
      <c r="AE110" s="172"/>
    </row>
    <row r="111" spans="20:31">
      <c r="T111" s="172"/>
      <c r="U111" s="172"/>
      <c r="V111" s="172"/>
      <c r="W111" s="172"/>
      <c r="X111" s="172"/>
      <c r="Y111" s="172"/>
      <c r="Z111" s="172"/>
      <c r="AA111" s="172"/>
      <c r="AB111" s="172"/>
      <c r="AC111" s="172"/>
      <c r="AD111" s="172"/>
      <c r="AE111" s="172"/>
    </row>
    <row r="112" spans="20:31">
      <c r="T112" s="172"/>
      <c r="U112" s="172"/>
      <c r="V112" s="172"/>
      <c r="W112" s="172"/>
      <c r="X112" s="172"/>
      <c r="Y112" s="172"/>
      <c r="Z112" s="172"/>
      <c r="AA112" s="172"/>
      <c r="AB112" s="172"/>
      <c r="AC112" s="172"/>
      <c r="AD112" s="172"/>
      <c r="AE112" s="172"/>
    </row>
    <row r="113" spans="20:31">
      <c r="T113" s="172"/>
      <c r="U113" s="172"/>
      <c r="V113" s="172"/>
      <c r="W113" s="172"/>
      <c r="X113" s="172"/>
      <c r="Y113" s="172"/>
      <c r="Z113" s="172"/>
      <c r="AA113" s="172"/>
      <c r="AB113" s="172"/>
      <c r="AC113" s="172"/>
      <c r="AD113" s="172"/>
      <c r="AE113" s="172"/>
    </row>
    <row r="114" spans="20:31">
      <c r="T114" s="172"/>
      <c r="U114" s="172"/>
      <c r="V114" s="172"/>
      <c r="W114" s="172"/>
      <c r="X114" s="172"/>
      <c r="Y114" s="172"/>
      <c r="Z114" s="172"/>
      <c r="AA114" s="172"/>
      <c r="AB114" s="172"/>
      <c r="AC114" s="172"/>
      <c r="AD114" s="172"/>
      <c r="AE114" s="172"/>
    </row>
    <row r="115" spans="20:31">
      <c r="T115" s="172"/>
      <c r="U115" s="172"/>
      <c r="V115" s="172"/>
      <c r="W115" s="172"/>
      <c r="X115" s="172"/>
      <c r="Y115" s="172"/>
      <c r="Z115" s="172"/>
      <c r="AA115" s="172"/>
      <c r="AB115" s="172"/>
      <c r="AC115" s="172"/>
      <c r="AD115" s="172"/>
      <c r="AE115" s="172"/>
    </row>
    <row r="116" spans="20:31">
      <c r="T116" s="172"/>
      <c r="U116" s="172"/>
      <c r="V116" s="172"/>
      <c r="W116" s="172"/>
      <c r="X116" s="172"/>
      <c r="Y116" s="172"/>
      <c r="Z116" s="172"/>
      <c r="AA116" s="172"/>
      <c r="AB116" s="172"/>
      <c r="AC116" s="172"/>
      <c r="AD116" s="172"/>
      <c r="AE116" s="172"/>
    </row>
    <row r="117" spans="20:31">
      <c r="T117" s="172"/>
      <c r="U117" s="172"/>
      <c r="V117" s="172"/>
      <c r="W117" s="172"/>
      <c r="X117" s="172"/>
      <c r="Y117" s="172"/>
      <c r="Z117" s="172"/>
      <c r="AA117" s="172"/>
      <c r="AB117" s="172"/>
      <c r="AC117" s="172"/>
      <c r="AD117" s="172"/>
      <c r="AE117" s="172"/>
    </row>
    <row r="118" spans="20:31">
      <c r="T118" s="172"/>
      <c r="U118" s="172"/>
      <c r="V118" s="172"/>
      <c r="W118" s="172"/>
      <c r="X118" s="172"/>
      <c r="Y118" s="172"/>
      <c r="Z118" s="172"/>
      <c r="AA118" s="172"/>
      <c r="AB118" s="172"/>
      <c r="AC118" s="172"/>
      <c r="AD118" s="172"/>
      <c r="AE118" s="172"/>
    </row>
    <row r="119" spans="20:31">
      <c r="T119" s="172"/>
      <c r="U119" s="172"/>
      <c r="V119" s="172"/>
      <c r="W119" s="172"/>
      <c r="X119" s="172"/>
      <c r="Y119" s="172"/>
      <c r="Z119" s="172"/>
      <c r="AA119" s="172"/>
      <c r="AB119" s="172"/>
      <c r="AC119" s="172"/>
      <c r="AD119" s="172"/>
      <c r="AE119" s="172"/>
    </row>
    <row r="120" spans="20:31">
      <c r="T120" s="172"/>
      <c r="U120" s="172"/>
      <c r="V120" s="172"/>
      <c r="W120" s="172"/>
      <c r="X120" s="172"/>
      <c r="Y120" s="172"/>
      <c r="Z120" s="172"/>
      <c r="AA120" s="172"/>
      <c r="AB120" s="172"/>
      <c r="AC120" s="172"/>
      <c r="AD120" s="172"/>
      <c r="AE120" s="172"/>
    </row>
    <row r="121" spans="20:31">
      <c r="T121" s="172"/>
      <c r="U121" s="172"/>
      <c r="V121" s="172"/>
      <c r="W121" s="172"/>
      <c r="X121" s="172"/>
      <c r="Y121" s="172"/>
      <c r="Z121" s="172"/>
      <c r="AA121" s="172"/>
      <c r="AB121" s="172"/>
      <c r="AC121" s="172"/>
      <c r="AD121" s="172"/>
      <c r="AE121" s="172"/>
    </row>
    <row r="122" spans="20:31">
      <c r="T122" s="172"/>
      <c r="U122" s="172"/>
      <c r="V122" s="172"/>
      <c r="W122" s="172"/>
      <c r="X122" s="172"/>
      <c r="Y122" s="172"/>
      <c r="Z122" s="172"/>
      <c r="AA122" s="172"/>
      <c r="AB122" s="172"/>
      <c r="AC122" s="172"/>
      <c r="AD122" s="172"/>
      <c r="AE122" s="172"/>
    </row>
    <row r="123" spans="20:31">
      <c r="T123" s="172"/>
      <c r="U123" s="172"/>
      <c r="V123" s="172"/>
      <c r="W123" s="172"/>
      <c r="X123" s="172"/>
      <c r="Y123" s="172"/>
      <c r="Z123" s="172"/>
      <c r="AA123" s="172"/>
      <c r="AB123" s="172"/>
      <c r="AC123" s="172"/>
      <c r="AD123" s="172"/>
      <c r="AE123" s="172"/>
    </row>
    <row r="124" spans="20:31">
      <c r="T124" s="172"/>
      <c r="U124" s="172"/>
      <c r="V124" s="172"/>
      <c r="W124" s="172"/>
      <c r="X124" s="172"/>
      <c r="Y124" s="172"/>
      <c r="Z124" s="172"/>
      <c r="AA124" s="172"/>
      <c r="AB124" s="172"/>
      <c r="AC124" s="172"/>
      <c r="AD124" s="172"/>
      <c r="AE124" s="172"/>
    </row>
    <row r="125" spans="20:31">
      <c r="T125" s="172"/>
      <c r="U125" s="172"/>
      <c r="V125" s="172"/>
      <c r="W125" s="172"/>
      <c r="X125" s="172"/>
      <c r="Y125" s="172"/>
      <c r="Z125" s="172"/>
      <c r="AA125" s="172"/>
      <c r="AB125" s="172"/>
      <c r="AC125" s="172"/>
      <c r="AD125" s="172"/>
      <c r="AE125" s="172"/>
    </row>
    <row r="126" spans="20:31">
      <c r="T126" s="172"/>
      <c r="U126" s="172"/>
      <c r="V126" s="172"/>
      <c r="W126" s="172"/>
      <c r="X126" s="172"/>
      <c r="Y126" s="172"/>
      <c r="Z126" s="172"/>
      <c r="AA126" s="172"/>
      <c r="AB126" s="172"/>
      <c r="AC126" s="172"/>
      <c r="AD126" s="172"/>
      <c r="AE126" s="172"/>
    </row>
    <row r="127" spans="20:31">
      <c r="T127" s="172"/>
      <c r="U127" s="172"/>
      <c r="V127" s="172"/>
      <c r="W127" s="172"/>
      <c r="X127" s="172"/>
      <c r="Y127" s="172"/>
      <c r="Z127" s="172"/>
      <c r="AA127" s="172"/>
      <c r="AB127" s="172"/>
      <c r="AC127" s="172"/>
      <c r="AD127" s="172"/>
      <c r="AE127" s="172"/>
    </row>
    <row r="128" spans="20:31">
      <c r="T128" s="172"/>
      <c r="U128" s="172"/>
      <c r="V128" s="172"/>
      <c r="W128" s="172"/>
      <c r="X128" s="172"/>
      <c r="Y128" s="172"/>
      <c r="Z128" s="172"/>
      <c r="AA128" s="172"/>
      <c r="AB128" s="172"/>
      <c r="AC128" s="172"/>
      <c r="AD128" s="172"/>
      <c r="AE128" s="172"/>
    </row>
    <row r="129" spans="20:31">
      <c r="T129" s="172"/>
      <c r="U129" s="172"/>
      <c r="V129" s="172"/>
      <c r="W129" s="172"/>
      <c r="X129" s="172"/>
      <c r="Y129" s="172"/>
      <c r="Z129" s="172"/>
      <c r="AA129" s="172"/>
      <c r="AB129" s="172"/>
      <c r="AC129" s="172"/>
      <c r="AD129" s="172"/>
      <c r="AE129" s="172"/>
    </row>
    <row r="130" spans="20:31">
      <c r="T130" s="172"/>
      <c r="U130" s="172"/>
      <c r="V130" s="172"/>
      <c r="W130" s="172"/>
      <c r="X130" s="172"/>
      <c r="Y130" s="172"/>
      <c r="Z130" s="172"/>
      <c r="AA130" s="172"/>
      <c r="AB130" s="172"/>
      <c r="AC130" s="172"/>
      <c r="AD130" s="172"/>
      <c r="AE130" s="172"/>
    </row>
    <row r="131" spans="20:31">
      <c r="T131" s="172"/>
      <c r="U131" s="172"/>
      <c r="V131" s="172"/>
      <c r="W131" s="172"/>
      <c r="X131" s="172"/>
      <c r="Y131" s="172"/>
      <c r="Z131" s="172"/>
      <c r="AA131" s="172"/>
      <c r="AB131" s="172"/>
      <c r="AC131" s="172"/>
      <c r="AD131" s="172"/>
      <c r="AE131" s="172"/>
    </row>
    <row r="132" spans="20:31">
      <c r="T132" s="172"/>
      <c r="U132" s="172"/>
      <c r="V132" s="172"/>
      <c r="W132" s="172"/>
      <c r="X132" s="172"/>
      <c r="Y132" s="172"/>
      <c r="Z132" s="172"/>
      <c r="AA132" s="172"/>
      <c r="AB132" s="172"/>
      <c r="AC132" s="172"/>
      <c r="AD132" s="172"/>
      <c r="AE132" s="172"/>
    </row>
    <row r="133" spans="20:31">
      <c r="T133" s="172"/>
      <c r="U133" s="172"/>
      <c r="V133" s="172"/>
      <c r="W133" s="172"/>
      <c r="X133" s="172"/>
      <c r="Y133" s="172"/>
      <c r="Z133" s="172"/>
      <c r="AA133" s="172"/>
      <c r="AB133" s="172"/>
      <c r="AC133" s="172"/>
      <c r="AD133" s="172"/>
      <c r="AE133" s="172"/>
    </row>
    <row r="134" spans="20:31">
      <c r="T134" s="172"/>
      <c r="U134" s="172"/>
      <c r="V134" s="172"/>
      <c r="W134" s="172"/>
      <c r="X134" s="172"/>
      <c r="Y134" s="172"/>
      <c r="Z134" s="172"/>
      <c r="AA134" s="172"/>
      <c r="AB134" s="172"/>
      <c r="AC134" s="172"/>
      <c r="AD134" s="172"/>
      <c r="AE134" s="172"/>
    </row>
    <row r="135" spans="20:31">
      <c r="T135" s="172"/>
      <c r="U135" s="172"/>
      <c r="V135" s="172"/>
      <c r="W135" s="172"/>
      <c r="X135" s="172"/>
      <c r="Y135" s="172"/>
      <c r="Z135" s="172"/>
      <c r="AA135" s="172"/>
      <c r="AB135" s="172"/>
      <c r="AC135" s="172"/>
      <c r="AD135" s="172"/>
      <c r="AE135" s="172"/>
    </row>
    <row r="136" spans="20:31">
      <c r="T136" s="172"/>
      <c r="U136" s="172"/>
      <c r="V136" s="172"/>
      <c r="W136" s="172"/>
      <c r="X136" s="172"/>
      <c r="Y136" s="172"/>
      <c r="Z136" s="172"/>
      <c r="AA136" s="172"/>
      <c r="AB136" s="172"/>
      <c r="AC136" s="172"/>
      <c r="AD136" s="172"/>
      <c r="AE136" s="172"/>
    </row>
    <row r="137" spans="20:31">
      <c r="T137" s="172"/>
      <c r="U137" s="172"/>
      <c r="V137" s="172"/>
      <c r="W137" s="172"/>
      <c r="X137" s="172"/>
      <c r="Y137" s="172"/>
      <c r="Z137" s="172"/>
      <c r="AA137" s="172"/>
      <c r="AB137" s="172"/>
      <c r="AC137" s="172"/>
      <c r="AD137" s="172"/>
      <c r="AE137" s="172"/>
    </row>
    <row r="138" spans="20:31">
      <c r="T138" s="172"/>
      <c r="U138" s="172"/>
      <c r="V138" s="172"/>
      <c r="W138" s="172"/>
      <c r="X138" s="172"/>
      <c r="Y138" s="172"/>
      <c r="Z138" s="172"/>
      <c r="AA138" s="172"/>
      <c r="AB138" s="172"/>
      <c r="AC138" s="172"/>
      <c r="AD138" s="172"/>
      <c r="AE138" s="172"/>
    </row>
    <row r="139" spans="20:31">
      <c r="T139" s="172"/>
      <c r="U139" s="172"/>
      <c r="V139" s="172"/>
      <c r="W139" s="172"/>
      <c r="X139" s="172"/>
      <c r="Y139" s="172"/>
      <c r="Z139" s="172"/>
      <c r="AA139" s="172"/>
      <c r="AB139" s="172"/>
      <c r="AC139" s="172"/>
      <c r="AD139" s="172"/>
      <c r="AE139" s="172"/>
    </row>
    <row r="140" spans="20:31">
      <c r="T140" s="172"/>
      <c r="U140" s="172"/>
      <c r="V140" s="172"/>
      <c r="W140" s="172"/>
      <c r="X140" s="172"/>
      <c r="Y140" s="172"/>
      <c r="Z140" s="172"/>
      <c r="AA140" s="172"/>
      <c r="AB140" s="172"/>
      <c r="AC140" s="172"/>
      <c r="AD140" s="172"/>
      <c r="AE140" s="172"/>
    </row>
    <row r="141" spans="20:31">
      <c r="T141" s="172"/>
      <c r="U141" s="172"/>
      <c r="V141" s="172"/>
      <c r="W141" s="172"/>
      <c r="X141" s="172"/>
      <c r="Y141" s="172"/>
      <c r="Z141" s="172"/>
      <c r="AA141" s="172"/>
      <c r="AB141" s="172"/>
      <c r="AC141" s="172"/>
      <c r="AD141" s="172"/>
      <c r="AE141" s="172"/>
    </row>
    <row r="142" spans="20:31">
      <c r="T142" s="172"/>
      <c r="U142" s="172"/>
      <c r="V142" s="172"/>
      <c r="W142" s="172"/>
      <c r="X142" s="172"/>
      <c r="Y142" s="172"/>
      <c r="Z142" s="172"/>
      <c r="AA142" s="172"/>
      <c r="AB142" s="172"/>
      <c r="AC142" s="172"/>
      <c r="AD142" s="172"/>
      <c r="AE142" s="172"/>
    </row>
    <row r="143" spans="20:31">
      <c r="T143" s="172"/>
      <c r="U143" s="172"/>
      <c r="V143" s="172"/>
      <c r="W143" s="172"/>
      <c r="X143" s="172"/>
      <c r="Y143" s="172"/>
      <c r="Z143" s="172"/>
      <c r="AA143" s="172"/>
      <c r="AB143" s="172"/>
      <c r="AC143" s="172"/>
      <c r="AD143" s="172"/>
      <c r="AE143" s="172"/>
    </row>
    <row r="144" spans="20:31">
      <c r="T144" s="172"/>
      <c r="U144" s="172"/>
      <c r="V144" s="172"/>
      <c r="W144" s="172"/>
      <c r="X144" s="172"/>
      <c r="Y144" s="172"/>
      <c r="Z144" s="172"/>
      <c r="AA144" s="172"/>
      <c r="AB144" s="172"/>
      <c r="AC144" s="172"/>
      <c r="AD144" s="172"/>
      <c r="AE144" s="172"/>
    </row>
    <row r="145" spans="20:31">
      <c r="T145" s="172"/>
      <c r="U145" s="172"/>
      <c r="V145" s="172"/>
      <c r="W145" s="172"/>
      <c r="X145" s="172"/>
      <c r="Y145" s="172"/>
      <c r="Z145" s="172"/>
      <c r="AA145" s="172"/>
      <c r="AB145" s="172"/>
      <c r="AC145" s="172"/>
      <c r="AD145" s="172"/>
      <c r="AE145" s="172"/>
    </row>
    <row r="146" spans="20:31">
      <c r="T146" s="172"/>
      <c r="U146" s="172"/>
      <c r="V146" s="172"/>
      <c r="W146" s="172"/>
      <c r="X146" s="172"/>
      <c r="Y146" s="172"/>
      <c r="Z146" s="172"/>
      <c r="AA146" s="172"/>
      <c r="AB146" s="172"/>
      <c r="AC146" s="172"/>
      <c r="AD146" s="172"/>
      <c r="AE146" s="172"/>
    </row>
    <row r="147" spans="20:31">
      <c r="T147" s="172"/>
      <c r="U147" s="172"/>
      <c r="V147" s="172"/>
      <c r="W147" s="172"/>
      <c r="X147" s="172"/>
      <c r="Y147" s="172"/>
      <c r="Z147" s="172"/>
      <c r="AA147" s="172"/>
      <c r="AB147" s="172"/>
      <c r="AC147" s="172"/>
      <c r="AD147" s="172"/>
      <c r="AE147" s="172"/>
    </row>
    <row r="148" spans="20:31">
      <c r="T148" s="172"/>
      <c r="U148" s="172"/>
      <c r="V148" s="172"/>
      <c r="W148" s="172"/>
      <c r="X148" s="172"/>
      <c r="Y148" s="172"/>
      <c r="Z148" s="172"/>
      <c r="AA148" s="172"/>
      <c r="AB148" s="172"/>
      <c r="AC148" s="172"/>
      <c r="AD148" s="172"/>
      <c r="AE148" s="172"/>
    </row>
    <row r="149" spans="20:31">
      <c r="T149" s="172"/>
      <c r="U149" s="172"/>
      <c r="V149" s="172"/>
      <c r="W149" s="172"/>
      <c r="X149" s="172"/>
      <c r="Y149" s="172"/>
      <c r="Z149" s="172"/>
      <c r="AA149" s="172"/>
      <c r="AB149" s="172"/>
      <c r="AC149" s="172"/>
      <c r="AD149" s="172"/>
      <c r="AE149" s="172"/>
    </row>
    <row r="150" spans="20:31">
      <c r="T150" s="172"/>
      <c r="U150" s="172"/>
      <c r="V150" s="172"/>
      <c r="W150" s="172"/>
      <c r="X150" s="172"/>
      <c r="Y150" s="172"/>
      <c r="Z150" s="172"/>
      <c r="AA150" s="172"/>
      <c r="AB150" s="172"/>
      <c r="AC150" s="172"/>
      <c r="AD150" s="172"/>
      <c r="AE150" s="172"/>
    </row>
    <row r="151" spans="20:31">
      <c r="T151" s="172"/>
      <c r="U151" s="172"/>
      <c r="V151" s="172"/>
      <c r="W151" s="172"/>
      <c r="X151" s="172"/>
      <c r="Y151" s="172"/>
      <c r="Z151" s="172"/>
      <c r="AA151" s="172"/>
      <c r="AB151" s="172"/>
      <c r="AC151" s="172"/>
      <c r="AD151" s="172"/>
      <c r="AE151" s="172"/>
    </row>
    <row r="152" spans="20:31">
      <c r="T152" s="172"/>
      <c r="U152" s="172"/>
      <c r="V152" s="172"/>
      <c r="W152" s="172"/>
      <c r="X152" s="172"/>
      <c r="Y152" s="172"/>
      <c r="Z152" s="172"/>
      <c r="AA152" s="172"/>
      <c r="AB152" s="172"/>
      <c r="AC152" s="172"/>
      <c r="AD152" s="172"/>
      <c r="AE152" s="172"/>
    </row>
    <row r="153" spans="20:31">
      <c r="T153" s="172"/>
      <c r="U153" s="172"/>
      <c r="V153" s="172"/>
      <c r="W153" s="172"/>
      <c r="X153" s="172"/>
      <c r="Y153" s="172"/>
      <c r="Z153" s="172"/>
      <c r="AA153" s="172"/>
      <c r="AB153" s="172"/>
      <c r="AC153" s="172"/>
      <c r="AD153" s="172"/>
      <c r="AE153" s="172"/>
    </row>
    <row r="154" spans="20:31">
      <c r="T154" s="172"/>
      <c r="U154" s="172"/>
      <c r="V154" s="172"/>
      <c r="W154" s="172"/>
      <c r="X154" s="172"/>
      <c r="Y154" s="172"/>
      <c r="Z154" s="172"/>
      <c r="AA154" s="172"/>
      <c r="AB154" s="172"/>
      <c r="AC154" s="172"/>
      <c r="AD154" s="172"/>
      <c r="AE154" s="172"/>
    </row>
    <row r="155" spans="20:31">
      <c r="T155" s="172"/>
      <c r="U155" s="172"/>
      <c r="V155" s="172"/>
      <c r="W155" s="172"/>
      <c r="X155" s="172"/>
      <c r="Y155" s="172"/>
      <c r="Z155" s="172"/>
      <c r="AA155" s="172"/>
      <c r="AB155" s="172"/>
      <c r="AC155" s="172"/>
      <c r="AD155" s="172"/>
      <c r="AE155" s="172"/>
    </row>
    <row r="156" spans="20:31">
      <c r="T156" s="172"/>
      <c r="U156" s="172"/>
      <c r="V156" s="172"/>
      <c r="W156" s="172"/>
      <c r="X156" s="172"/>
      <c r="Y156" s="172"/>
      <c r="Z156" s="172"/>
      <c r="AA156" s="172"/>
      <c r="AB156" s="172"/>
      <c r="AC156" s="172"/>
      <c r="AD156" s="172"/>
      <c r="AE156" s="172"/>
    </row>
    <row r="157" spans="20:31">
      <c r="T157" s="172"/>
      <c r="U157" s="172"/>
      <c r="V157" s="172"/>
      <c r="W157" s="172"/>
      <c r="X157" s="172"/>
      <c r="Y157" s="172"/>
      <c r="Z157" s="172"/>
      <c r="AA157" s="172"/>
      <c r="AB157" s="172"/>
      <c r="AC157" s="172"/>
      <c r="AD157" s="172"/>
      <c r="AE157" s="172"/>
    </row>
    <row r="158" spans="20:31">
      <c r="T158" s="172"/>
      <c r="U158" s="172"/>
      <c r="V158" s="172"/>
      <c r="W158" s="172"/>
      <c r="X158" s="172"/>
      <c r="Y158" s="172"/>
      <c r="Z158" s="172"/>
      <c r="AA158" s="172"/>
      <c r="AB158" s="172"/>
      <c r="AC158" s="172"/>
      <c r="AD158" s="172"/>
      <c r="AE158" s="172"/>
    </row>
    <row r="159" spans="20:31">
      <c r="T159" s="172"/>
      <c r="U159" s="172"/>
      <c r="V159" s="172"/>
      <c r="W159" s="172"/>
      <c r="X159" s="172"/>
      <c r="Y159" s="172"/>
      <c r="Z159" s="172"/>
      <c r="AA159" s="172"/>
      <c r="AB159" s="172"/>
      <c r="AC159" s="172"/>
      <c r="AD159" s="172"/>
      <c r="AE159" s="172"/>
    </row>
    <row r="160" spans="20:31">
      <c r="T160" s="172"/>
      <c r="U160" s="172"/>
      <c r="V160" s="172"/>
      <c r="W160" s="172"/>
      <c r="X160" s="172"/>
      <c r="Y160" s="172"/>
      <c r="Z160" s="172"/>
      <c r="AA160" s="172"/>
      <c r="AB160" s="172"/>
      <c r="AC160" s="172"/>
      <c r="AD160" s="172"/>
      <c r="AE160" s="172"/>
    </row>
    <row r="161" spans="20:31">
      <c r="T161" s="172"/>
      <c r="U161" s="172"/>
      <c r="V161" s="172"/>
      <c r="W161" s="172"/>
      <c r="X161" s="172"/>
      <c r="Y161" s="172"/>
      <c r="Z161" s="172"/>
      <c r="AA161" s="172"/>
      <c r="AB161" s="172"/>
      <c r="AC161" s="172"/>
      <c r="AD161" s="172"/>
      <c r="AE161" s="172"/>
    </row>
    <row r="162" spans="20:31">
      <c r="T162" s="172"/>
      <c r="U162" s="172"/>
      <c r="V162" s="172"/>
      <c r="W162" s="172"/>
      <c r="X162" s="172"/>
      <c r="Y162" s="172"/>
      <c r="Z162" s="172"/>
      <c r="AA162" s="172"/>
      <c r="AB162" s="172"/>
      <c r="AC162" s="172"/>
      <c r="AD162" s="172"/>
      <c r="AE162" s="172"/>
    </row>
    <row r="163" spans="20:31">
      <c r="T163" s="172"/>
      <c r="U163" s="172"/>
      <c r="V163" s="172"/>
      <c r="W163" s="172"/>
      <c r="X163" s="172"/>
      <c r="Y163" s="172"/>
      <c r="Z163" s="172"/>
      <c r="AA163" s="172"/>
      <c r="AB163" s="172"/>
      <c r="AC163" s="172"/>
      <c r="AD163" s="172"/>
      <c r="AE163" s="172"/>
    </row>
    <row r="164" spans="20:31">
      <c r="T164" s="172"/>
      <c r="U164" s="172"/>
      <c r="V164" s="172"/>
      <c r="W164" s="172"/>
      <c r="X164" s="172"/>
      <c r="Y164" s="172"/>
      <c r="Z164" s="172"/>
      <c r="AA164" s="172"/>
      <c r="AB164" s="172"/>
      <c r="AC164" s="172"/>
      <c r="AD164" s="172"/>
      <c r="AE164" s="172"/>
    </row>
    <row r="165" spans="20:31">
      <c r="T165" s="172"/>
      <c r="U165" s="172"/>
      <c r="V165" s="172"/>
      <c r="W165" s="172"/>
      <c r="X165" s="172"/>
      <c r="Y165" s="172"/>
      <c r="Z165" s="172"/>
      <c r="AA165" s="172"/>
      <c r="AB165" s="172"/>
      <c r="AC165" s="172"/>
      <c r="AD165" s="172"/>
      <c r="AE165" s="172"/>
    </row>
    <row r="166" spans="20:31">
      <c r="T166" s="172"/>
      <c r="U166" s="172"/>
      <c r="V166" s="172"/>
      <c r="W166" s="172"/>
      <c r="X166" s="172"/>
      <c r="Y166" s="172"/>
      <c r="Z166" s="172"/>
      <c r="AA166" s="172"/>
      <c r="AB166" s="172"/>
      <c r="AC166" s="172"/>
      <c r="AD166" s="172"/>
      <c r="AE166" s="172"/>
    </row>
    <row r="167" spans="20:31">
      <c r="T167" s="172"/>
      <c r="U167" s="172"/>
      <c r="V167" s="172"/>
      <c r="W167" s="172"/>
      <c r="X167" s="172"/>
      <c r="Y167" s="172"/>
      <c r="Z167" s="172"/>
      <c r="AA167" s="172"/>
      <c r="AB167" s="172"/>
      <c r="AC167" s="172"/>
      <c r="AD167" s="172"/>
      <c r="AE167" s="172"/>
    </row>
    <row r="168" spans="20:31">
      <c r="T168" s="172"/>
      <c r="U168" s="172"/>
      <c r="V168" s="172"/>
      <c r="W168" s="172"/>
      <c r="X168" s="172"/>
      <c r="Y168" s="172"/>
      <c r="Z168" s="172"/>
      <c r="AA168" s="172"/>
      <c r="AB168" s="172"/>
      <c r="AC168" s="172"/>
      <c r="AD168" s="172"/>
      <c r="AE168" s="172"/>
    </row>
    <row r="169" spans="20:31">
      <c r="T169" s="172"/>
      <c r="U169" s="172"/>
      <c r="V169" s="172"/>
      <c r="W169" s="172"/>
      <c r="X169" s="172"/>
      <c r="Y169" s="172"/>
      <c r="Z169" s="172"/>
      <c r="AA169" s="172"/>
      <c r="AB169" s="172"/>
      <c r="AC169" s="172"/>
      <c r="AD169" s="172"/>
      <c r="AE169" s="172"/>
    </row>
    <row r="170" spans="20:31">
      <c r="T170" s="172"/>
      <c r="U170" s="172"/>
      <c r="V170" s="172"/>
      <c r="W170" s="172"/>
      <c r="X170" s="172"/>
      <c r="Y170" s="172"/>
      <c r="Z170" s="172"/>
      <c r="AA170" s="172"/>
      <c r="AB170" s="172"/>
      <c r="AC170" s="172"/>
      <c r="AD170" s="172"/>
      <c r="AE170" s="172"/>
    </row>
    <row r="171" spans="20:31">
      <c r="T171" s="172"/>
      <c r="U171" s="172"/>
      <c r="V171" s="172"/>
      <c r="W171" s="172"/>
      <c r="X171" s="172"/>
      <c r="Y171" s="172"/>
      <c r="Z171" s="172"/>
      <c r="AA171" s="172"/>
      <c r="AB171" s="172"/>
      <c r="AC171" s="172"/>
      <c r="AD171" s="172"/>
      <c r="AE171" s="172"/>
    </row>
    <row r="172" spans="20:31">
      <c r="T172" s="172"/>
      <c r="U172" s="172"/>
      <c r="V172" s="172"/>
      <c r="W172" s="172"/>
      <c r="X172" s="172"/>
      <c r="Y172" s="172"/>
      <c r="Z172" s="172"/>
      <c r="AA172" s="172"/>
      <c r="AB172" s="172"/>
      <c r="AC172" s="172"/>
      <c r="AD172" s="172"/>
      <c r="AE172" s="172"/>
    </row>
    <row r="173" spans="20:31">
      <c r="T173" s="172"/>
      <c r="U173" s="172"/>
      <c r="V173" s="172"/>
      <c r="W173" s="172"/>
      <c r="X173" s="172"/>
      <c r="Y173" s="172"/>
      <c r="Z173" s="172"/>
      <c r="AA173" s="172"/>
      <c r="AB173" s="172"/>
      <c r="AC173" s="172"/>
      <c r="AD173" s="172"/>
      <c r="AE173" s="172"/>
    </row>
    <row r="174" spans="20:31">
      <c r="T174" s="172"/>
      <c r="U174" s="172"/>
      <c r="V174" s="172"/>
      <c r="W174" s="172"/>
      <c r="X174" s="172"/>
      <c r="Y174" s="172"/>
      <c r="Z174" s="172"/>
      <c r="AA174" s="172"/>
      <c r="AB174" s="172"/>
      <c r="AC174" s="172"/>
      <c r="AD174" s="172"/>
      <c r="AE174" s="172"/>
    </row>
    <row r="175" spans="20:31">
      <c r="T175" s="172"/>
      <c r="U175" s="172"/>
      <c r="V175" s="172"/>
      <c r="W175" s="172"/>
      <c r="X175" s="172"/>
      <c r="Y175" s="172"/>
      <c r="Z175" s="172"/>
      <c r="AA175" s="172"/>
      <c r="AB175" s="172"/>
      <c r="AC175" s="172"/>
      <c r="AD175" s="172"/>
      <c r="AE175" s="172"/>
    </row>
    <row r="176" spans="20:31">
      <c r="T176" s="172"/>
      <c r="U176" s="172"/>
      <c r="V176" s="172"/>
      <c r="W176" s="172"/>
      <c r="X176" s="172"/>
      <c r="Y176" s="172"/>
      <c r="Z176" s="172"/>
      <c r="AA176" s="172"/>
      <c r="AB176" s="172"/>
      <c r="AC176" s="172"/>
      <c r="AD176" s="172"/>
      <c r="AE176" s="172"/>
    </row>
    <row r="177" spans="20:31">
      <c r="T177" s="172"/>
      <c r="U177" s="172"/>
      <c r="V177" s="172"/>
      <c r="W177" s="172"/>
      <c r="X177" s="172"/>
      <c r="Y177" s="172"/>
      <c r="Z177" s="172"/>
      <c r="AA177" s="172"/>
      <c r="AB177" s="172"/>
      <c r="AC177" s="172"/>
      <c r="AD177" s="172"/>
      <c r="AE177" s="172"/>
    </row>
    <row r="178" spans="20:31">
      <c r="T178" s="172"/>
      <c r="U178" s="172"/>
      <c r="V178" s="172"/>
      <c r="W178" s="172"/>
      <c r="X178" s="172"/>
      <c r="Y178" s="172"/>
      <c r="Z178" s="172"/>
      <c r="AA178" s="172"/>
      <c r="AB178" s="172"/>
      <c r="AC178" s="172"/>
      <c r="AD178" s="172"/>
      <c r="AE178" s="172"/>
    </row>
    <row r="179" spans="20:31">
      <c r="T179" s="172"/>
      <c r="U179" s="172"/>
      <c r="V179" s="172"/>
      <c r="W179" s="172"/>
      <c r="X179" s="172"/>
      <c r="Y179" s="172"/>
      <c r="Z179" s="172"/>
      <c r="AA179" s="172"/>
      <c r="AB179" s="172"/>
      <c r="AC179" s="172"/>
      <c r="AD179" s="172"/>
      <c r="AE179" s="172"/>
    </row>
    <row r="180" spans="20:31">
      <c r="T180" s="172"/>
      <c r="U180" s="172"/>
      <c r="V180" s="172"/>
      <c r="W180" s="172"/>
      <c r="X180" s="172"/>
      <c r="Y180" s="172"/>
      <c r="Z180" s="172"/>
      <c r="AA180" s="172"/>
      <c r="AB180" s="172"/>
      <c r="AC180" s="172"/>
      <c r="AD180" s="172"/>
      <c r="AE180" s="172"/>
    </row>
    <row r="181" spans="20:31">
      <c r="T181" s="172"/>
      <c r="U181" s="172"/>
      <c r="V181" s="172"/>
      <c r="W181" s="172"/>
      <c r="X181" s="172"/>
      <c r="Y181" s="172"/>
      <c r="Z181" s="172"/>
      <c r="AA181" s="172"/>
      <c r="AB181" s="172"/>
      <c r="AC181" s="172"/>
      <c r="AD181" s="172"/>
      <c r="AE181" s="172"/>
    </row>
    <row r="182" spans="20:31">
      <c r="T182" s="172"/>
      <c r="U182" s="172"/>
      <c r="V182" s="172"/>
      <c r="W182" s="172"/>
      <c r="X182" s="172"/>
      <c r="Y182" s="172"/>
      <c r="Z182" s="172"/>
      <c r="AA182" s="172"/>
      <c r="AB182" s="172"/>
      <c r="AC182" s="172"/>
      <c r="AD182" s="172"/>
      <c r="AE182" s="172"/>
    </row>
    <row r="183" spans="20:31">
      <c r="T183" s="172"/>
      <c r="U183" s="172"/>
      <c r="V183" s="172"/>
      <c r="W183" s="172"/>
      <c r="X183" s="172"/>
      <c r="Y183" s="172"/>
      <c r="Z183" s="172"/>
      <c r="AA183" s="172"/>
      <c r="AB183" s="172"/>
      <c r="AC183" s="172"/>
      <c r="AD183" s="172"/>
      <c r="AE183" s="172"/>
    </row>
    <row r="184" spans="20:31">
      <c r="T184" s="172"/>
      <c r="U184" s="172"/>
      <c r="V184" s="172"/>
      <c r="W184" s="172"/>
      <c r="X184" s="172"/>
      <c r="Y184" s="172"/>
      <c r="Z184" s="172"/>
      <c r="AA184" s="172"/>
      <c r="AB184" s="172"/>
      <c r="AC184" s="172"/>
      <c r="AD184" s="172"/>
      <c r="AE184" s="172"/>
    </row>
    <row r="185" spans="20:31">
      <c r="T185" s="172"/>
      <c r="U185" s="172"/>
      <c r="V185" s="172"/>
      <c r="W185" s="172"/>
      <c r="X185" s="172"/>
      <c r="Y185" s="172"/>
      <c r="Z185" s="172"/>
      <c r="AA185" s="172"/>
      <c r="AB185" s="172"/>
      <c r="AC185" s="172"/>
      <c r="AD185" s="172"/>
      <c r="AE185" s="172"/>
    </row>
    <row r="186" spans="20:31">
      <c r="T186" s="172"/>
      <c r="U186" s="172"/>
      <c r="V186" s="172"/>
      <c r="W186" s="172"/>
      <c r="X186" s="172"/>
      <c r="Y186" s="172"/>
      <c r="Z186" s="172"/>
      <c r="AA186" s="172"/>
      <c r="AB186" s="172"/>
      <c r="AC186" s="172"/>
      <c r="AD186" s="172"/>
      <c r="AE186" s="172"/>
    </row>
    <row r="187" spans="20:31">
      <c r="T187" s="172"/>
      <c r="U187" s="172"/>
      <c r="V187" s="172"/>
      <c r="W187" s="172"/>
      <c r="X187" s="172"/>
      <c r="Y187" s="172"/>
      <c r="Z187" s="172"/>
      <c r="AA187" s="172"/>
      <c r="AB187" s="172"/>
      <c r="AC187" s="172"/>
      <c r="AD187" s="172"/>
      <c r="AE187" s="172"/>
    </row>
    <row r="188" spans="20:31">
      <c r="T188" s="172"/>
      <c r="U188" s="172"/>
      <c r="V188" s="172"/>
      <c r="W188" s="172"/>
      <c r="X188" s="172"/>
      <c r="Y188" s="172"/>
      <c r="Z188" s="172"/>
      <c r="AA188" s="172"/>
      <c r="AB188" s="172"/>
      <c r="AC188" s="172"/>
      <c r="AD188" s="172"/>
      <c r="AE188" s="172"/>
    </row>
    <row r="189" spans="20:31">
      <c r="T189" s="172"/>
      <c r="U189" s="172"/>
      <c r="V189" s="172"/>
      <c r="W189" s="172"/>
      <c r="X189" s="172"/>
      <c r="Y189" s="172"/>
      <c r="Z189" s="172"/>
      <c r="AA189" s="172"/>
      <c r="AB189" s="172"/>
      <c r="AC189" s="172"/>
      <c r="AD189" s="172"/>
      <c r="AE189" s="172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4" t="s">
        <v>129</v>
      </c>
    </row>
    <row r="2" spans="1:16" ht="6" customHeight="1">
      <c r="A2" s="160"/>
    </row>
    <row r="3" spans="1:16">
      <c r="A3" s="110" t="s">
        <v>187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128</v>
      </c>
    </row>
    <row r="5" spans="1:16">
      <c r="A5" s="15" t="s">
        <v>125</v>
      </c>
    </row>
    <row r="6" spans="1:16">
      <c r="A6" s="247" t="s">
        <v>188</v>
      </c>
      <c r="B6" s="247" t="s">
        <v>189</v>
      </c>
      <c r="C6" s="247" t="s">
        <v>190</v>
      </c>
      <c r="D6" s="248" t="s">
        <v>262</v>
      </c>
      <c r="E6" s="248"/>
    </row>
    <row r="7" spans="1:16" ht="18.75" customHeight="1">
      <c r="A7" s="247"/>
      <c r="B7" s="247"/>
      <c r="C7" s="247"/>
      <c r="D7" s="247" t="s">
        <v>191</v>
      </c>
      <c r="E7" s="249" t="s">
        <v>169</v>
      </c>
    </row>
    <row r="8" spans="1:16">
      <c r="A8" s="247"/>
      <c r="B8" s="247"/>
      <c r="C8" s="247"/>
      <c r="D8" s="247"/>
      <c r="E8" s="247"/>
    </row>
    <row r="9" spans="1:16" s="1" customFormat="1" ht="13.8">
      <c r="A9" s="156">
        <v>1</v>
      </c>
      <c r="B9" s="155">
        <v>2</v>
      </c>
      <c r="C9" s="156">
        <v>3</v>
      </c>
      <c r="D9" s="155">
        <v>4</v>
      </c>
      <c r="E9" s="134">
        <v>5</v>
      </c>
    </row>
    <row r="10" spans="1:16" s="1" customFormat="1">
      <c r="A10" s="157">
        <v>2</v>
      </c>
      <c r="B10" s="159" t="s">
        <v>196</v>
      </c>
      <c r="C10" s="158">
        <v>322313</v>
      </c>
      <c r="D10" s="159">
        <v>37</v>
      </c>
      <c r="E10" s="151">
        <v>1</v>
      </c>
    </row>
    <row r="11" spans="1:16" s="1" customFormat="1">
      <c r="A11" s="157">
        <v>6</v>
      </c>
      <c r="B11" s="159" t="s">
        <v>197</v>
      </c>
      <c r="C11" s="158">
        <v>300465</v>
      </c>
      <c r="D11" s="159">
        <v>1142</v>
      </c>
      <c r="E11" s="151">
        <v>44</v>
      </c>
    </row>
    <row r="12" spans="1:16" s="1" customFormat="1">
      <c r="A12" s="157">
        <v>29</v>
      </c>
      <c r="B12" s="159" t="s">
        <v>215</v>
      </c>
      <c r="C12" s="158">
        <v>300119</v>
      </c>
      <c r="D12" s="159">
        <v>32</v>
      </c>
      <c r="E12" s="151">
        <v>1</v>
      </c>
    </row>
    <row r="13" spans="1:16" s="1" customFormat="1">
      <c r="A13" s="157">
        <v>36</v>
      </c>
      <c r="B13" s="159" t="s">
        <v>258</v>
      </c>
      <c r="C13" s="158">
        <v>300335</v>
      </c>
      <c r="D13" s="159">
        <v>321</v>
      </c>
      <c r="E13" s="151">
        <v>9</v>
      </c>
    </row>
    <row r="14" spans="1:16" s="1" customFormat="1">
      <c r="A14" s="157">
        <v>43</v>
      </c>
      <c r="B14" s="159" t="s">
        <v>198</v>
      </c>
      <c r="C14" s="158">
        <v>320940</v>
      </c>
      <c r="D14" s="159">
        <v>3</v>
      </c>
      <c r="E14" s="151">
        <v>0</v>
      </c>
    </row>
    <row r="15" spans="1:16" s="1" customFormat="1">
      <c r="A15" s="157">
        <v>46</v>
      </c>
      <c r="B15" s="159" t="s">
        <v>251</v>
      </c>
      <c r="C15" s="158">
        <v>305299</v>
      </c>
      <c r="D15" s="159">
        <v>1096</v>
      </c>
      <c r="E15" s="151">
        <v>31</v>
      </c>
    </row>
    <row r="16" spans="1:16" s="1" customFormat="1">
      <c r="A16" s="157">
        <v>49</v>
      </c>
      <c r="B16" s="159" t="s">
        <v>199</v>
      </c>
      <c r="C16" s="158">
        <v>353100</v>
      </c>
      <c r="D16" s="159">
        <v>14</v>
      </c>
      <c r="E16" s="151">
        <v>13</v>
      </c>
    </row>
    <row r="17" spans="1:5" s="1" customFormat="1">
      <c r="A17" s="157">
        <v>62</v>
      </c>
      <c r="B17" s="159" t="s">
        <v>200</v>
      </c>
      <c r="C17" s="158">
        <v>339500</v>
      </c>
      <c r="D17" s="159">
        <v>92</v>
      </c>
      <c r="E17" s="151">
        <v>0</v>
      </c>
    </row>
    <row r="18" spans="1:5" s="1" customFormat="1">
      <c r="A18" s="157">
        <v>72</v>
      </c>
      <c r="B18" s="159" t="s">
        <v>227</v>
      </c>
      <c r="C18" s="158">
        <v>334840</v>
      </c>
      <c r="D18" s="159">
        <v>1</v>
      </c>
      <c r="E18" s="151">
        <v>0</v>
      </c>
    </row>
    <row r="19" spans="1:5" s="1" customFormat="1">
      <c r="A19" s="157">
        <v>88</v>
      </c>
      <c r="B19" s="159" t="s">
        <v>245</v>
      </c>
      <c r="C19" s="158">
        <v>325365</v>
      </c>
      <c r="D19" s="159">
        <v>65</v>
      </c>
      <c r="E19" s="151">
        <v>1</v>
      </c>
    </row>
    <row r="20" spans="1:5" s="1" customFormat="1">
      <c r="A20" s="157">
        <v>91</v>
      </c>
      <c r="B20" s="159" t="s">
        <v>250</v>
      </c>
      <c r="C20" s="158">
        <v>325268</v>
      </c>
      <c r="D20" s="159">
        <v>21</v>
      </c>
      <c r="E20" s="151">
        <v>0</v>
      </c>
    </row>
    <row r="21" spans="1:5" s="1" customFormat="1">
      <c r="A21" s="157">
        <v>95</v>
      </c>
      <c r="B21" s="159" t="s">
        <v>246</v>
      </c>
      <c r="C21" s="158">
        <v>325990</v>
      </c>
      <c r="D21" s="159">
        <v>9</v>
      </c>
      <c r="E21" s="151">
        <v>0</v>
      </c>
    </row>
    <row r="22" spans="1:5" s="1" customFormat="1">
      <c r="A22" s="157">
        <v>96</v>
      </c>
      <c r="B22" s="159" t="s">
        <v>228</v>
      </c>
      <c r="C22" s="158">
        <v>307770</v>
      </c>
      <c r="D22" s="159">
        <v>198</v>
      </c>
      <c r="E22" s="151">
        <v>2</v>
      </c>
    </row>
    <row r="23" spans="1:5" s="1" customFormat="1">
      <c r="A23" s="157">
        <v>101</v>
      </c>
      <c r="B23" s="159" t="s">
        <v>201</v>
      </c>
      <c r="C23" s="158">
        <v>313849</v>
      </c>
      <c r="D23" s="159">
        <v>24</v>
      </c>
      <c r="E23" s="151">
        <v>0</v>
      </c>
    </row>
    <row r="24" spans="1:5" s="1" customFormat="1">
      <c r="A24" s="157">
        <v>105</v>
      </c>
      <c r="B24" s="159" t="s">
        <v>213</v>
      </c>
      <c r="C24" s="158">
        <v>328168</v>
      </c>
      <c r="D24" s="159">
        <v>43</v>
      </c>
      <c r="E24" s="151">
        <v>0</v>
      </c>
    </row>
    <row r="25" spans="1:5" s="1" customFormat="1" ht="15" customHeight="1">
      <c r="A25" s="157">
        <v>106</v>
      </c>
      <c r="B25" s="159" t="s">
        <v>202</v>
      </c>
      <c r="C25" s="158">
        <v>328209</v>
      </c>
      <c r="D25" s="159">
        <v>37</v>
      </c>
      <c r="E25" s="151">
        <v>1</v>
      </c>
    </row>
    <row r="26" spans="1:5" s="1" customFormat="1">
      <c r="A26" s="157">
        <v>113</v>
      </c>
      <c r="B26" s="159" t="s">
        <v>216</v>
      </c>
      <c r="C26" s="158">
        <v>331489</v>
      </c>
      <c r="D26" s="159">
        <v>72</v>
      </c>
      <c r="E26" s="151">
        <v>0</v>
      </c>
    </row>
    <row r="27" spans="1:5" s="1" customFormat="1">
      <c r="A27" s="157">
        <v>115</v>
      </c>
      <c r="B27" s="159" t="s">
        <v>234</v>
      </c>
      <c r="C27" s="158">
        <v>334851</v>
      </c>
      <c r="D27" s="159">
        <v>220</v>
      </c>
      <c r="E27" s="151">
        <v>6</v>
      </c>
    </row>
    <row r="28" spans="1:5" s="1" customFormat="1">
      <c r="A28" s="157">
        <v>123</v>
      </c>
      <c r="B28" s="159" t="s">
        <v>229</v>
      </c>
      <c r="C28" s="158">
        <v>351607</v>
      </c>
      <c r="D28" s="159">
        <v>17</v>
      </c>
      <c r="E28" s="151">
        <v>0</v>
      </c>
    </row>
    <row r="29" spans="1:5" s="1" customFormat="1">
      <c r="A29" s="157">
        <v>128</v>
      </c>
      <c r="B29" s="159" t="s">
        <v>217</v>
      </c>
      <c r="C29" s="158">
        <v>351254</v>
      </c>
      <c r="D29" s="159">
        <v>3</v>
      </c>
      <c r="E29" s="151">
        <v>0</v>
      </c>
    </row>
    <row r="30" spans="1:5" s="1" customFormat="1">
      <c r="A30" s="157">
        <v>129</v>
      </c>
      <c r="B30" s="159" t="s">
        <v>230</v>
      </c>
      <c r="C30" s="158">
        <v>321723</v>
      </c>
      <c r="D30" s="159">
        <v>1</v>
      </c>
      <c r="E30" s="151">
        <v>0</v>
      </c>
    </row>
    <row r="31" spans="1:5" s="1" customFormat="1">
      <c r="A31" s="157">
        <v>133</v>
      </c>
      <c r="B31" s="159" t="s">
        <v>218</v>
      </c>
      <c r="C31" s="158">
        <v>353489</v>
      </c>
      <c r="D31" s="159">
        <v>51</v>
      </c>
      <c r="E31" s="151">
        <v>1</v>
      </c>
    </row>
    <row r="32" spans="1:5" s="1" customFormat="1">
      <c r="A32" s="157">
        <v>136</v>
      </c>
      <c r="B32" s="159" t="s">
        <v>235</v>
      </c>
      <c r="C32" s="158">
        <v>351005</v>
      </c>
      <c r="D32" s="159">
        <v>218</v>
      </c>
      <c r="E32" s="151">
        <v>3</v>
      </c>
    </row>
    <row r="33" spans="1:5" s="1" customFormat="1">
      <c r="A33" s="157">
        <v>142</v>
      </c>
      <c r="B33" s="159" t="s">
        <v>236</v>
      </c>
      <c r="C33" s="158">
        <v>336310</v>
      </c>
      <c r="D33" s="159">
        <v>72</v>
      </c>
      <c r="E33" s="151">
        <v>1</v>
      </c>
    </row>
    <row r="34" spans="1:5" s="1" customFormat="1">
      <c r="A34" s="157">
        <v>146</v>
      </c>
      <c r="B34" s="159" t="s">
        <v>255</v>
      </c>
      <c r="C34" s="158">
        <v>320371</v>
      </c>
      <c r="D34" s="159">
        <v>12</v>
      </c>
      <c r="E34" s="151">
        <v>0</v>
      </c>
    </row>
    <row r="35" spans="1:5" s="1" customFormat="1">
      <c r="A35" s="157">
        <v>153</v>
      </c>
      <c r="B35" s="159" t="s">
        <v>219</v>
      </c>
      <c r="C35" s="158">
        <v>380838</v>
      </c>
      <c r="D35" s="159">
        <v>39</v>
      </c>
      <c r="E35" s="151">
        <v>1</v>
      </c>
    </row>
    <row r="36" spans="1:5" s="1" customFormat="1">
      <c r="A36" s="157">
        <v>171</v>
      </c>
      <c r="B36" s="159" t="s">
        <v>247</v>
      </c>
      <c r="C36" s="158">
        <v>300614</v>
      </c>
      <c r="D36" s="159">
        <v>125</v>
      </c>
      <c r="E36" s="151">
        <v>1</v>
      </c>
    </row>
    <row r="37" spans="1:5" s="1" customFormat="1">
      <c r="A37" s="157">
        <v>205</v>
      </c>
      <c r="B37" s="159" t="s">
        <v>203</v>
      </c>
      <c r="C37" s="158">
        <v>313582</v>
      </c>
      <c r="D37" s="159">
        <v>21</v>
      </c>
      <c r="E37" s="151">
        <v>0</v>
      </c>
    </row>
    <row r="38" spans="1:5" s="1" customFormat="1">
      <c r="A38" s="157">
        <v>231</v>
      </c>
      <c r="B38" s="159" t="s">
        <v>231</v>
      </c>
      <c r="C38" s="158">
        <v>322539</v>
      </c>
      <c r="D38" s="159">
        <v>19</v>
      </c>
      <c r="E38" s="151">
        <v>0</v>
      </c>
    </row>
    <row r="39" spans="1:5" s="1" customFormat="1">
      <c r="A39" s="157">
        <v>240</v>
      </c>
      <c r="B39" s="159" t="s">
        <v>256</v>
      </c>
      <c r="C39" s="158">
        <v>322540</v>
      </c>
      <c r="D39" s="159">
        <v>43</v>
      </c>
      <c r="E39" s="151">
        <v>0</v>
      </c>
    </row>
    <row r="40" spans="1:5" s="1" customFormat="1">
      <c r="A40" s="157">
        <v>242</v>
      </c>
      <c r="B40" s="159" t="s">
        <v>248</v>
      </c>
      <c r="C40" s="158">
        <v>322001</v>
      </c>
      <c r="D40" s="159">
        <v>13</v>
      </c>
      <c r="E40" s="151">
        <v>0</v>
      </c>
    </row>
    <row r="41" spans="1:5" s="1" customFormat="1">
      <c r="A41" s="157">
        <v>251</v>
      </c>
      <c r="B41" s="159" t="s">
        <v>204</v>
      </c>
      <c r="C41" s="158">
        <v>300658</v>
      </c>
      <c r="D41" s="159">
        <v>14</v>
      </c>
      <c r="E41" s="151">
        <v>0</v>
      </c>
    </row>
    <row r="42" spans="1:5" s="1" customFormat="1">
      <c r="A42" s="157">
        <v>270</v>
      </c>
      <c r="B42" s="159" t="s">
        <v>232</v>
      </c>
      <c r="C42" s="158">
        <v>305749</v>
      </c>
      <c r="D42" s="159">
        <v>34</v>
      </c>
      <c r="E42" s="151">
        <v>0</v>
      </c>
    </row>
    <row r="43" spans="1:5" s="1" customFormat="1">
      <c r="A43" s="157">
        <v>272</v>
      </c>
      <c r="B43" s="159" t="s">
        <v>257</v>
      </c>
      <c r="C43" s="158">
        <v>300346</v>
      </c>
      <c r="D43" s="159">
        <v>137</v>
      </c>
      <c r="E43" s="151">
        <v>3</v>
      </c>
    </row>
    <row r="44" spans="1:5" s="1" customFormat="1">
      <c r="A44" s="157">
        <v>274</v>
      </c>
      <c r="B44" s="159" t="s">
        <v>205</v>
      </c>
      <c r="C44" s="158">
        <v>320478</v>
      </c>
      <c r="D44" s="159">
        <v>210</v>
      </c>
      <c r="E44" s="151">
        <v>3</v>
      </c>
    </row>
    <row r="45" spans="1:5" s="1" customFormat="1">
      <c r="A45" s="157">
        <v>286</v>
      </c>
      <c r="B45" s="159" t="s">
        <v>237</v>
      </c>
      <c r="C45" s="158">
        <v>306500</v>
      </c>
      <c r="D45" s="159">
        <v>30</v>
      </c>
      <c r="E45" s="151">
        <v>0</v>
      </c>
    </row>
    <row r="46" spans="1:5" s="1" customFormat="1">
      <c r="A46" s="157">
        <v>288</v>
      </c>
      <c r="B46" s="159" t="s">
        <v>206</v>
      </c>
      <c r="C46" s="158">
        <v>300647</v>
      </c>
      <c r="D46" s="159">
        <v>4</v>
      </c>
      <c r="E46" s="151">
        <v>0</v>
      </c>
    </row>
    <row r="47" spans="1:5" s="1" customFormat="1">
      <c r="A47" s="157">
        <v>290</v>
      </c>
      <c r="B47" s="159" t="s">
        <v>220</v>
      </c>
      <c r="C47" s="158">
        <v>300506</v>
      </c>
      <c r="D47" s="159">
        <v>10</v>
      </c>
      <c r="E47" s="151">
        <v>0</v>
      </c>
    </row>
    <row r="48" spans="1:5" s="1" customFormat="1">
      <c r="A48" s="157">
        <v>295</v>
      </c>
      <c r="B48" s="159" t="s">
        <v>238</v>
      </c>
      <c r="C48" s="158">
        <v>300539</v>
      </c>
      <c r="D48" s="159">
        <v>0</v>
      </c>
      <c r="E48" s="151">
        <v>0</v>
      </c>
    </row>
    <row r="49" spans="1:5" s="1" customFormat="1">
      <c r="A49" s="157">
        <v>296</v>
      </c>
      <c r="B49" s="159" t="s">
        <v>207</v>
      </c>
      <c r="C49" s="158">
        <v>300528</v>
      </c>
      <c r="D49" s="159">
        <v>69</v>
      </c>
      <c r="E49" s="151">
        <v>1</v>
      </c>
    </row>
    <row r="50" spans="1:5" s="1" customFormat="1">
      <c r="A50" s="157">
        <v>297</v>
      </c>
      <c r="B50" s="159" t="s">
        <v>221</v>
      </c>
      <c r="C50" s="158">
        <v>300584</v>
      </c>
      <c r="D50" s="159">
        <v>0</v>
      </c>
      <c r="E50" s="151">
        <v>0</v>
      </c>
    </row>
    <row r="51" spans="1:5" s="1" customFormat="1">
      <c r="A51" s="157">
        <v>298</v>
      </c>
      <c r="B51" s="159" t="s">
        <v>208</v>
      </c>
      <c r="C51" s="158">
        <v>320984</v>
      </c>
      <c r="D51" s="159">
        <v>4</v>
      </c>
      <c r="E51" s="151">
        <v>0</v>
      </c>
    </row>
    <row r="52" spans="1:5" s="1" customFormat="1">
      <c r="A52" s="157">
        <v>305</v>
      </c>
      <c r="B52" s="159" t="s">
        <v>263</v>
      </c>
      <c r="C52" s="158">
        <v>307123</v>
      </c>
      <c r="D52" s="159">
        <v>33</v>
      </c>
      <c r="E52" s="151">
        <v>0</v>
      </c>
    </row>
    <row r="53" spans="1:5" s="1" customFormat="1">
      <c r="A53" s="157">
        <v>311</v>
      </c>
      <c r="B53" s="159" t="s">
        <v>239</v>
      </c>
      <c r="C53" s="158">
        <v>380106</v>
      </c>
      <c r="D53" s="159">
        <v>0</v>
      </c>
      <c r="E53" s="151">
        <v>0</v>
      </c>
    </row>
    <row r="54" spans="1:5" s="1" customFormat="1">
      <c r="A54" s="157">
        <v>313</v>
      </c>
      <c r="B54" s="159" t="s">
        <v>264</v>
      </c>
      <c r="C54" s="158">
        <v>380883</v>
      </c>
      <c r="D54" s="159">
        <v>0</v>
      </c>
      <c r="E54" s="151">
        <v>0</v>
      </c>
    </row>
    <row r="55" spans="1:5" s="1" customFormat="1">
      <c r="A55" s="157">
        <v>320</v>
      </c>
      <c r="B55" s="159" t="s">
        <v>260</v>
      </c>
      <c r="C55" s="158">
        <v>380281</v>
      </c>
      <c r="D55" s="159">
        <v>29</v>
      </c>
      <c r="E55" s="151">
        <v>1</v>
      </c>
    </row>
    <row r="56" spans="1:5" s="1" customFormat="1">
      <c r="A56" s="157">
        <v>329</v>
      </c>
      <c r="B56" s="159" t="s">
        <v>261</v>
      </c>
      <c r="C56" s="158">
        <v>380366</v>
      </c>
      <c r="D56" s="159">
        <v>1</v>
      </c>
      <c r="E56" s="151">
        <v>0</v>
      </c>
    </row>
    <row r="57" spans="1:5" s="1" customFormat="1">
      <c r="A57" s="157">
        <v>331</v>
      </c>
      <c r="B57" s="159" t="s">
        <v>240</v>
      </c>
      <c r="C57" s="158">
        <v>380441</v>
      </c>
      <c r="D57" s="159">
        <v>0</v>
      </c>
      <c r="E57" s="151">
        <v>0</v>
      </c>
    </row>
    <row r="58" spans="1:5" s="1" customFormat="1">
      <c r="A58" s="157">
        <v>381</v>
      </c>
      <c r="B58" s="159" t="s">
        <v>222</v>
      </c>
      <c r="C58" s="158">
        <v>313009</v>
      </c>
      <c r="D58" s="159">
        <v>7</v>
      </c>
      <c r="E58" s="151">
        <v>0</v>
      </c>
    </row>
    <row r="59" spans="1:5" s="1" customFormat="1">
      <c r="A59" s="157">
        <v>386</v>
      </c>
      <c r="B59" s="159" t="s">
        <v>249</v>
      </c>
      <c r="C59" s="158">
        <v>380526</v>
      </c>
      <c r="D59" s="159">
        <v>30</v>
      </c>
      <c r="E59" s="151">
        <v>1</v>
      </c>
    </row>
    <row r="60" spans="1:5" s="1" customFormat="1">
      <c r="A60" s="157">
        <v>387</v>
      </c>
      <c r="B60" s="159" t="s">
        <v>265</v>
      </c>
      <c r="C60" s="158">
        <v>380548</v>
      </c>
      <c r="D60" s="159">
        <v>6</v>
      </c>
      <c r="E60" s="151">
        <v>0</v>
      </c>
    </row>
    <row r="61" spans="1:5" s="1" customFormat="1">
      <c r="A61" s="157">
        <v>389</v>
      </c>
      <c r="B61" s="159" t="s">
        <v>223</v>
      </c>
      <c r="C61" s="158">
        <v>380582</v>
      </c>
      <c r="D61" s="159">
        <v>13</v>
      </c>
      <c r="E61" s="151">
        <v>0</v>
      </c>
    </row>
    <row r="62" spans="1:5" s="1" customFormat="1">
      <c r="A62" s="157">
        <v>392</v>
      </c>
      <c r="B62" s="159" t="s">
        <v>209</v>
      </c>
      <c r="C62" s="158">
        <v>380634</v>
      </c>
      <c r="D62" s="159">
        <v>163</v>
      </c>
      <c r="E62" s="151">
        <v>1</v>
      </c>
    </row>
    <row r="63" spans="1:5" s="1" customFormat="1">
      <c r="A63" s="157">
        <v>394</v>
      </c>
      <c r="B63" s="159" t="s">
        <v>241</v>
      </c>
      <c r="C63" s="158">
        <v>380645</v>
      </c>
      <c r="D63" s="159">
        <v>5</v>
      </c>
      <c r="E63" s="151">
        <v>0</v>
      </c>
    </row>
    <row r="64" spans="1:5" s="1" customFormat="1">
      <c r="A64" s="157">
        <v>395</v>
      </c>
      <c r="B64" s="159" t="s">
        <v>233</v>
      </c>
      <c r="C64" s="158">
        <v>377090</v>
      </c>
      <c r="D64" s="159">
        <v>5</v>
      </c>
      <c r="E64" s="151">
        <v>0</v>
      </c>
    </row>
    <row r="65" spans="1:5" s="1" customFormat="1">
      <c r="A65" s="157">
        <v>407</v>
      </c>
      <c r="B65" s="159" t="s">
        <v>242</v>
      </c>
      <c r="C65" s="158">
        <v>380731</v>
      </c>
      <c r="D65" s="159">
        <v>0</v>
      </c>
      <c r="E65" s="151">
        <v>0</v>
      </c>
    </row>
    <row r="66" spans="1:5" s="1" customFormat="1">
      <c r="A66" s="157">
        <v>455</v>
      </c>
      <c r="B66" s="159" t="s">
        <v>243</v>
      </c>
      <c r="C66" s="158">
        <v>380797</v>
      </c>
      <c r="D66" s="159">
        <v>0</v>
      </c>
      <c r="E66" s="151">
        <v>0</v>
      </c>
    </row>
    <row r="67" spans="1:5" s="1" customFormat="1">
      <c r="A67" s="157">
        <v>553</v>
      </c>
      <c r="B67" s="159" t="s">
        <v>214</v>
      </c>
      <c r="C67" s="158">
        <v>380946</v>
      </c>
      <c r="D67" s="159">
        <v>0</v>
      </c>
      <c r="E67" s="151">
        <v>0</v>
      </c>
    </row>
    <row r="68" spans="1:5" s="1" customFormat="1">
      <c r="A68" s="157">
        <v>694</v>
      </c>
      <c r="B68" s="159" t="s">
        <v>224</v>
      </c>
      <c r="C68" s="158">
        <v>339050</v>
      </c>
      <c r="D68" s="159">
        <v>35</v>
      </c>
      <c r="E68" s="151">
        <v>0</v>
      </c>
    </row>
    <row r="69" spans="1:5" s="1" customFormat="1">
      <c r="A69" s="157">
        <v>774</v>
      </c>
      <c r="B69" s="159" t="s">
        <v>244</v>
      </c>
      <c r="C69" s="158">
        <v>339072</v>
      </c>
      <c r="D69" s="159">
        <v>13</v>
      </c>
      <c r="E69" s="151">
        <v>0</v>
      </c>
    </row>
    <row r="70" spans="1:5" s="1" customFormat="1">
      <c r="A70" s="157"/>
      <c r="B70" s="169" t="s">
        <v>259</v>
      </c>
      <c r="C70" s="170"/>
      <c r="D70" s="168">
        <v>4913</v>
      </c>
      <c r="E70" s="171">
        <v>126</v>
      </c>
    </row>
    <row r="71" spans="1:5" s="1" customFormat="1">
      <c r="A71" s="157"/>
      <c r="B71" s="169"/>
      <c r="C71" s="170"/>
      <c r="D71" s="168"/>
      <c r="E71" s="171"/>
    </row>
    <row r="72" spans="1:5" s="1" customFormat="1">
      <c r="A72" s="157"/>
      <c r="B72" s="159"/>
      <c r="C72" s="158"/>
      <c r="D72" s="159"/>
      <c r="E72" s="151"/>
    </row>
    <row r="73" spans="1:5" s="1" customFormat="1">
      <c r="A73" s="157"/>
      <c r="B73" s="159"/>
      <c r="C73" s="158"/>
      <c r="D73" s="159"/>
      <c r="E73" s="151"/>
    </row>
    <row r="74" spans="1:5" s="1" customFormat="1">
      <c r="A74" s="157"/>
      <c r="B74" s="159"/>
      <c r="C74" s="158"/>
      <c r="D74" s="159"/>
      <c r="E74" s="151"/>
    </row>
    <row r="75" spans="1:5" s="1" customFormat="1">
      <c r="A75" s="157"/>
      <c r="B75" s="159"/>
      <c r="C75" s="158"/>
      <c r="D75" s="159"/>
      <c r="E75" s="151"/>
    </row>
    <row r="76" spans="1:5" s="1" customFormat="1">
      <c r="A76" s="157"/>
      <c r="B76" s="159"/>
      <c r="C76" s="158"/>
      <c r="D76" s="159"/>
      <c r="E76" s="151"/>
    </row>
    <row r="77" spans="1:5" s="1" customFormat="1">
      <c r="A77" s="150"/>
      <c r="B77" s="142"/>
      <c r="C77" s="151"/>
      <c r="D77" s="151"/>
      <c r="E77" s="151"/>
    </row>
    <row r="78" spans="1:5" s="1" customFormat="1">
      <c r="A78" s="150"/>
      <c r="B78" s="153"/>
      <c r="C78" s="151"/>
      <c r="D78" s="151"/>
      <c r="E78" s="151"/>
    </row>
    <row r="79" spans="1:5" s="1" customFormat="1">
      <c r="A79" s="150"/>
      <c r="C79" s="151"/>
      <c r="D79" s="151"/>
      <c r="E79" s="151"/>
    </row>
    <row r="80" spans="1:5" s="1" customFormat="1">
      <c r="A80" s="150"/>
      <c r="C80" s="151"/>
      <c r="D80" s="151"/>
      <c r="E80" s="151"/>
    </row>
    <row r="81" spans="1:5" s="1" customFormat="1">
      <c r="A81" s="142"/>
      <c r="C81" s="142"/>
      <c r="D81" s="152"/>
      <c r="E81" s="152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zoomScaleSheetLayoutView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18" t="s">
        <v>129</v>
      </c>
    </row>
    <row r="2" spans="1:32" ht="15.6">
      <c r="A2" s="160"/>
    </row>
    <row r="3" spans="1:32" ht="50.25" customHeight="1">
      <c r="A3" s="250" t="s">
        <v>0</v>
      </c>
      <c r="B3" s="250" t="s">
        <v>117</v>
      </c>
      <c r="C3" s="250"/>
      <c r="D3" s="250"/>
      <c r="E3" s="250"/>
      <c r="F3" s="250"/>
      <c r="G3" s="250"/>
      <c r="H3" s="250" t="s">
        <v>118</v>
      </c>
      <c r="I3" s="250"/>
      <c r="J3" s="250"/>
      <c r="K3" s="250"/>
      <c r="L3" s="250"/>
      <c r="M3" s="250"/>
      <c r="N3" s="251" t="s">
        <v>130</v>
      </c>
      <c r="O3" s="251"/>
      <c r="P3" s="251"/>
      <c r="Q3" s="251"/>
      <c r="R3" s="251"/>
      <c r="S3" s="251"/>
      <c r="T3" s="251"/>
      <c r="U3" s="251"/>
      <c r="V3" s="251"/>
      <c r="W3" s="251"/>
      <c r="X3" s="251" t="s">
        <v>131</v>
      </c>
      <c r="Y3" s="251"/>
      <c r="Z3" s="251"/>
      <c r="AA3" s="251"/>
      <c r="AB3" s="251"/>
      <c r="AC3" s="251"/>
    </row>
    <row r="4" spans="1:32" s="7" customFormat="1" ht="56.25" customHeight="1">
      <c r="A4" s="250"/>
      <c r="B4" s="6" t="s">
        <v>132</v>
      </c>
      <c r="C4" s="6" t="s">
        <v>133</v>
      </c>
      <c r="D4" s="6" t="s">
        <v>134</v>
      </c>
      <c r="E4" s="6" t="s">
        <v>135</v>
      </c>
      <c r="F4" s="6" t="s">
        <v>136</v>
      </c>
      <c r="G4" s="6" t="s">
        <v>137</v>
      </c>
      <c r="H4" s="6" t="s">
        <v>138</v>
      </c>
      <c r="I4" s="6" t="s">
        <v>139</v>
      </c>
      <c r="J4" s="6" t="s">
        <v>140</v>
      </c>
      <c r="K4" s="6" t="s">
        <v>141</v>
      </c>
      <c r="L4" s="6" t="s">
        <v>142</v>
      </c>
      <c r="M4" s="6" t="s">
        <v>143</v>
      </c>
      <c r="N4" s="6" t="s">
        <v>144</v>
      </c>
      <c r="O4" s="6" t="s">
        <v>145</v>
      </c>
      <c r="P4" s="6" t="s">
        <v>178</v>
      </c>
      <c r="Q4" s="6" t="s">
        <v>146</v>
      </c>
      <c r="R4" s="6" t="s">
        <v>179</v>
      </c>
      <c r="S4" s="6" t="s">
        <v>147</v>
      </c>
      <c r="T4" s="6" t="s">
        <v>148</v>
      </c>
      <c r="U4" s="6" t="s">
        <v>180</v>
      </c>
      <c r="V4" s="6" t="s">
        <v>149</v>
      </c>
      <c r="W4" s="6" t="s">
        <v>181</v>
      </c>
      <c r="X4" s="6" t="s">
        <v>150</v>
      </c>
      <c r="Y4" s="6" t="s">
        <v>151</v>
      </c>
      <c r="Z4" s="6" t="s">
        <v>152</v>
      </c>
      <c r="AA4" s="6" t="s">
        <v>153</v>
      </c>
      <c r="AB4" s="6" t="s">
        <v>154</v>
      </c>
      <c r="AC4" s="6" t="s">
        <v>155</v>
      </c>
    </row>
    <row r="5" spans="1:32" s="7" customFormat="1" ht="15.6" hidden="1">
      <c r="A5" s="12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2">
        <v>500537.89903288998</v>
      </c>
      <c r="C11" s="132">
        <v>309385.97394976998</v>
      </c>
      <c r="D11" s="132">
        <v>191151.92508312</v>
      </c>
      <c r="E11" s="132">
        <v>208667.29829604999</v>
      </c>
      <c r="F11" s="132">
        <v>65520.587202130002</v>
      </c>
      <c r="G11" s="132">
        <v>143146.71109391999</v>
      </c>
      <c r="H11" s="132">
        <v>121107.18508503</v>
      </c>
      <c r="I11" s="132">
        <v>83464.049259689986</v>
      </c>
      <c r="J11" s="132">
        <v>37643.135825339996</v>
      </c>
      <c r="K11" s="132">
        <v>279972.56217647996</v>
      </c>
      <c r="L11" s="132">
        <v>145287.37486241001</v>
      </c>
      <c r="M11" s="132">
        <v>134685.18731406998</v>
      </c>
      <c r="N11" s="132">
        <v>12.7963</v>
      </c>
      <c r="O11" s="132">
        <v>13.557399999999999</v>
      </c>
      <c r="P11" s="132">
        <v>12.9033</v>
      </c>
      <c r="Q11" s="132">
        <v>10.3772</v>
      </c>
      <c r="R11" s="132">
        <v>10.395899999999999</v>
      </c>
      <c r="S11" s="132">
        <v>24.181100000000001</v>
      </c>
      <c r="T11" s="132">
        <v>25.168299999999999</v>
      </c>
      <c r="U11" s="132">
        <v>20.6328</v>
      </c>
      <c r="V11" s="132">
        <v>10.770200000000001</v>
      </c>
      <c r="W11" s="132">
        <v>9.4855999999999998</v>
      </c>
      <c r="X11" s="132">
        <v>4.5614999999999997</v>
      </c>
      <c r="Y11" s="132">
        <v>4.806</v>
      </c>
      <c r="Z11" s="132">
        <v>2.8807</v>
      </c>
      <c r="AA11" s="132">
        <v>9.7477999999999998</v>
      </c>
      <c r="AB11" s="132">
        <v>12.718999999999999</v>
      </c>
      <c r="AC11" s="132">
        <v>6.8338999999999999</v>
      </c>
      <c r="AD11" s="133"/>
      <c r="AE11" s="133"/>
      <c r="AF11" s="133"/>
    </row>
    <row r="12" spans="1:32" hidden="1" outlineLevel="1">
      <c r="A12" s="9">
        <v>40575</v>
      </c>
      <c r="B12" s="132">
        <v>508086.05510087998</v>
      </c>
      <c r="C12" s="132">
        <v>313968.26801483001</v>
      </c>
      <c r="D12" s="132">
        <v>194117.78708605</v>
      </c>
      <c r="E12" s="132">
        <v>208593.76414993999</v>
      </c>
      <c r="F12" s="132">
        <v>66301.530904779996</v>
      </c>
      <c r="G12" s="132">
        <v>142292.23324515999</v>
      </c>
      <c r="H12" s="132">
        <v>117606.33963706999</v>
      </c>
      <c r="I12" s="132">
        <v>79562.503933240005</v>
      </c>
      <c r="J12" s="132">
        <v>38043.835703830002</v>
      </c>
      <c r="K12" s="132">
        <v>285397.97156030993</v>
      </c>
      <c r="L12" s="132">
        <v>149077.04788653</v>
      </c>
      <c r="M12" s="132">
        <v>136320.92367378002</v>
      </c>
      <c r="N12" s="132">
        <v>12.221500000000001</v>
      </c>
      <c r="O12" s="132">
        <v>12.9193</v>
      </c>
      <c r="P12" s="132">
        <v>12.156700000000001</v>
      </c>
      <c r="Q12" s="132">
        <v>9.8960000000000008</v>
      </c>
      <c r="R12" s="132">
        <v>9.8893000000000004</v>
      </c>
      <c r="S12" s="132">
        <v>24.978400000000001</v>
      </c>
      <c r="T12" s="132">
        <v>26.180199999999999</v>
      </c>
      <c r="U12" s="132">
        <v>21.209399999999999</v>
      </c>
      <c r="V12" s="132">
        <v>10.4777</v>
      </c>
      <c r="W12" s="132">
        <v>10.0954</v>
      </c>
      <c r="X12" s="132">
        <v>4.1718000000000002</v>
      </c>
      <c r="Y12" s="132">
        <v>4.5118</v>
      </c>
      <c r="Z12" s="132">
        <v>2.4447000000000001</v>
      </c>
      <c r="AA12" s="132">
        <v>9.3226999999999993</v>
      </c>
      <c r="AB12" s="132">
        <v>12.121499999999999</v>
      </c>
      <c r="AC12" s="132">
        <v>6.8391999999999999</v>
      </c>
      <c r="AD12" s="133"/>
      <c r="AE12" s="133"/>
      <c r="AF12" s="133"/>
    </row>
    <row r="13" spans="1:32" hidden="1" outlineLevel="1">
      <c r="A13" s="9">
        <v>40603</v>
      </c>
      <c r="B13" s="132">
        <v>521970.87662138999</v>
      </c>
      <c r="C13" s="132">
        <v>322150.53139358002</v>
      </c>
      <c r="D13" s="132">
        <v>199820.34522781</v>
      </c>
      <c r="E13" s="132">
        <v>207554.90016433</v>
      </c>
      <c r="F13" s="132">
        <v>66549.159956660005</v>
      </c>
      <c r="G13" s="132">
        <v>141005.74020766999</v>
      </c>
      <c r="H13" s="132">
        <v>123944.58034182999</v>
      </c>
      <c r="I13" s="132">
        <v>86123.157993699991</v>
      </c>
      <c r="J13" s="132">
        <v>37821.42234813</v>
      </c>
      <c r="K13" s="132">
        <v>291137.02653035993</v>
      </c>
      <c r="L13" s="132">
        <v>152642.84679187997</v>
      </c>
      <c r="M13" s="132">
        <v>138494.17973847999</v>
      </c>
      <c r="N13" s="132">
        <v>12.559200000000001</v>
      </c>
      <c r="O13" s="132">
        <v>13.258699999999999</v>
      </c>
      <c r="P13" s="132">
        <v>12.5685</v>
      </c>
      <c r="Q13" s="132">
        <v>10.282500000000001</v>
      </c>
      <c r="R13" s="132">
        <v>10.317500000000001</v>
      </c>
      <c r="S13" s="132">
        <v>28.922999999999998</v>
      </c>
      <c r="T13" s="132">
        <v>29.470199999999998</v>
      </c>
      <c r="U13" s="132">
        <v>23.278600000000001</v>
      </c>
      <c r="V13" s="132">
        <v>11.057600000000001</v>
      </c>
      <c r="W13" s="132">
        <v>9.8153000000000006</v>
      </c>
      <c r="X13" s="132">
        <v>3.7208000000000001</v>
      </c>
      <c r="Y13" s="132">
        <v>3.8469000000000002</v>
      </c>
      <c r="Z13" s="132">
        <v>2.9689000000000001</v>
      </c>
      <c r="AA13" s="132">
        <v>8.8209</v>
      </c>
      <c r="AB13" s="132">
        <v>11.795299999999999</v>
      </c>
      <c r="AC13" s="132">
        <v>6.4291999999999998</v>
      </c>
      <c r="AD13" s="133"/>
      <c r="AE13" s="133"/>
      <c r="AF13" s="133"/>
    </row>
    <row r="14" spans="1:32" hidden="1" outlineLevel="1">
      <c r="A14" s="9">
        <v>40634</v>
      </c>
      <c r="B14" s="132">
        <v>530631.84866253997</v>
      </c>
      <c r="C14" s="132">
        <v>324773.57660129998</v>
      </c>
      <c r="D14" s="132">
        <v>205858.27206123999</v>
      </c>
      <c r="E14" s="132">
        <v>207832.46010314001</v>
      </c>
      <c r="F14" s="132">
        <v>68371.322538499997</v>
      </c>
      <c r="G14" s="132">
        <v>139461.13756464</v>
      </c>
      <c r="H14" s="132">
        <v>130253.98048946001</v>
      </c>
      <c r="I14" s="132">
        <v>88977.541155960003</v>
      </c>
      <c r="J14" s="132">
        <v>41276.439333499999</v>
      </c>
      <c r="K14" s="132">
        <v>293906.25252814993</v>
      </c>
      <c r="L14" s="132">
        <v>153770.80603010004</v>
      </c>
      <c r="M14" s="132">
        <v>140135.44649805001</v>
      </c>
      <c r="N14" s="132">
        <v>12.1976</v>
      </c>
      <c r="O14" s="132">
        <v>13.108000000000001</v>
      </c>
      <c r="P14" s="132">
        <v>12.4663</v>
      </c>
      <c r="Q14" s="132">
        <v>9.9590999999999994</v>
      </c>
      <c r="R14" s="132">
        <v>9.9909999999999997</v>
      </c>
      <c r="S14" s="132">
        <v>28.082000000000001</v>
      </c>
      <c r="T14" s="132">
        <v>28.644300000000001</v>
      </c>
      <c r="U14" s="132">
        <v>22.886399999999998</v>
      </c>
      <c r="V14" s="132">
        <v>12.803000000000001</v>
      </c>
      <c r="W14" s="132">
        <v>12.415900000000001</v>
      </c>
      <c r="X14" s="132">
        <v>3.5206</v>
      </c>
      <c r="Y14" s="132">
        <v>3.6002000000000001</v>
      </c>
      <c r="Z14" s="132">
        <v>2.9487000000000001</v>
      </c>
      <c r="AA14" s="132">
        <v>8.7787000000000006</v>
      </c>
      <c r="AB14" s="132">
        <v>11.473000000000001</v>
      </c>
      <c r="AC14" s="132">
        <v>6.3457999999999997</v>
      </c>
      <c r="AD14" s="133"/>
      <c r="AE14" s="133"/>
      <c r="AF14" s="133"/>
    </row>
    <row r="15" spans="1:32" hidden="1" outlineLevel="1">
      <c r="A15" s="9">
        <v>40664</v>
      </c>
      <c r="B15" s="132">
        <v>537030.85634503001</v>
      </c>
      <c r="C15" s="132">
        <v>330024.02258583001</v>
      </c>
      <c r="D15" s="132">
        <v>207006.8337592</v>
      </c>
      <c r="E15" s="132">
        <v>208070.18089043</v>
      </c>
      <c r="F15" s="132">
        <v>70097.39396971</v>
      </c>
      <c r="G15" s="132">
        <v>137972.78692072001</v>
      </c>
      <c r="H15" s="132">
        <v>127140.09330032</v>
      </c>
      <c r="I15" s="132">
        <v>85454.29912335999</v>
      </c>
      <c r="J15" s="132">
        <v>41685.794176959993</v>
      </c>
      <c r="K15" s="132">
        <v>295288.12861709</v>
      </c>
      <c r="L15" s="132">
        <v>154775.73768525998</v>
      </c>
      <c r="M15" s="132">
        <v>140512.39093182998</v>
      </c>
      <c r="N15" s="132">
        <v>12.411099999999999</v>
      </c>
      <c r="O15" s="132">
        <v>13.323700000000001</v>
      </c>
      <c r="P15" s="132">
        <v>12.730600000000001</v>
      </c>
      <c r="Q15" s="132">
        <v>9.4863999999999997</v>
      </c>
      <c r="R15" s="132">
        <v>9.5137</v>
      </c>
      <c r="S15" s="132">
        <v>28.567499999999999</v>
      </c>
      <c r="T15" s="132">
        <v>29.241800000000001</v>
      </c>
      <c r="U15" s="132">
        <v>23.687200000000001</v>
      </c>
      <c r="V15" s="132">
        <v>12.357100000000001</v>
      </c>
      <c r="W15" s="132">
        <v>11.3108</v>
      </c>
      <c r="X15" s="132">
        <v>3.8359000000000001</v>
      </c>
      <c r="Y15" s="132">
        <v>3.8772000000000002</v>
      </c>
      <c r="Z15" s="132">
        <v>3.5558000000000001</v>
      </c>
      <c r="AA15" s="132">
        <v>8.9588000000000001</v>
      </c>
      <c r="AB15" s="132">
        <v>11.7913</v>
      </c>
      <c r="AC15" s="132">
        <v>6.2615999999999996</v>
      </c>
      <c r="AD15" s="133"/>
      <c r="AE15" s="133"/>
      <c r="AF15" s="133"/>
    </row>
    <row r="16" spans="1:32" hidden="1" outlineLevel="1">
      <c r="A16" s="9">
        <v>40695</v>
      </c>
      <c r="B16" s="132">
        <v>543500.31450221001</v>
      </c>
      <c r="C16" s="132">
        <v>338563.08439173002</v>
      </c>
      <c r="D16" s="132">
        <v>204937.23011048001</v>
      </c>
      <c r="E16" s="132">
        <v>208443.93236713001</v>
      </c>
      <c r="F16" s="132">
        <v>72012.931183010005</v>
      </c>
      <c r="G16" s="132">
        <v>136431.00118411999</v>
      </c>
      <c r="H16" s="132">
        <v>131716.12632602997</v>
      </c>
      <c r="I16" s="132">
        <v>90279.680583449997</v>
      </c>
      <c r="J16" s="132">
        <v>41436.445742580006</v>
      </c>
      <c r="K16" s="132">
        <v>301128.11806675995</v>
      </c>
      <c r="L16" s="132">
        <v>157216.94777877998</v>
      </c>
      <c r="M16" s="132">
        <v>143911.17028798</v>
      </c>
      <c r="N16" s="132">
        <v>13.2037</v>
      </c>
      <c r="O16" s="132">
        <v>14.1929</v>
      </c>
      <c r="P16" s="132">
        <v>13.7523</v>
      </c>
      <c r="Q16" s="132">
        <v>9.9262999999999995</v>
      </c>
      <c r="R16" s="132">
        <v>9.9827999999999992</v>
      </c>
      <c r="S16" s="132">
        <v>29.662800000000001</v>
      </c>
      <c r="T16" s="132">
        <v>30.232500000000002</v>
      </c>
      <c r="U16" s="132">
        <v>25.511600000000001</v>
      </c>
      <c r="V16" s="132">
        <v>11.6265</v>
      </c>
      <c r="W16" s="132">
        <v>11.1022</v>
      </c>
      <c r="X16" s="132">
        <v>4.1605999999999996</v>
      </c>
      <c r="Y16" s="132">
        <v>4.4291999999999998</v>
      </c>
      <c r="Z16" s="132">
        <v>2.8410000000000002</v>
      </c>
      <c r="AA16" s="132">
        <v>8.5554000000000006</v>
      </c>
      <c r="AB16" s="132">
        <v>11.363200000000001</v>
      </c>
      <c r="AC16" s="132">
        <v>6.2244999999999999</v>
      </c>
      <c r="AD16" s="133"/>
      <c r="AE16" s="133"/>
      <c r="AF16" s="133"/>
    </row>
    <row r="17" spans="1:32" hidden="1" outlineLevel="1">
      <c r="A17" s="9">
        <v>40725</v>
      </c>
      <c r="B17" s="132">
        <v>547220.29161554005</v>
      </c>
      <c r="C17" s="132">
        <v>342416.70449649001</v>
      </c>
      <c r="D17" s="132">
        <v>204803.58711905</v>
      </c>
      <c r="E17" s="132">
        <v>208518.95995888999</v>
      </c>
      <c r="F17" s="132">
        <v>74535.689836210004</v>
      </c>
      <c r="G17" s="132">
        <v>133983.27012268</v>
      </c>
      <c r="H17" s="132">
        <v>127483.55210570003</v>
      </c>
      <c r="I17" s="132">
        <v>86279.253528400004</v>
      </c>
      <c r="J17" s="132">
        <v>41204.298577299996</v>
      </c>
      <c r="K17" s="132">
        <v>305278.3486936299</v>
      </c>
      <c r="L17" s="132">
        <v>159913.64006280003</v>
      </c>
      <c r="M17" s="132">
        <v>145364.70863083002</v>
      </c>
      <c r="N17" s="132">
        <v>12.4259</v>
      </c>
      <c r="O17" s="132">
        <v>13.8089</v>
      </c>
      <c r="P17" s="132">
        <v>13.2636</v>
      </c>
      <c r="Q17" s="132">
        <v>9.1035000000000004</v>
      </c>
      <c r="R17" s="132">
        <v>9.1758000000000006</v>
      </c>
      <c r="S17" s="132">
        <v>26.479600000000001</v>
      </c>
      <c r="T17" s="132">
        <v>27.128</v>
      </c>
      <c r="U17" s="132">
        <v>23.2927</v>
      </c>
      <c r="V17" s="132">
        <v>13.821899999999999</v>
      </c>
      <c r="W17" s="132">
        <v>13.6351</v>
      </c>
      <c r="X17" s="132">
        <v>4.1814999999999998</v>
      </c>
      <c r="Y17" s="132">
        <v>4.2538999999999998</v>
      </c>
      <c r="Z17" s="132">
        <v>3.5305</v>
      </c>
      <c r="AA17" s="132">
        <v>8.4095999999999993</v>
      </c>
      <c r="AB17" s="132">
        <v>11.6807</v>
      </c>
      <c r="AC17" s="132">
        <v>5.6684999999999999</v>
      </c>
      <c r="AD17" s="133"/>
      <c r="AE17" s="133"/>
      <c r="AF17" s="133"/>
    </row>
    <row r="18" spans="1:32" hidden="1" outlineLevel="1">
      <c r="A18" s="9">
        <v>40756</v>
      </c>
      <c r="B18" s="132">
        <v>558781.25235713006</v>
      </c>
      <c r="C18" s="132">
        <v>352894.34866625001</v>
      </c>
      <c r="D18" s="132">
        <v>205886.90369087999</v>
      </c>
      <c r="E18" s="132">
        <v>208893.34220113</v>
      </c>
      <c r="F18" s="132">
        <v>78021.151881479993</v>
      </c>
      <c r="G18" s="132">
        <v>130872.19031965001</v>
      </c>
      <c r="H18" s="132">
        <v>134196.4547763</v>
      </c>
      <c r="I18" s="132">
        <v>89015.73217825999</v>
      </c>
      <c r="J18" s="132">
        <v>45180.722598039996</v>
      </c>
      <c r="K18" s="132">
        <v>306598.37155896996</v>
      </c>
      <c r="L18" s="132">
        <v>159237.71261853998</v>
      </c>
      <c r="M18" s="132">
        <v>147360.65894043</v>
      </c>
      <c r="N18" s="132">
        <v>13.189399999999999</v>
      </c>
      <c r="O18" s="132">
        <v>14.5337</v>
      </c>
      <c r="P18" s="132">
        <v>14.2469</v>
      </c>
      <c r="Q18" s="132">
        <v>8.9740000000000002</v>
      </c>
      <c r="R18" s="132">
        <v>9.0147999999999993</v>
      </c>
      <c r="S18" s="132">
        <v>26.093599999999999</v>
      </c>
      <c r="T18" s="132">
        <v>26.635400000000001</v>
      </c>
      <c r="U18" s="132">
        <v>24.0533</v>
      </c>
      <c r="V18" s="132">
        <v>12.2136</v>
      </c>
      <c r="W18" s="132">
        <v>12.0373</v>
      </c>
      <c r="X18" s="132">
        <v>4.8985000000000003</v>
      </c>
      <c r="Y18" s="132">
        <v>5.0486000000000004</v>
      </c>
      <c r="Z18" s="132">
        <v>3.9834999999999998</v>
      </c>
      <c r="AA18" s="132">
        <v>8.1257999999999999</v>
      </c>
      <c r="AB18" s="132">
        <v>11.025600000000001</v>
      </c>
      <c r="AC18" s="132">
        <v>5.8327999999999998</v>
      </c>
      <c r="AD18" s="133"/>
      <c r="AE18" s="133"/>
      <c r="AF18" s="133"/>
    </row>
    <row r="19" spans="1:32" hidden="1" outlineLevel="1">
      <c r="A19" s="9">
        <v>40787</v>
      </c>
      <c r="B19" s="132">
        <v>570112.84586175997</v>
      </c>
      <c r="C19" s="132">
        <v>362878.07919342001</v>
      </c>
      <c r="D19" s="132">
        <v>207234.76666833999</v>
      </c>
      <c r="E19" s="132">
        <v>207400.02004957999</v>
      </c>
      <c r="F19" s="132">
        <v>80661.158222059996</v>
      </c>
      <c r="G19" s="132">
        <v>126738.86182752</v>
      </c>
      <c r="H19" s="132">
        <v>137689.15850681002</v>
      </c>
      <c r="I19" s="132">
        <v>90675.300005140001</v>
      </c>
      <c r="J19" s="132">
        <v>47013.858501670009</v>
      </c>
      <c r="K19" s="132">
        <v>303758.83254487999</v>
      </c>
      <c r="L19" s="132">
        <v>156313.23327564998</v>
      </c>
      <c r="M19" s="132">
        <v>147445.59926922998</v>
      </c>
      <c r="N19" s="132">
        <v>13.3287</v>
      </c>
      <c r="O19" s="132">
        <v>15.128399999999999</v>
      </c>
      <c r="P19" s="132">
        <v>14.8894</v>
      </c>
      <c r="Q19" s="132">
        <v>8.1929999999999996</v>
      </c>
      <c r="R19" s="132">
        <v>8.2119</v>
      </c>
      <c r="S19" s="132">
        <v>24.689499999999999</v>
      </c>
      <c r="T19" s="132">
        <v>25.755199999999999</v>
      </c>
      <c r="U19" s="132">
        <v>24.185300000000002</v>
      </c>
      <c r="V19" s="132">
        <v>13.246700000000001</v>
      </c>
      <c r="W19" s="132">
        <v>13.1439</v>
      </c>
      <c r="X19" s="132">
        <v>5.6623999999999999</v>
      </c>
      <c r="Y19" s="132">
        <v>6.0034999999999998</v>
      </c>
      <c r="Z19" s="132">
        <v>3.6812</v>
      </c>
      <c r="AA19" s="132">
        <v>8.1907999999999994</v>
      </c>
      <c r="AB19" s="132">
        <v>11.010400000000001</v>
      </c>
      <c r="AC19" s="132">
        <v>5.8752000000000004</v>
      </c>
      <c r="AD19" s="133"/>
      <c r="AE19" s="133"/>
      <c r="AF19" s="133"/>
    </row>
    <row r="20" spans="1:32" hidden="1" outlineLevel="1">
      <c r="A20" s="9">
        <v>40817</v>
      </c>
      <c r="B20" s="132">
        <v>576836.73344134004</v>
      </c>
      <c r="C20" s="132">
        <v>368645.62785701</v>
      </c>
      <c r="D20" s="132">
        <v>208191.10558433001</v>
      </c>
      <c r="E20" s="132">
        <v>207074.87518443001</v>
      </c>
      <c r="F20" s="132">
        <v>83165.345275069994</v>
      </c>
      <c r="G20" s="132">
        <v>123909.52990936</v>
      </c>
      <c r="H20" s="132">
        <v>144695.56917658003</v>
      </c>
      <c r="I20" s="132">
        <v>94187.980707359995</v>
      </c>
      <c r="J20" s="132">
        <v>50507.588469219991</v>
      </c>
      <c r="K20" s="132">
        <v>306159.58985722001</v>
      </c>
      <c r="L20" s="132">
        <v>156046.08065045002</v>
      </c>
      <c r="M20" s="132">
        <v>150113.50920677002</v>
      </c>
      <c r="N20" s="132">
        <v>14.855</v>
      </c>
      <c r="O20" s="132">
        <v>17.927800000000001</v>
      </c>
      <c r="P20" s="132">
        <v>18.222300000000001</v>
      </c>
      <c r="Q20" s="132">
        <v>8.2719000000000005</v>
      </c>
      <c r="R20" s="132">
        <v>8.3168000000000006</v>
      </c>
      <c r="S20" s="132">
        <v>24.753</v>
      </c>
      <c r="T20" s="132">
        <v>26.513999999999999</v>
      </c>
      <c r="U20" s="132">
        <v>24.888999999999999</v>
      </c>
      <c r="V20" s="132">
        <v>12.645200000000001</v>
      </c>
      <c r="W20" s="132">
        <v>12.589</v>
      </c>
      <c r="X20" s="132">
        <v>9.1475000000000009</v>
      </c>
      <c r="Y20" s="132">
        <v>9.9535999999999998</v>
      </c>
      <c r="Z20" s="132">
        <v>4.2887000000000004</v>
      </c>
      <c r="AA20" s="132">
        <v>8.0692000000000004</v>
      </c>
      <c r="AB20" s="132">
        <v>11.377700000000001</v>
      </c>
      <c r="AC20" s="132">
        <v>5.5831</v>
      </c>
      <c r="AD20" s="133"/>
      <c r="AE20" s="133"/>
      <c r="AF20" s="133"/>
    </row>
    <row r="21" spans="1:32" hidden="1" outlineLevel="1">
      <c r="A21" s="9">
        <v>40848</v>
      </c>
      <c r="B21" s="132">
        <v>573704.51108764997</v>
      </c>
      <c r="C21" s="132">
        <v>367069.78574746998</v>
      </c>
      <c r="D21" s="132">
        <v>206634.72534018001</v>
      </c>
      <c r="E21" s="132">
        <v>204558.00116762001</v>
      </c>
      <c r="F21" s="132">
        <v>85195.416307139996</v>
      </c>
      <c r="G21" s="132">
        <v>119362.58486048</v>
      </c>
      <c r="H21" s="132">
        <v>136177.39524109999</v>
      </c>
      <c r="I21" s="132">
        <v>87844.524542160012</v>
      </c>
      <c r="J21" s="132">
        <v>48332.870698939994</v>
      </c>
      <c r="K21" s="132">
        <v>305936.81145688001</v>
      </c>
      <c r="L21" s="132">
        <v>156534.51920034998</v>
      </c>
      <c r="M21" s="132">
        <v>149402.29225653</v>
      </c>
      <c r="N21" s="132">
        <v>15.089399999999999</v>
      </c>
      <c r="O21" s="132">
        <v>18.3063</v>
      </c>
      <c r="P21" s="132">
        <v>18.6052</v>
      </c>
      <c r="Q21" s="132">
        <v>8.1998999999999995</v>
      </c>
      <c r="R21" s="132">
        <v>8.2386999999999997</v>
      </c>
      <c r="S21" s="132">
        <v>24.598500000000001</v>
      </c>
      <c r="T21" s="132">
        <v>24.8508</v>
      </c>
      <c r="U21" s="132">
        <v>22.830200000000001</v>
      </c>
      <c r="V21" s="132">
        <v>12.586</v>
      </c>
      <c r="W21" s="132">
        <v>11.9177</v>
      </c>
      <c r="X21" s="132">
        <v>9.2623999999999995</v>
      </c>
      <c r="Y21" s="132">
        <v>10.5905</v>
      </c>
      <c r="Z21" s="132">
        <v>2.8088000000000002</v>
      </c>
      <c r="AA21" s="132">
        <v>10.041600000000001</v>
      </c>
      <c r="AB21" s="132">
        <v>13.8476</v>
      </c>
      <c r="AC21" s="132">
        <v>6.5054999999999996</v>
      </c>
      <c r="AD21" s="133"/>
      <c r="AE21" s="133"/>
      <c r="AF21" s="133"/>
    </row>
    <row r="22" spans="1:32" hidden="1" outlineLevel="1">
      <c r="A22" s="9">
        <v>40878</v>
      </c>
      <c r="B22" s="132">
        <v>575544.79626338999</v>
      </c>
      <c r="C22" s="132">
        <v>369763.17646014999</v>
      </c>
      <c r="D22" s="132">
        <v>205781.61980324</v>
      </c>
      <c r="E22" s="132">
        <v>201224.0481445</v>
      </c>
      <c r="F22" s="132">
        <v>86675.057657330006</v>
      </c>
      <c r="G22" s="132">
        <v>114548.99048717</v>
      </c>
      <c r="H22" s="132">
        <v>153119.74787902003</v>
      </c>
      <c r="I22" s="132">
        <v>101435.03722649001</v>
      </c>
      <c r="J22" s="132">
        <v>51684.71065252999</v>
      </c>
      <c r="K22" s="132">
        <v>310390.45642404997</v>
      </c>
      <c r="L22" s="132">
        <v>160530.06904173997</v>
      </c>
      <c r="M22" s="132">
        <v>149860.38738231</v>
      </c>
      <c r="N22" s="132">
        <v>14.4413</v>
      </c>
      <c r="O22" s="132">
        <v>17.046399999999998</v>
      </c>
      <c r="P22" s="132">
        <v>17.0275</v>
      </c>
      <c r="Q22" s="132">
        <v>8.4914000000000005</v>
      </c>
      <c r="R22" s="132">
        <v>8.5055999999999994</v>
      </c>
      <c r="S22" s="132">
        <v>25.398700000000002</v>
      </c>
      <c r="T22" s="132">
        <v>25.619700000000002</v>
      </c>
      <c r="U22" s="132">
        <v>23.200500000000002</v>
      </c>
      <c r="V22" s="132">
        <v>11.9923</v>
      </c>
      <c r="W22" s="132">
        <v>10.2401</v>
      </c>
      <c r="X22" s="132">
        <v>8.0772999999999993</v>
      </c>
      <c r="Y22" s="132">
        <v>9.0190000000000001</v>
      </c>
      <c r="Z22" s="132">
        <v>4.1048999999999998</v>
      </c>
      <c r="AA22" s="132">
        <v>11.5753</v>
      </c>
      <c r="AB22" s="132">
        <v>15.998900000000001</v>
      </c>
      <c r="AC22" s="132">
        <v>6.7344999999999997</v>
      </c>
      <c r="AD22" s="133"/>
      <c r="AE22" s="133"/>
      <c r="AF22" s="133"/>
    </row>
    <row r="23" spans="1:32" hidden="1" outlineLevel="1">
      <c r="A23" s="9">
        <v>40909</v>
      </c>
      <c r="B23" s="132">
        <v>570736.24471839005</v>
      </c>
      <c r="C23" s="132">
        <v>363273.32644407998</v>
      </c>
      <c r="D23" s="132">
        <v>207462.91827431001</v>
      </c>
      <c r="E23" s="132">
        <v>200026.80467406</v>
      </c>
      <c r="F23" s="132">
        <v>87449.023249250007</v>
      </c>
      <c r="G23" s="132">
        <v>112577.78142481</v>
      </c>
      <c r="H23" s="132">
        <v>146863.23494354001</v>
      </c>
      <c r="I23" s="132">
        <v>96559.576272999999</v>
      </c>
      <c r="J23" s="132">
        <v>50303.658670539997</v>
      </c>
      <c r="K23" s="132">
        <v>317620.03698406997</v>
      </c>
      <c r="L23" s="132">
        <v>164657.22999244</v>
      </c>
      <c r="M23" s="132">
        <v>152962.80699163</v>
      </c>
      <c r="N23" s="132">
        <v>13.1653</v>
      </c>
      <c r="O23" s="132">
        <v>15.2767</v>
      </c>
      <c r="P23" s="132">
        <v>14.912000000000001</v>
      </c>
      <c r="Q23" s="132">
        <v>8.5745000000000005</v>
      </c>
      <c r="R23" s="132">
        <v>8.5822000000000003</v>
      </c>
      <c r="S23" s="132">
        <v>26.389600000000002</v>
      </c>
      <c r="T23" s="132">
        <v>26.772200000000002</v>
      </c>
      <c r="U23" s="132">
        <v>24.274000000000001</v>
      </c>
      <c r="V23" s="132">
        <v>10.818899999999999</v>
      </c>
      <c r="W23" s="132">
        <v>10.308400000000001</v>
      </c>
      <c r="X23" s="132">
        <v>7.2770000000000001</v>
      </c>
      <c r="Y23" s="132">
        <v>7.8224999999999998</v>
      </c>
      <c r="Z23" s="132">
        <v>3.2334999999999998</v>
      </c>
      <c r="AA23" s="132">
        <v>11.359500000000001</v>
      </c>
      <c r="AB23" s="132">
        <v>15.5778</v>
      </c>
      <c r="AC23" s="132">
        <v>6.8174999999999999</v>
      </c>
      <c r="AD23" s="133"/>
      <c r="AE23" s="133"/>
      <c r="AF23" s="133"/>
    </row>
    <row r="24" spans="1:32" hidden="1" outlineLevel="1">
      <c r="A24" s="9">
        <v>40940</v>
      </c>
      <c r="B24" s="132">
        <v>575736.97581693996</v>
      </c>
      <c r="C24" s="132">
        <v>365264.90538703999</v>
      </c>
      <c r="D24" s="132">
        <v>210472.07042989999</v>
      </c>
      <c r="E24" s="132">
        <v>197881.19983937001</v>
      </c>
      <c r="F24" s="132">
        <v>87963.506733410002</v>
      </c>
      <c r="G24" s="132">
        <v>109917.69310596</v>
      </c>
      <c r="H24" s="132">
        <v>142491.05375701</v>
      </c>
      <c r="I24" s="132">
        <v>91655.277878330016</v>
      </c>
      <c r="J24" s="132">
        <v>50835.775878679997</v>
      </c>
      <c r="K24" s="132">
        <v>324713.27948247007</v>
      </c>
      <c r="L24" s="132">
        <v>169502.79201696999</v>
      </c>
      <c r="M24" s="132">
        <v>155210.48746550005</v>
      </c>
      <c r="N24" s="132">
        <v>12.757218377303492</v>
      </c>
      <c r="O24" s="132">
        <v>15.0123</v>
      </c>
      <c r="P24" s="132">
        <v>14.481400000000001</v>
      </c>
      <c r="Q24" s="132">
        <v>8.1538555830251696</v>
      </c>
      <c r="R24" s="132">
        <v>8.1775447025231642</v>
      </c>
      <c r="S24" s="132">
        <v>27.015499999999999</v>
      </c>
      <c r="T24" s="132">
        <v>27.419699999999999</v>
      </c>
      <c r="U24" s="132">
        <v>26.781199999999998</v>
      </c>
      <c r="V24" s="132">
        <v>11.019299999999999</v>
      </c>
      <c r="W24" s="132">
        <v>10.3569</v>
      </c>
      <c r="X24" s="132">
        <v>7.9402999999999997</v>
      </c>
      <c r="Y24" s="132">
        <v>8.4144000000000005</v>
      </c>
      <c r="Z24" s="132">
        <v>4.9611999999999998</v>
      </c>
      <c r="AA24" s="132">
        <v>11.393000000000001</v>
      </c>
      <c r="AB24" s="132">
        <v>15.268800000000001</v>
      </c>
      <c r="AC24" s="132">
        <v>6.9611000000000001</v>
      </c>
      <c r="AD24" s="133"/>
      <c r="AE24" s="133"/>
      <c r="AF24" s="133"/>
    </row>
    <row r="25" spans="1:32" hidden="1" outlineLevel="1">
      <c r="A25" s="9">
        <v>40969</v>
      </c>
      <c r="B25" s="132">
        <v>578031.73188780004</v>
      </c>
      <c r="C25" s="132">
        <v>367501.52234900999</v>
      </c>
      <c r="D25" s="132">
        <v>210530.20953878999</v>
      </c>
      <c r="E25" s="132">
        <v>194794.84527103</v>
      </c>
      <c r="F25" s="132">
        <v>88746.674622150007</v>
      </c>
      <c r="G25" s="132">
        <v>106048.17064888</v>
      </c>
      <c r="H25" s="132">
        <v>145300.91748041997</v>
      </c>
      <c r="I25" s="132">
        <v>95831.238574019997</v>
      </c>
      <c r="J25" s="132">
        <v>49469.678906399997</v>
      </c>
      <c r="K25" s="132">
        <v>330308.04907669005</v>
      </c>
      <c r="L25" s="132">
        <v>174615.03602378001</v>
      </c>
      <c r="M25" s="132">
        <v>155693.01305290998</v>
      </c>
      <c r="N25" s="132">
        <v>12.8086</v>
      </c>
      <c r="O25" s="132">
        <v>14.811999999999999</v>
      </c>
      <c r="P25" s="132">
        <v>14.347799999999999</v>
      </c>
      <c r="Q25" s="132">
        <v>7.7576000000000001</v>
      </c>
      <c r="R25" s="132">
        <v>7.7710999999999997</v>
      </c>
      <c r="S25" s="132">
        <v>27.2058</v>
      </c>
      <c r="T25" s="132">
        <v>27.5031</v>
      </c>
      <c r="U25" s="132">
        <v>26.482099999999999</v>
      </c>
      <c r="V25" s="132">
        <v>11.543900000000001</v>
      </c>
      <c r="W25" s="132">
        <v>10.9427</v>
      </c>
      <c r="X25" s="132">
        <v>6.2835000000000001</v>
      </c>
      <c r="Y25" s="132">
        <v>7.1508000000000003</v>
      </c>
      <c r="Z25" s="132">
        <v>2.3858000000000001</v>
      </c>
      <c r="AA25" s="132">
        <v>11.2639</v>
      </c>
      <c r="AB25" s="132">
        <v>15.1038</v>
      </c>
      <c r="AC25" s="132">
        <v>6.6246</v>
      </c>
      <c r="AD25" s="133"/>
      <c r="AE25" s="133"/>
      <c r="AF25" s="133"/>
    </row>
    <row r="26" spans="1:32" hidden="1" outlineLevel="1">
      <c r="A26" s="9">
        <v>41000</v>
      </c>
      <c r="B26" s="132">
        <v>582688.27668914001</v>
      </c>
      <c r="C26" s="132">
        <v>370388.48103769001</v>
      </c>
      <c r="D26" s="132">
        <v>212299.79565145</v>
      </c>
      <c r="E26" s="132">
        <v>193697.97171565</v>
      </c>
      <c r="F26" s="132">
        <v>89786.705796619994</v>
      </c>
      <c r="G26" s="132">
        <v>103911.26591903</v>
      </c>
      <c r="H26" s="132">
        <v>143083.92726674004</v>
      </c>
      <c r="I26" s="132">
        <v>93827.452102819996</v>
      </c>
      <c r="J26" s="132">
        <v>49256.475163919997</v>
      </c>
      <c r="K26" s="132">
        <v>336672.83731729002</v>
      </c>
      <c r="L26" s="132">
        <v>180039.82267605999</v>
      </c>
      <c r="M26" s="132">
        <v>156633.01464122999</v>
      </c>
      <c r="N26" s="132">
        <v>12.5707</v>
      </c>
      <c r="O26" s="132">
        <v>14.327999999999999</v>
      </c>
      <c r="P26" s="132">
        <v>13.701700000000001</v>
      </c>
      <c r="Q26" s="132">
        <v>7.8460999999999999</v>
      </c>
      <c r="R26" s="132">
        <v>7.8459000000000003</v>
      </c>
      <c r="S26" s="132">
        <v>26.8995</v>
      </c>
      <c r="T26" s="132">
        <v>27.334399999999999</v>
      </c>
      <c r="U26" s="132">
        <v>25.974499999999999</v>
      </c>
      <c r="V26" s="132">
        <v>10.9564</v>
      </c>
      <c r="W26" s="132">
        <v>10.400399999999999</v>
      </c>
      <c r="X26" s="132">
        <v>6.0804999999999998</v>
      </c>
      <c r="Y26" s="132">
        <v>6.68</v>
      </c>
      <c r="Z26" s="132">
        <v>3.3014999999999999</v>
      </c>
      <c r="AA26" s="132">
        <v>11.102399999999999</v>
      </c>
      <c r="AB26" s="132">
        <v>14.8072</v>
      </c>
      <c r="AC26" s="132">
        <v>6.5994999999999999</v>
      </c>
      <c r="AD26" s="133"/>
      <c r="AE26" s="133"/>
      <c r="AF26" s="133"/>
    </row>
    <row r="27" spans="1:32" hidden="1" outlineLevel="1">
      <c r="A27" s="9">
        <v>41030</v>
      </c>
      <c r="B27" s="132">
        <v>580538.05249398004</v>
      </c>
      <c r="C27" s="132">
        <v>373411.98592635</v>
      </c>
      <c r="D27" s="132">
        <v>207126.06656763001</v>
      </c>
      <c r="E27" s="132">
        <v>192081.64592928</v>
      </c>
      <c r="F27" s="132">
        <v>90838.512501570003</v>
      </c>
      <c r="G27" s="132">
        <v>101243.13342771</v>
      </c>
      <c r="H27" s="132">
        <v>140741.23590927001</v>
      </c>
      <c r="I27" s="132">
        <v>92235.999468130001</v>
      </c>
      <c r="J27" s="132">
        <v>48505.23644113999</v>
      </c>
      <c r="K27" s="132">
        <v>336956.22068628005</v>
      </c>
      <c r="L27" s="132">
        <v>180479.40820074003</v>
      </c>
      <c r="M27" s="132">
        <v>156476.81248554002</v>
      </c>
      <c r="N27" s="132">
        <v>12.7593</v>
      </c>
      <c r="O27" s="132">
        <v>14.374000000000001</v>
      </c>
      <c r="P27" s="132">
        <v>13.760999999999999</v>
      </c>
      <c r="Q27" s="132">
        <v>7.8723000000000001</v>
      </c>
      <c r="R27" s="132">
        <v>7.8986000000000001</v>
      </c>
      <c r="S27" s="132">
        <v>26.988299999999999</v>
      </c>
      <c r="T27" s="132">
        <v>27.305299999999999</v>
      </c>
      <c r="U27" s="132">
        <v>25.847899999999999</v>
      </c>
      <c r="V27" s="132">
        <v>10.476900000000001</v>
      </c>
      <c r="W27" s="132">
        <v>9.8185000000000002</v>
      </c>
      <c r="X27" s="132">
        <v>6.6515000000000004</v>
      </c>
      <c r="Y27" s="132">
        <v>7.0255000000000001</v>
      </c>
      <c r="Z27" s="132">
        <v>3.7730000000000001</v>
      </c>
      <c r="AA27" s="132">
        <v>10.962999999999999</v>
      </c>
      <c r="AB27" s="132">
        <v>14.7659</v>
      </c>
      <c r="AC27" s="132">
        <v>6.6372</v>
      </c>
      <c r="AD27" s="133"/>
      <c r="AE27" s="133"/>
      <c r="AF27" s="133"/>
    </row>
    <row r="28" spans="1:32" hidden="1" outlineLevel="1">
      <c r="A28" s="9">
        <v>41061</v>
      </c>
      <c r="B28" s="132">
        <v>585926.22026562004</v>
      </c>
      <c r="C28" s="132">
        <v>380472.04354583001</v>
      </c>
      <c r="D28" s="132">
        <v>205454.17671979</v>
      </c>
      <c r="E28" s="132">
        <v>189687.03654068001</v>
      </c>
      <c r="F28" s="132">
        <v>91354.168878199998</v>
      </c>
      <c r="G28" s="132">
        <v>98332.867662479999</v>
      </c>
      <c r="H28" s="132">
        <v>140963.44807462007</v>
      </c>
      <c r="I28" s="132">
        <v>93106.503165830014</v>
      </c>
      <c r="J28" s="132">
        <v>47856.944908789999</v>
      </c>
      <c r="K28" s="132">
        <v>342449.30567423999</v>
      </c>
      <c r="L28" s="132">
        <v>183021.74607579</v>
      </c>
      <c r="M28" s="132">
        <v>159427.55959845</v>
      </c>
      <c r="N28" s="132">
        <v>14.5563</v>
      </c>
      <c r="O28" s="132">
        <v>17.295999999999999</v>
      </c>
      <c r="P28" s="132">
        <v>17.089099999999998</v>
      </c>
      <c r="Q28" s="132">
        <v>8.6271000000000004</v>
      </c>
      <c r="R28" s="132">
        <v>8.6484000000000005</v>
      </c>
      <c r="S28" s="132">
        <v>25.472200000000001</v>
      </c>
      <c r="T28" s="132">
        <v>26.530899999999999</v>
      </c>
      <c r="U28" s="132">
        <v>25.446300000000001</v>
      </c>
      <c r="V28" s="132">
        <v>12.1213</v>
      </c>
      <c r="W28" s="132">
        <v>11.577299999999999</v>
      </c>
      <c r="X28" s="132">
        <v>9.2502999999999993</v>
      </c>
      <c r="Y28" s="132">
        <v>10.5337</v>
      </c>
      <c r="Z28" s="132">
        <v>3.1524999999999999</v>
      </c>
      <c r="AA28" s="132">
        <v>10.869199999999999</v>
      </c>
      <c r="AB28" s="132">
        <v>15.0016</v>
      </c>
      <c r="AC28" s="132">
        <v>6.7714999999999996</v>
      </c>
      <c r="AD28" s="133"/>
      <c r="AE28" s="133"/>
      <c r="AF28" s="133"/>
    </row>
    <row r="29" spans="1:32" hidden="1" outlineLevel="1">
      <c r="A29" s="9">
        <v>41091</v>
      </c>
      <c r="B29" s="132">
        <v>584689.02120871004</v>
      </c>
      <c r="C29" s="132">
        <v>378411.59216007998</v>
      </c>
      <c r="D29" s="132">
        <v>206277.42904863</v>
      </c>
      <c r="E29" s="132">
        <v>189760.07035219</v>
      </c>
      <c r="F29" s="132">
        <v>93021.501394539999</v>
      </c>
      <c r="G29" s="132">
        <v>96738.568957650001</v>
      </c>
      <c r="H29" s="132">
        <v>149800.85346786003</v>
      </c>
      <c r="I29" s="132">
        <v>97708.599598029978</v>
      </c>
      <c r="J29" s="132">
        <v>52092.25386982999</v>
      </c>
      <c r="K29" s="132">
        <v>345507.61157651996</v>
      </c>
      <c r="L29" s="132">
        <v>182646.21637665</v>
      </c>
      <c r="M29" s="132">
        <v>162861.39519986999</v>
      </c>
      <c r="N29" s="132">
        <v>15.476900000000001</v>
      </c>
      <c r="O29" s="132">
        <v>18.954699999999999</v>
      </c>
      <c r="P29" s="132">
        <v>19.0624</v>
      </c>
      <c r="Q29" s="132">
        <v>8.4365000000000006</v>
      </c>
      <c r="R29" s="132">
        <v>8.4476999999999993</v>
      </c>
      <c r="S29" s="132">
        <v>27.522300000000001</v>
      </c>
      <c r="T29" s="132">
        <v>27.707799999999999</v>
      </c>
      <c r="U29" s="132">
        <v>27.1083</v>
      </c>
      <c r="V29" s="132">
        <v>11.3803</v>
      </c>
      <c r="W29" s="132">
        <v>10.254200000000001</v>
      </c>
      <c r="X29" s="132">
        <v>10.519600000000001</v>
      </c>
      <c r="Y29" s="132">
        <v>11.672000000000001</v>
      </c>
      <c r="Z29" s="132">
        <v>3.2298</v>
      </c>
      <c r="AA29" s="132">
        <v>11.335599999999999</v>
      </c>
      <c r="AB29" s="132">
        <v>15.8644</v>
      </c>
      <c r="AC29" s="132">
        <v>6.9404000000000003</v>
      </c>
      <c r="AD29" s="133"/>
      <c r="AE29" s="133"/>
      <c r="AF29" s="133"/>
    </row>
    <row r="30" spans="1:32" hidden="1" outlineLevel="1">
      <c r="A30" s="9">
        <v>41122</v>
      </c>
      <c r="B30" s="132">
        <v>589631.54967374995</v>
      </c>
      <c r="C30" s="132">
        <v>382585.21404892002</v>
      </c>
      <c r="D30" s="132">
        <v>207046.33562483001</v>
      </c>
      <c r="E30" s="132">
        <v>189431.10177601001</v>
      </c>
      <c r="F30" s="132">
        <v>95376.856732090004</v>
      </c>
      <c r="G30" s="132">
        <v>94054.245043920004</v>
      </c>
      <c r="H30" s="132">
        <v>150194.17498626997</v>
      </c>
      <c r="I30" s="132">
        <v>97862.865365310019</v>
      </c>
      <c r="J30" s="132">
        <v>52331.309620960004</v>
      </c>
      <c r="K30" s="132">
        <v>349978.1677855</v>
      </c>
      <c r="L30" s="132">
        <v>182983.64761451998</v>
      </c>
      <c r="M30" s="132">
        <v>166994.52017098002</v>
      </c>
      <c r="N30" s="132">
        <v>15.3986</v>
      </c>
      <c r="O30" s="132">
        <v>19.469200000000001</v>
      </c>
      <c r="P30" s="132">
        <v>19.593399999999999</v>
      </c>
      <c r="Q30" s="132">
        <v>8.5538000000000007</v>
      </c>
      <c r="R30" s="132">
        <v>8.5721000000000007</v>
      </c>
      <c r="S30" s="132">
        <v>27.086500000000001</v>
      </c>
      <c r="T30" s="132">
        <v>27.272600000000001</v>
      </c>
      <c r="U30" s="132">
        <v>25.296800000000001</v>
      </c>
      <c r="V30" s="132">
        <v>11.8504</v>
      </c>
      <c r="W30" s="132">
        <v>11.2172</v>
      </c>
      <c r="X30" s="132">
        <v>12.4064</v>
      </c>
      <c r="Y30" s="132">
        <v>13.5802</v>
      </c>
      <c r="Z30" s="132">
        <v>3.246</v>
      </c>
      <c r="AA30" s="132">
        <v>11.8514</v>
      </c>
      <c r="AB30" s="132">
        <v>16.709599999999998</v>
      </c>
      <c r="AC30" s="132">
        <v>7.0708000000000002</v>
      </c>
      <c r="AD30" s="133"/>
      <c r="AE30" s="133"/>
      <c r="AF30" s="133"/>
    </row>
    <row r="31" spans="1:32" hidden="1" outlineLevel="1">
      <c r="A31" s="9">
        <v>41153</v>
      </c>
      <c r="B31" s="132">
        <v>595393.60229368997</v>
      </c>
      <c r="C31" s="132">
        <v>386594.91689301003</v>
      </c>
      <c r="D31" s="132">
        <v>208798.68540068</v>
      </c>
      <c r="E31" s="132">
        <v>189063.25229378999</v>
      </c>
      <c r="F31" s="132">
        <v>96947.076058449995</v>
      </c>
      <c r="G31" s="132">
        <v>92116.176235339997</v>
      </c>
      <c r="H31" s="132">
        <v>151199.69737291004</v>
      </c>
      <c r="I31" s="132">
        <v>100015.68127385003</v>
      </c>
      <c r="J31" s="132">
        <v>51184.016099059998</v>
      </c>
      <c r="K31" s="132">
        <v>354391.4666610001</v>
      </c>
      <c r="L31" s="132">
        <v>181866.09508901997</v>
      </c>
      <c r="M31" s="132">
        <v>172525.37157198001</v>
      </c>
      <c r="N31" s="132">
        <v>14.901</v>
      </c>
      <c r="O31" s="132">
        <v>18.273700000000002</v>
      </c>
      <c r="P31" s="132">
        <v>17.950199999999999</v>
      </c>
      <c r="Q31" s="132">
        <v>8.3021999999999991</v>
      </c>
      <c r="R31" s="132">
        <v>8.3079999999999998</v>
      </c>
      <c r="S31" s="132">
        <v>27.9863</v>
      </c>
      <c r="T31" s="132">
        <v>28.209599999999998</v>
      </c>
      <c r="U31" s="132">
        <v>27.325800000000001</v>
      </c>
      <c r="V31" s="132">
        <v>11.895799999999999</v>
      </c>
      <c r="W31" s="132">
        <v>11.410399999999999</v>
      </c>
      <c r="X31" s="132">
        <v>11.037599999999999</v>
      </c>
      <c r="Y31" s="132">
        <v>12.084199999999999</v>
      </c>
      <c r="Z31" s="132">
        <v>3.3176000000000001</v>
      </c>
      <c r="AA31" s="132">
        <v>12.0526</v>
      </c>
      <c r="AB31" s="132">
        <v>17.817</v>
      </c>
      <c r="AC31" s="132">
        <v>7.2435999999999998</v>
      </c>
      <c r="AD31" s="133"/>
      <c r="AE31" s="133"/>
      <c r="AF31" s="133"/>
    </row>
    <row r="32" spans="1:32" hidden="1" outlineLevel="1">
      <c r="A32" s="9">
        <v>41183</v>
      </c>
      <c r="B32" s="132">
        <v>601162.43244384998</v>
      </c>
      <c r="C32" s="132">
        <v>389132.16724580002</v>
      </c>
      <c r="D32" s="132">
        <v>212030.26519805001</v>
      </c>
      <c r="E32" s="132">
        <v>190068.41973955001</v>
      </c>
      <c r="F32" s="132">
        <v>99611.81297128</v>
      </c>
      <c r="G32" s="132">
        <v>90456.606768269994</v>
      </c>
      <c r="H32" s="132">
        <v>153519.54436772008</v>
      </c>
      <c r="I32" s="132">
        <v>100400.87918782001</v>
      </c>
      <c r="J32" s="132">
        <v>53118.665179900003</v>
      </c>
      <c r="K32" s="132">
        <v>356078.80583287007</v>
      </c>
      <c r="L32" s="132">
        <v>179110.74106260997</v>
      </c>
      <c r="M32" s="132">
        <v>176968.06477026001</v>
      </c>
      <c r="N32" s="132">
        <v>16.186599999999999</v>
      </c>
      <c r="O32" s="132">
        <v>20.9556</v>
      </c>
      <c r="P32" s="132">
        <v>21.0639</v>
      </c>
      <c r="Q32" s="132">
        <v>8.3567</v>
      </c>
      <c r="R32" s="132">
        <v>8.3684999999999992</v>
      </c>
      <c r="S32" s="132">
        <v>27.969000000000001</v>
      </c>
      <c r="T32" s="132">
        <v>28.492899999999999</v>
      </c>
      <c r="U32" s="132">
        <v>27.889099999999999</v>
      </c>
      <c r="V32" s="132">
        <v>13.4893</v>
      </c>
      <c r="W32" s="132">
        <v>13.501200000000001</v>
      </c>
      <c r="X32" s="132">
        <v>15.4964</v>
      </c>
      <c r="Y32" s="132">
        <v>17.427399999999999</v>
      </c>
      <c r="Z32" s="132">
        <v>3.6294</v>
      </c>
      <c r="AA32" s="132">
        <v>12.592000000000001</v>
      </c>
      <c r="AB32" s="132">
        <v>18.807200000000002</v>
      </c>
      <c r="AC32" s="132">
        <v>7.4776999999999996</v>
      </c>
      <c r="AD32" s="133"/>
      <c r="AE32" s="133"/>
      <c r="AF32" s="133"/>
    </row>
    <row r="33" spans="1:32" hidden="1" outlineLevel="1">
      <c r="A33" s="9">
        <v>41214</v>
      </c>
      <c r="B33" s="132">
        <v>610528.39838097</v>
      </c>
      <c r="C33" s="132">
        <v>390950.59021172998</v>
      </c>
      <c r="D33" s="132">
        <v>219577.80816923999</v>
      </c>
      <c r="E33" s="132">
        <v>188938.71011282</v>
      </c>
      <c r="F33" s="132">
        <v>101328.64399544999</v>
      </c>
      <c r="G33" s="132">
        <v>87610.066117370006</v>
      </c>
      <c r="H33" s="132">
        <v>151726.67853519996</v>
      </c>
      <c r="I33" s="132">
        <v>101568.47832674001</v>
      </c>
      <c r="J33" s="132">
        <v>50158.200208459995</v>
      </c>
      <c r="K33" s="132">
        <v>361752.17053514003</v>
      </c>
      <c r="L33" s="132">
        <v>180591.85698414</v>
      </c>
      <c r="M33" s="132">
        <v>181160.313551</v>
      </c>
      <c r="N33" s="132">
        <v>17.603400000000001</v>
      </c>
      <c r="O33" s="132">
        <v>22.465299999999999</v>
      </c>
      <c r="P33" s="132">
        <v>22.6158</v>
      </c>
      <c r="Q33" s="132">
        <v>8.7829999999999995</v>
      </c>
      <c r="R33" s="132">
        <v>8.8078000000000003</v>
      </c>
      <c r="S33" s="132">
        <v>29.107900000000001</v>
      </c>
      <c r="T33" s="132">
        <v>29.3184</v>
      </c>
      <c r="U33" s="132">
        <v>29.0123</v>
      </c>
      <c r="V33" s="132">
        <v>12.032</v>
      </c>
      <c r="W33" s="132">
        <v>11.6272</v>
      </c>
      <c r="X33" s="132">
        <v>17.1371</v>
      </c>
      <c r="Y33" s="132">
        <v>18.728000000000002</v>
      </c>
      <c r="Z33" s="132">
        <v>3.1044</v>
      </c>
      <c r="AA33" s="132">
        <v>13.153700000000001</v>
      </c>
      <c r="AB33" s="132">
        <v>19.629000000000001</v>
      </c>
      <c r="AC33" s="132">
        <v>7.5148999999999999</v>
      </c>
      <c r="AD33" s="133"/>
      <c r="AE33" s="133"/>
      <c r="AF33" s="133"/>
    </row>
    <row r="34" spans="1:32" hidden="1" outlineLevel="1">
      <c r="A34" s="9">
        <v>41244</v>
      </c>
      <c r="B34" s="132">
        <v>605425.03467742004</v>
      </c>
      <c r="C34" s="132">
        <v>393147.39799196</v>
      </c>
      <c r="D34" s="132">
        <v>212277.63668545999</v>
      </c>
      <c r="E34" s="132">
        <v>187629.27294518001</v>
      </c>
      <c r="F34" s="132">
        <v>102689.66195751</v>
      </c>
      <c r="G34" s="132">
        <v>84939.610987670007</v>
      </c>
      <c r="H34" s="132">
        <v>173319.22252192005</v>
      </c>
      <c r="I34" s="132">
        <v>112643.8473237</v>
      </c>
      <c r="J34" s="132">
        <v>60675.375198220005</v>
      </c>
      <c r="K34" s="132">
        <v>369264.15257233003</v>
      </c>
      <c r="L34" s="132">
        <v>186771.63240707997</v>
      </c>
      <c r="M34" s="132">
        <v>182492.52016525</v>
      </c>
      <c r="N34" s="132">
        <v>14.8096</v>
      </c>
      <c r="O34" s="132">
        <v>17.200199999999999</v>
      </c>
      <c r="P34" s="132">
        <v>16.593800000000002</v>
      </c>
      <c r="Q34" s="132">
        <v>9.3491999999999997</v>
      </c>
      <c r="R34" s="132">
        <v>9.3909000000000002</v>
      </c>
      <c r="S34" s="132">
        <v>27.790600000000001</v>
      </c>
      <c r="T34" s="132">
        <v>27.944600000000001</v>
      </c>
      <c r="U34" s="132">
        <v>26.656600000000001</v>
      </c>
      <c r="V34" s="132">
        <v>11.3558</v>
      </c>
      <c r="W34" s="132">
        <v>10.9306</v>
      </c>
      <c r="X34" s="132">
        <v>9.2597000000000005</v>
      </c>
      <c r="Y34" s="132">
        <v>11.830299999999999</v>
      </c>
      <c r="Z34" s="132">
        <v>1.8857999999999999</v>
      </c>
      <c r="AA34" s="132">
        <v>13.5854</v>
      </c>
      <c r="AB34" s="132">
        <v>19.467600000000001</v>
      </c>
      <c r="AC34" s="132">
        <v>7.4025999999999996</v>
      </c>
      <c r="AD34" s="133"/>
      <c r="AE34" s="133"/>
      <c r="AF34" s="133"/>
    </row>
    <row r="35" spans="1:32" hidden="1" outlineLevel="1">
      <c r="A35" s="9">
        <v>41275</v>
      </c>
      <c r="B35" s="132">
        <v>606946.82086106006</v>
      </c>
      <c r="C35" s="132">
        <v>393150.28435685998</v>
      </c>
      <c r="D35" s="132">
        <v>213796.53650419999</v>
      </c>
      <c r="E35" s="132">
        <v>188269.0879474</v>
      </c>
      <c r="F35" s="132">
        <v>104336.21203330001</v>
      </c>
      <c r="G35" s="132">
        <v>83932.875914100005</v>
      </c>
      <c r="H35" s="132">
        <v>175124.29846096996</v>
      </c>
      <c r="I35" s="132">
        <v>114287.41245445999</v>
      </c>
      <c r="J35" s="132">
        <v>60836.886006509994</v>
      </c>
      <c r="K35" s="132">
        <v>377816.51884768996</v>
      </c>
      <c r="L35" s="132">
        <v>192635.16794809996</v>
      </c>
      <c r="M35" s="132">
        <v>185181.35089959</v>
      </c>
      <c r="N35" s="132">
        <v>13.7677</v>
      </c>
      <c r="O35" s="132">
        <v>16.323499999999999</v>
      </c>
      <c r="P35" s="132">
        <v>15.4032</v>
      </c>
      <c r="Q35" s="132">
        <v>8.9286999999999992</v>
      </c>
      <c r="R35" s="132">
        <v>8.9375999999999998</v>
      </c>
      <c r="S35" s="132">
        <v>27.925699999999999</v>
      </c>
      <c r="T35" s="132">
        <v>28.057400000000001</v>
      </c>
      <c r="U35" s="132">
        <v>26.985600000000002</v>
      </c>
      <c r="V35" s="132">
        <v>10.8743</v>
      </c>
      <c r="W35" s="132">
        <v>10.470599999999999</v>
      </c>
      <c r="X35" s="132">
        <v>7.7473999999999998</v>
      </c>
      <c r="Y35" s="132">
        <v>8.3853000000000009</v>
      </c>
      <c r="Z35" s="132">
        <v>3.2629999999999999</v>
      </c>
      <c r="AA35" s="132">
        <v>14.215</v>
      </c>
      <c r="AB35" s="132">
        <v>19.9527</v>
      </c>
      <c r="AC35" s="132">
        <v>7.3606999999999996</v>
      </c>
      <c r="AD35" s="133"/>
      <c r="AE35" s="133"/>
      <c r="AF35" s="133"/>
    </row>
    <row r="36" spans="1:32" hidden="1" outlineLevel="1">
      <c r="A36" s="9">
        <v>41306</v>
      </c>
      <c r="B36" s="132">
        <v>612640.52881277003</v>
      </c>
      <c r="C36" s="132">
        <v>398209.10585897003</v>
      </c>
      <c r="D36" s="132">
        <v>214431.42295380001</v>
      </c>
      <c r="E36" s="132">
        <v>188218.71779396001</v>
      </c>
      <c r="F36" s="132">
        <v>105231.23140788999</v>
      </c>
      <c r="G36" s="132">
        <v>82987.486386069999</v>
      </c>
      <c r="H36" s="132">
        <v>172900.26536098996</v>
      </c>
      <c r="I36" s="132">
        <v>112369.1999408</v>
      </c>
      <c r="J36" s="132">
        <v>60531.065420190003</v>
      </c>
      <c r="K36" s="132">
        <v>384767.57521123008</v>
      </c>
      <c r="L36" s="132">
        <v>201069.83344529005</v>
      </c>
      <c r="M36" s="132">
        <v>183697.74176593998</v>
      </c>
      <c r="N36" s="132">
        <v>13.1495</v>
      </c>
      <c r="O36" s="132">
        <v>15.397399999999999</v>
      </c>
      <c r="P36" s="132">
        <v>14.459899999999999</v>
      </c>
      <c r="Q36" s="132">
        <v>9.1953999999999994</v>
      </c>
      <c r="R36" s="132">
        <v>9.2114999999999991</v>
      </c>
      <c r="S36" s="132">
        <v>28.951499999999999</v>
      </c>
      <c r="T36" s="132">
        <v>29.093299999999999</v>
      </c>
      <c r="U36" s="132">
        <v>28.446999999999999</v>
      </c>
      <c r="V36" s="132">
        <v>11.7454</v>
      </c>
      <c r="W36" s="132">
        <v>10.5565</v>
      </c>
      <c r="X36" s="132">
        <v>6.3856999999999999</v>
      </c>
      <c r="Y36" s="132">
        <v>6.8921000000000001</v>
      </c>
      <c r="Z36" s="132">
        <v>2.9033000000000002</v>
      </c>
      <c r="AA36" s="132">
        <v>13.4163</v>
      </c>
      <c r="AB36" s="132">
        <v>18.439800000000002</v>
      </c>
      <c r="AC36" s="132">
        <v>7.2282000000000002</v>
      </c>
      <c r="AD36" s="133"/>
      <c r="AE36" s="133"/>
      <c r="AF36" s="133"/>
    </row>
    <row r="37" spans="1:32" hidden="1" outlineLevel="1">
      <c r="A37" s="9">
        <v>41334</v>
      </c>
      <c r="B37" s="132">
        <v>613186.38013913995</v>
      </c>
      <c r="C37" s="132">
        <v>392005.28878330998</v>
      </c>
      <c r="D37" s="132">
        <v>221181.09135582999</v>
      </c>
      <c r="E37" s="132">
        <v>188405.94733159</v>
      </c>
      <c r="F37" s="132">
        <v>106447.87087478</v>
      </c>
      <c r="G37" s="132">
        <v>81958.076456809998</v>
      </c>
      <c r="H37" s="132">
        <v>173262.74269054006</v>
      </c>
      <c r="I37" s="132">
        <v>114181.80233377</v>
      </c>
      <c r="J37" s="132">
        <v>59080.940356769999</v>
      </c>
      <c r="K37" s="132">
        <v>390185.27680947998</v>
      </c>
      <c r="L37" s="132">
        <v>208028.12761377997</v>
      </c>
      <c r="M37" s="132">
        <v>182157.14919570004</v>
      </c>
      <c r="N37" s="132">
        <v>13.5219</v>
      </c>
      <c r="O37" s="132">
        <v>15.505100000000001</v>
      </c>
      <c r="P37" s="132">
        <v>14.6142</v>
      </c>
      <c r="Q37" s="132">
        <v>9.9809999999999999</v>
      </c>
      <c r="R37" s="132">
        <v>9.9857999999999993</v>
      </c>
      <c r="S37" s="132">
        <v>29.851800000000001</v>
      </c>
      <c r="T37" s="132">
        <v>30.054200000000002</v>
      </c>
      <c r="U37" s="132">
        <v>29.018699999999999</v>
      </c>
      <c r="V37" s="132">
        <v>13.012600000000001</v>
      </c>
      <c r="W37" s="132">
        <v>12.977600000000001</v>
      </c>
      <c r="X37" s="132">
        <v>6.1543000000000001</v>
      </c>
      <c r="Y37" s="132">
        <v>6.7812999999999999</v>
      </c>
      <c r="Z37" s="132">
        <v>3.4426000000000001</v>
      </c>
      <c r="AA37" s="132">
        <v>13.054600000000001</v>
      </c>
      <c r="AB37" s="132">
        <v>17.546199999999999</v>
      </c>
      <c r="AC37" s="132">
        <v>6.8766999999999996</v>
      </c>
      <c r="AD37" s="133"/>
      <c r="AE37" s="133"/>
      <c r="AF37" s="133"/>
    </row>
    <row r="38" spans="1:32" hidden="1" outlineLevel="1">
      <c r="A38" s="9">
        <v>41365</v>
      </c>
      <c r="B38" s="132">
        <v>616827.55643394997</v>
      </c>
      <c r="C38" s="132">
        <v>392799.73073139001</v>
      </c>
      <c r="D38" s="132">
        <v>224027.82570255999</v>
      </c>
      <c r="E38" s="132">
        <v>190054.71670998001</v>
      </c>
      <c r="F38" s="132">
        <v>109440.24494357999</v>
      </c>
      <c r="G38" s="132">
        <v>80614.471766400005</v>
      </c>
      <c r="H38" s="132">
        <v>175776.95583613002</v>
      </c>
      <c r="I38" s="132">
        <v>117096.21924987997</v>
      </c>
      <c r="J38" s="132">
        <v>58680.736586250001</v>
      </c>
      <c r="K38" s="132">
        <v>399055.34452651005</v>
      </c>
      <c r="L38" s="132">
        <v>216997.60953497002</v>
      </c>
      <c r="M38" s="132">
        <v>182057.73499154003</v>
      </c>
      <c r="N38" s="132">
        <v>13.010999999999999</v>
      </c>
      <c r="O38" s="132">
        <v>14.6393</v>
      </c>
      <c r="P38" s="132">
        <v>13.8749</v>
      </c>
      <c r="Q38" s="132">
        <v>9.9796999999999993</v>
      </c>
      <c r="R38" s="132">
        <v>10.015499999999999</v>
      </c>
      <c r="S38" s="132">
        <v>29.200099999999999</v>
      </c>
      <c r="T38" s="132">
        <v>29.389399999999998</v>
      </c>
      <c r="U38" s="132">
        <v>27.0593</v>
      </c>
      <c r="V38" s="132">
        <v>12.473599999999999</v>
      </c>
      <c r="W38" s="132">
        <v>12.376099999999999</v>
      </c>
      <c r="X38" s="132">
        <v>6.1784999999999997</v>
      </c>
      <c r="Y38" s="132">
        <v>6.9862000000000002</v>
      </c>
      <c r="Z38" s="132">
        <v>2.73</v>
      </c>
      <c r="AA38" s="132">
        <v>12.9178</v>
      </c>
      <c r="AB38" s="132">
        <v>17.237300000000001</v>
      </c>
      <c r="AC38" s="132">
        <v>6.7920999999999996</v>
      </c>
      <c r="AD38" s="133"/>
      <c r="AE38" s="133"/>
      <c r="AF38" s="133"/>
    </row>
    <row r="39" spans="1:32" hidden="1" outlineLevel="1">
      <c r="A39" s="9">
        <v>41395</v>
      </c>
      <c r="B39" s="132">
        <v>616281.19987582997</v>
      </c>
      <c r="C39" s="132">
        <v>392237.55728975998</v>
      </c>
      <c r="D39" s="132">
        <v>224043.64258607</v>
      </c>
      <c r="E39" s="132">
        <v>190824.43566223001</v>
      </c>
      <c r="F39" s="132">
        <v>111560.0892183</v>
      </c>
      <c r="G39" s="132">
        <v>79264.346443930001</v>
      </c>
      <c r="H39" s="132">
        <v>176234.59671504001</v>
      </c>
      <c r="I39" s="132">
        <v>118225.73225793001</v>
      </c>
      <c r="J39" s="132">
        <v>58008.864457110001</v>
      </c>
      <c r="K39" s="132">
        <v>402598.71294273989</v>
      </c>
      <c r="L39" s="132">
        <v>220554.19758962997</v>
      </c>
      <c r="M39" s="132">
        <v>182044.51535311001</v>
      </c>
      <c r="N39" s="132">
        <v>13.1684</v>
      </c>
      <c r="O39" s="132">
        <v>15.1266</v>
      </c>
      <c r="P39" s="132">
        <v>14.1624</v>
      </c>
      <c r="Q39" s="132">
        <v>9.3412000000000006</v>
      </c>
      <c r="R39" s="132">
        <v>9.3889999999999993</v>
      </c>
      <c r="S39" s="132">
        <v>25.998799999999999</v>
      </c>
      <c r="T39" s="132">
        <v>26.075700000000001</v>
      </c>
      <c r="U39" s="132">
        <v>24.6251</v>
      </c>
      <c r="V39" s="132">
        <v>13.9391</v>
      </c>
      <c r="W39" s="132">
        <v>14.0464</v>
      </c>
      <c r="X39" s="132">
        <v>6.1942000000000004</v>
      </c>
      <c r="Y39" s="132">
        <v>6.5709</v>
      </c>
      <c r="Z39" s="132">
        <v>4.4791999999999996</v>
      </c>
      <c r="AA39" s="132">
        <v>12.660600000000001</v>
      </c>
      <c r="AB39" s="132">
        <v>16.994399999999999</v>
      </c>
      <c r="AC39" s="132">
        <v>6.8251999999999997</v>
      </c>
      <c r="AD39" s="133"/>
      <c r="AE39" s="133"/>
      <c r="AF39" s="133"/>
    </row>
    <row r="40" spans="1:32" hidden="1" outlineLevel="1">
      <c r="A40" s="9">
        <v>41426</v>
      </c>
      <c r="B40" s="132">
        <v>623098.01464552002</v>
      </c>
      <c r="C40" s="132">
        <v>397963.39776548999</v>
      </c>
      <c r="D40" s="132">
        <v>225134.61688002999</v>
      </c>
      <c r="E40" s="132">
        <v>189983.61115414</v>
      </c>
      <c r="F40" s="132">
        <v>112164.29151328999</v>
      </c>
      <c r="G40" s="132">
        <v>77819.319640849993</v>
      </c>
      <c r="H40" s="132">
        <v>170630.08823119002</v>
      </c>
      <c r="I40" s="132">
        <v>114245.88267241999</v>
      </c>
      <c r="J40" s="132">
        <v>56384.205558770002</v>
      </c>
      <c r="K40" s="132">
        <v>414384.42205154995</v>
      </c>
      <c r="L40" s="132">
        <v>231443.83544872995</v>
      </c>
      <c r="M40" s="132">
        <v>182940.58660282003</v>
      </c>
      <c r="N40" s="132">
        <v>12.770899999999999</v>
      </c>
      <c r="O40" s="132">
        <v>14.491899999999999</v>
      </c>
      <c r="P40" s="132">
        <v>13.6875</v>
      </c>
      <c r="Q40" s="132">
        <v>9.8673999999999999</v>
      </c>
      <c r="R40" s="132">
        <v>9.8961000000000006</v>
      </c>
      <c r="S40" s="132">
        <v>27.235700000000001</v>
      </c>
      <c r="T40" s="132">
        <v>27.419799999999999</v>
      </c>
      <c r="U40" s="132">
        <v>27.244299999999999</v>
      </c>
      <c r="V40" s="132">
        <v>13.0665</v>
      </c>
      <c r="W40" s="132">
        <v>13.068</v>
      </c>
      <c r="X40" s="132">
        <v>6.1894999999999998</v>
      </c>
      <c r="Y40" s="132">
        <v>6.6578999999999997</v>
      </c>
      <c r="Z40" s="132">
        <v>4.0884999999999998</v>
      </c>
      <c r="AA40" s="132">
        <v>11.4268</v>
      </c>
      <c r="AB40" s="132">
        <v>15.5421</v>
      </c>
      <c r="AC40" s="132">
        <v>6.2796000000000003</v>
      </c>
      <c r="AD40" s="133"/>
      <c r="AE40" s="133"/>
      <c r="AF40" s="133"/>
    </row>
    <row r="41" spans="1:32" hidden="1" outlineLevel="1">
      <c r="A41" s="9">
        <v>41456</v>
      </c>
      <c r="B41" s="132">
        <v>628187.52155170997</v>
      </c>
      <c r="C41" s="132">
        <v>399491.93463918002</v>
      </c>
      <c r="D41" s="132">
        <v>228695.58691253001</v>
      </c>
      <c r="E41" s="132">
        <v>190785.05832556999</v>
      </c>
      <c r="F41" s="132">
        <v>114646.58356817</v>
      </c>
      <c r="G41" s="132">
        <v>76138.474757400007</v>
      </c>
      <c r="H41" s="132">
        <v>178498.6960419</v>
      </c>
      <c r="I41" s="132">
        <v>120790.19163022001</v>
      </c>
      <c r="J41" s="132">
        <v>57708.504411679998</v>
      </c>
      <c r="K41" s="132">
        <v>418707.98600195011</v>
      </c>
      <c r="L41" s="132">
        <v>234369.23215592001</v>
      </c>
      <c r="M41" s="132">
        <v>184338.75384603004</v>
      </c>
      <c r="N41" s="132">
        <v>12.837300000000001</v>
      </c>
      <c r="O41" s="132">
        <v>14.912100000000001</v>
      </c>
      <c r="P41" s="132">
        <v>14.087300000000001</v>
      </c>
      <c r="Q41" s="132">
        <v>9.3697999999999997</v>
      </c>
      <c r="R41" s="132">
        <v>9.4049999999999994</v>
      </c>
      <c r="S41" s="132">
        <v>27.530899999999999</v>
      </c>
      <c r="T41" s="132">
        <v>27.666799999999999</v>
      </c>
      <c r="U41" s="132">
        <v>27.8734</v>
      </c>
      <c r="V41" s="132">
        <v>13.703900000000001</v>
      </c>
      <c r="W41" s="132">
        <v>13.1569</v>
      </c>
      <c r="X41" s="132">
        <v>5.2442000000000002</v>
      </c>
      <c r="Y41" s="132">
        <v>5.6910999999999996</v>
      </c>
      <c r="Z41" s="132">
        <v>3.3281000000000001</v>
      </c>
      <c r="AA41" s="132">
        <v>11.440099999999999</v>
      </c>
      <c r="AB41" s="132">
        <v>15.530200000000001</v>
      </c>
      <c r="AC41" s="132">
        <v>6.4488000000000003</v>
      </c>
      <c r="AD41" s="133"/>
      <c r="AE41" s="133"/>
      <c r="AF41" s="133"/>
    </row>
    <row r="42" spans="1:32" hidden="1" outlineLevel="1">
      <c r="A42" s="9">
        <v>41487</v>
      </c>
      <c r="B42" s="132">
        <v>635247.58474645996</v>
      </c>
      <c r="C42" s="132">
        <v>405927.34820234001</v>
      </c>
      <c r="D42" s="132">
        <v>229320.23654412001</v>
      </c>
      <c r="E42" s="132">
        <v>192970.18827561001</v>
      </c>
      <c r="F42" s="132">
        <v>117619.92857511</v>
      </c>
      <c r="G42" s="132">
        <v>75350.259700499999</v>
      </c>
      <c r="H42" s="132">
        <v>177899.26172092996</v>
      </c>
      <c r="I42" s="132">
        <v>121502.28885359</v>
      </c>
      <c r="J42" s="132">
        <v>56396.972867340002</v>
      </c>
      <c r="K42" s="132">
        <v>422979.66445584007</v>
      </c>
      <c r="L42" s="132">
        <v>237641.82687294</v>
      </c>
      <c r="M42" s="132">
        <v>185337.83758290001</v>
      </c>
      <c r="N42" s="132">
        <v>12.6204</v>
      </c>
      <c r="O42" s="132">
        <v>14.2797</v>
      </c>
      <c r="P42" s="132">
        <v>13.581</v>
      </c>
      <c r="Q42" s="132">
        <v>9.8181999999999992</v>
      </c>
      <c r="R42" s="132">
        <v>9.8363999999999994</v>
      </c>
      <c r="S42" s="132">
        <v>26.785699999999999</v>
      </c>
      <c r="T42" s="132">
        <v>26.896999999999998</v>
      </c>
      <c r="U42" s="132">
        <v>26.974299999999999</v>
      </c>
      <c r="V42" s="132">
        <v>13.087</v>
      </c>
      <c r="W42" s="132">
        <v>12.775399999999999</v>
      </c>
      <c r="X42" s="132">
        <v>6.0347</v>
      </c>
      <c r="Y42" s="132">
        <v>6.3067000000000002</v>
      </c>
      <c r="Z42" s="132">
        <v>3.4735999999999998</v>
      </c>
      <c r="AA42" s="132">
        <v>11.7521</v>
      </c>
      <c r="AB42" s="132">
        <v>15.6442</v>
      </c>
      <c r="AC42" s="132">
        <v>6.4705000000000004</v>
      </c>
      <c r="AD42" s="133"/>
      <c r="AE42" s="133"/>
      <c r="AF42" s="133"/>
    </row>
    <row r="43" spans="1:32" hidden="1" outlineLevel="1">
      <c r="A43" s="9">
        <v>41518</v>
      </c>
      <c r="B43" s="132">
        <v>647273.88087458001</v>
      </c>
      <c r="C43" s="132">
        <v>416780.16825296002</v>
      </c>
      <c r="D43" s="132">
        <v>230493.71262162001</v>
      </c>
      <c r="E43" s="132">
        <v>193270.27496344</v>
      </c>
      <c r="F43" s="132">
        <v>119708.25433228</v>
      </c>
      <c r="G43" s="132">
        <v>73562.020631160005</v>
      </c>
      <c r="H43" s="132">
        <v>184488.52965036</v>
      </c>
      <c r="I43" s="132">
        <v>125115.48955981</v>
      </c>
      <c r="J43" s="132">
        <v>59373.040090549985</v>
      </c>
      <c r="K43" s="132">
        <v>429599.50984735996</v>
      </c>
      <c r="L43" s="132">
        <v>242608.63880843</v>
      </c>
      <c r="M43" s="132">
        <v>186990.87103893002</v>
      </c>
      <c r="N43" s="132">
        <v>12.842499999999999</v>
      </c>
      <c r="O43" s="132">
        <v>14.3653</v>
      </c>
      <c r="P43" s="132">
        <v>13.6723</v>
      </c>
      <c r="Q43" s="132">
        <v>9.6228999999999996</v>
      </c>
      <c r="R43" s="132">
        <v>9.6465999999999994</v>
      </c>
      <c r="S43" s="132">
        <v>26.049499999999998</v>
      </c>
      <c r="T43" s="132">
        <v>26.444099999999999</v>
      </c>
      <c r="U43" s="132">
        <v>26.7272</v>
      </c>
      <c r="V43" s="132">
        <v>10.706799999999999</v>
      </c>
      <c r="W43" s="132">
        <v>10.335599999999999</v>
      </c>
      <c r="X43" s="132">
        <v>6.5982000000000003</v>
      </c>
      <c r="Y43" s="132">
        <v>6.9355000000000002</v>
      </c>
      <c r="Z43" s="132">
        <v>4.0125999999999999</v>
      </c>
      <c r="AA43" s="132">
        <v>11.7951</v>
      </c>
      <c r="AB43" s="132">
        <v>16.026800000000001</v>
      </c>
      <c r="AC43" s="132">
        <v>6.5187999999999997</v>
      </c>
      <c r="AD43" s="133"/>
      <c r="AE43" s="133"/>
      <c r="AF43" s="133"/>
    </row>
    <row r="44" spans="1:32" hidden="1" outlineLevel="1">
      <c r="A44" s="9">
        <v>41548</v>
      </c>
      <c r="B44" s="132">
        <v>655289.35005309002</v>
      </c>
      <c r="C44" s="132">
        <v>422878.10166198999</v>
      </c>
      <c r="D44" s="132">
        <v>232411.2483911</v>
      </c>
      <c r="E44" s="132">
        <v>194228.04084743999</v>
      </c>
      <c r="F44" s="132">
        <v>121724.2914692</v>
      </c>
      <c r="G44" s="132">
        <v>72503.749378239998</v>
      </c>
      <c r="H44" s="132">
        <v>179631.72389935007</v>
      </c>
      <c r="I44" s="132">
        <v>122811.85997803</v>
      </c>
      <c r="J44" s="132">
        <v>56819.863921320008</v>
      </c>
      <c r="K44" s="132">
        <v>435004.04546326998</v>
      </c>
      <c r="L44" s="132">
        <v>248720.21152213999</v>
      </c>
      <c r="M44" s="132">
        <v>186283.83394112997</v>
      </c>
      <c r="N44" s="132">
        <v>12.8005</v>
      </c>
      <c r="O44" s="132">
        <v>14.429</v>
      </c>
      <c r="P44" s="132">
        <v>14.1145</v>
      </c>
      <c r="Q44" s="132">
        <v>8.9315999999999995</v>
      </c>
      <c r="R44" s="132">
        <v>8.9532000000000007</v>
      </c>
      <c r="S44" s="132">
        <v>26.5639</v>
      </c>
      <c r="T44" s="132">
        <v>26.68</v>
      </c>
      <c r="U44" s="132">
        <v>26.73</v>
      </c>
      <c r="V44" s="132">
        <v>13.7944</v>
      </c>
      <c r="W44" s="132">
        <v>12.8657</v>
      </c>
      <c r="X44" s="132">
        <v>5.7206000000000001</v>
      </c>
      <c r="Y44" s="132">
        <v>6.1071</v>
      </c>
      <c r="Z44" s="132">
        <v>3.8248000000000002</v>
      </c>
      <c r="AA44" s="132">
        <v>12.335599999999999</v>
      </c>
      <c r="AB44" s="132">
        <v>16.1922</v>
      </c>
      <c r="AC44" s="132">
        <v>6.7759999999999998</v>
      </c>
      <c r="AD44" s="133"/>
      <c r="AE44" s="133"/>
      <c r="AF44" s="133"/>
    </row>
    <row r="45" spans="1:32" hidden="1" outlineLevel="1">
      <c r="A45" s="9">
        <v>41579</v>
      </c>
      <c r="B45" s="132">
        <v>669620.60662860004</v>
      </c>
      <c r="C45" s="132">
        <v>436342.35297141998</v>
      </c>
      <c r="D45" s="132">
        <v>233278.25365718</v>
      </c>
      <c r="E45" s="132">
        <v>192729.40015614999</v>
      </c>
      <c r="F45" s="132">
        <v>123109.85768152001</v>
      </c>
      <c r="G45" s="132">
        <v>69619.542474629998</v>
      </c>
      <c r="H45" s="132">
        <v>179590.15803049001</v>
      </c>
      <c r="I45" s="132">
        <v>122303.97823223997</v>
      </c>
      <c r="J45" s="132">
        <v>57286.179798249999</v>
      </c>
      <c r="K45" s="132">
        <v>440143.39587338001</v>
      </c>
      <c r="L45" s="132">
        <v>254597.74009430004</v>
      </c>
      <c r="M45" s="132">
        <v>185545.65577908</v>
      </c>
      <c r="N45" s="132">
        <v>13.989100000000001</v>
      </c>
      <c r="O45" s="132">
        <v>15.9773</v>
      </c>
      <c r="P45" s="132">
        <v>15.7784</v>
      </c>
      <c r="Q45" s="132">
        <v>8.6725999999999992</v>
      </c>
      <c r="R45" s="132">
        <v>8.6974999999999998</v>
      </c>
      <c r="S45" s="132">
        <v>27.735900000000001</v>
      </c>
      <c r="T45" s="132">
        <v>27.863800000000001</v>
      </c>
      <c r="U45" s="132">
        <v>28.322500000000002</v>
      </c>
      <c r="V45" s="132">
        <v>10.3514</v>
      </c>
      <c r="W45" s="132">
        <v>10.094900000000001</v>
      </c>
      <c r="X45" s="132">
        <v>6.3307000000000002</v>
      </c>
      <c r="Y45" s="132">
        <v>6.5606999999999998</v>
      </c>
      <c r="Z45" s="132">
        <v>4.6372</v>
      </c>
      <c r="AA45" s="132">
        <v>12.0067</v>
      </c>
      <c r="AB45" s="132">
        <v>16.196899999999999</v>
      </c>
      <c r="AC45" s="132">
        <v>6.5354000000000001</v>
      </c>
      <c r="AD45" s="133"/>
      <c r="AE45" s="133"/>
      <c r="AF45" s="133"/>
    </row>
    <row r="46" spans="1:32" hidden="1" outlineLevel="1">
      <c r="A46" s="9">
        <v>41609</v>
      </c>
      <c r="B46" s="132">
        <v>691902.84164614999</v>
      </c>
      <c r="C46" s="132">
        <v>454214.57989699999</v>
      </c>
      <c r="D46" s="132">
        <v>237688.26174915</v>
      </c>
      <c r="E46" s="132">
        <v>193529.08842438</v>
      </c>
      <c r="F46" s="132">
        <v>125681.01846707</v>
      </c>
      <c r="G46" s="132">
        <v>67848.069957309999</v>
      </c>
      <c r="H46" s="132">
        <v>195159.68340818991</v>
      </c>
      <c r="I46" s="132">
        <v>138241.56196188999</v>
      </c>
      <c r="J46" s="132">
        <v>56918.121446299992</v>
      </c>
      <c r="K46" s="132">
        <v>441951.18552858994</v>
      </c>
      <c r="L46" s="132">
        <v>257828.95895524003</v>
      </c>
      <c r="M46" s="132">
        <v>184122.22657334997</v>
      </c>
      <c r="N46" s="132">
        <v>14.1279</v>
      </c>
      <c r="O46" s="132">
        <v>16.8398</v>
      </c>
      <c r="P46" s="132">
        <v>16.585899999999999</v>
      </c>
      <c r="Q46" s="132">
        <v>8.8026999999999997</v>
      </c>
      <c r="R46" s="132">
        <v>8.8274000000000008</v>
      </c>
      <c r="S46" s="132">
        <v>25.959900000000001</v>
      </c>
      <c r="T46" s="132">
        <v>26.0929</v>
      </c>
      <c r="U46" s="132">
        <v>25.860499999999998</v>
      </c>
      <c r="V46" s="132">
        <v>11.7408</v>
      </c>
      <c r="W46" s="132">
        <v>11.6516</v>
      </c>
      <c r="X46" s="132">
        <v>9.8370999999999995</v>
      </c>
      <c r="Y46" s="132">
        <v>10.552099999999999</v>
      </c>
      <c r="Z46" s="132">
        <v>4.6047000000000002</v>
      </c>
      <c r="AA46" s="132">
        <v>12.7818</v>
      </c>
      <c r="AB46" s="132">
        <v>17.484999999999999</v>
      </c>
      <c r="AC46" s="132">
        <v>6.9846000000000004</v>
      </c>
      <c r="AD46" s="133"/>
      <c r="AE46" s="133"/>
      <c r="AF46" s="133"/>
    </row>
    <row r="47" spans="1:32" hidden="1" outlineLevel="1">
      <c r="A47" s="9">
        <v>41640</v>
      </c>
      <c r="B47" s="132">
        <v>684194.24848784006</v>
      </c>
      <c r="C47" s="132">
        <v>451304.41446566</v>
      </c>
      <c r="D47" s="132">
        <v>232889.83402218</v>
      </c>
      <c r="E47" s="132">
        <v>192479.22731011</v>
      </c>
      <c r="F47" s="132">
        <v>125879.8528642</v>
      </c>
      <c r="G47" s="132">
        <v>66599.374445909998</v>
      </c>
      <c r="H47" s="132">
        <v>186537.33097599997</v>
      </c>
      <c r="I47" s="132">
        <v>131169.58961403003</v>
      </c>
      <c r="J47" s="132">
        <v>55367.741361970002</v>
      </c>
      <c r="K47" s="132">
        <v>437561.73881755007</v>
      </c>
      <c r="L47" s="132">
        <v>256361.44520234002</v>
      </c>
      <c r="M47" s="132">
        <v>181200.29361520999</v>
      </c>
      <c r="N47" s="132">
        <v>12.924300000000001</v>
      </c>
      <c r="O47" s="132">
        <v>14.3886</v>
      </c>
      <c r="P47" s="132">
        <v>13.833500000000001</v>
      </c>
      <c r="Q47" s="132">
        <v>8.5891999999999999</v>
      </c>
      <c r="R47" s="132">
        <v>8.6309000000000005</v>
      </c>
      <c r="S47" s="132">
        <v>26.7258</v>
      </c>
      <c r="T47" s="132">
        <v>26.795500000000001</v>
      </c>
      <c r="U47" s="132">
        <v>26.903600000000001</v>
      </c>
      <c r="V47" s="132">
        <v>10.628500000000001</v>
      </c>
      <c r="W47" s="132">
        <v>9.6319999999999997</v>
      </c>
      <c r="X47" s="132">
        <v>8.1034000000000006</v>
      </c>
      <c r="Y47" s="132">
        <v>8.7735000000000003</v>
      </c>
      <c r="Z47" s="132">
        <v>3.8336000000000001</v>
      </c>
      <c r="AA47" s="132">
        <v>12.978199999999999</v>
      </c>
      <c r="AB47" s="132">
        <v>17.321400000000001</v>
      </c>
      <c r="AC47" s="132">
        <v>6.8570000000000002</v>
      </c>
      <c r="AD47" s="133"/>
      <c r="AE47" s="133"/>
      <c r="AF47" s="133"/>
    </row>
    <row r="48" spans="1:32" hidden="1" outlineLevel="1">
      <c r="A48" s="9">
        <v>41671</v>
      </c>
      <c r="B48" s="132">
        <v>740093.99047296995</v>
      </c>
      <c r="C48" s="132">
        <v>440829.89599271002</v>
      </c>
      <c r="D48" s="132">
        <v>299264.09448025998</v>
      </c>
      <c r="E48" s="132">
        <v>208613.27761277001</v>
      </c>
      <c r="F48" s="132">
        <v>126880.04822565</v>
      </c>
      <c r="G48" s="132">
        <v>81733.229387119994</v>
      </c>
      <c r="H48" s="132">
        <v>197129.93176649002</v>
      </c>
      <c r="I48" s="132">
        <v>130705.30002348003</v>
      </c>
      <c r="J48" s="132">
        <v>66424.631743010003</v>
      </c>
      <c r="K48" s="132">
        <v>449027.87247846008</v>
      </c>
      <c r="L48" s="132">
        <v>236817.91992394999</v>
      </c>
      <c r="M48" s="132">
        <v>212209.95255451003</v>
      </c>
      <c r="N48" s="132">
        <v>15.232100000000001</v>
      </c>
      <c r="O48" s="132">
        <v>18.9772</v>
      </c>
      <c r="P48" s="132">
        <v>19.2087</v>
      </c>
      <c r="Q48" s="132">
        <v>8.9741999999999997</v>
      </c>
      <c r="R48" s="132">
        <v>8.9821000000000009</v>
      </c>
      <c r="S48" s="132">
        <v>28.5852</v>
      </c>
      <c r="T48" s="132">
        <v>28.669799999999999</v>
      </c>
      <c r="U48" s="132">
        <v>28.838999999999999</v>
      </c>
      <c r="V48" s="132">
        <v>13.9701</v>
      </c>
      <c r="W48" s="132">
        <v>10.192</v>
      </c>
      <c r="X48" s="132">
        <v>11.6007</v>
      </c>
      <c r="Y48" s="132">
        <v>12.8248</v>
      </c>
      <c r="Z48" s="132">
        <v>4.5644999999999998</v>
      </c>
      <c r="AA48" s="132">
        <v>12.2981</v>
      </c>
      <c r="AB48" s="132">
        <v>17.236999999999998</v>
      </c>
      <c r="AC48" s="132">
        <v>7.0368000000000004</v>
      </c>
      <c r="AD48" s="133"/>
      <c r="AE48" s="133"/>
      <c r="AF48" s="133"/>
    </row>
    <row r="49" spans="1:32" hidden="1" outlineLevel="1">
      <c r="A49" s="9">
        <v>41699</v>
      </c>
      <c r="B49" s="132">
        <v>761498.15030583995</v>
      </c>
      <c r="C49" s="132">
        <v>436572.54262056999</v>
      </c>
      <c r="D49" s="132">
        <v>324925.60768527002</v>
      </c>
      <c r="E49" s="132">
        <v>212965.36353812</v>
      </c>
      <c r="F49" s="132">
        <v>125107.55669754</v>
      </c>
      <c r="G49" s="132">
        <v>87857.80684058</v>
      </c>
      <c r="H49" s="132">
        <v>194056.02284381993</v>
      </c>
      <c r="I49" s="132">
        <v>127555.35921602999</v>
      </c>
      <c r="J49" s="132">
        <v>66500.663627789996</v>
      </c>
      <c r="K49" s="132">
        <v>442726.87010608992</v>
      </c>
      <c r="L49" s="132">
        <v>224532.97849349998</v>
      </c>
      <c r="M49" s="132">
        <v>218193.89161259</v>
      </c>
      <c r="N49" s="132">
        <v>15.594900000000001</v>
      </c>
      <c r="O49" s="132">
        <v>19.065300000000001</v>
      </c>
      <c r="P49" s="132">
        <v>19.223500000000001</v>
      </c>
      <c r="Q49" s="132">
        <v>8.5843000000000007</v>
      </c>
      <c r="R49" s="132">
        <v>8.6042000000000005</v>
      </c>
      <c r="S49" s="132">
        <v>27.5245</v>
      </c>
      <c r="T49" s="132">
        <v>27.589300000000001</v>
      </c>
      <c r="U49" s="132">
        <v>27.939699999999998</v>
      </c>
      <c r="V49" s="132">
        <v>14.462400000000001</v>
      </c>
      <c r="W49" s="132">
        <v>12.0914</v>
      </c>
      <c r="X49" s="132">
        <v>8.8165999999999993</v>
      </c>
      <c r="Y49" s="132">
        <v>9.4392999999999994</v>
      </c>
      <c r="Z49" s="132">
        <v>4.5186000000000002</v>
      </c>
      <c r="AA49" s="132">
        <v>13.5875</v>
      </c>
      <c r="AB49" s="132">
        <v>18.4207</v>
      </c>
      <c r="AC49" s="132">
        <v>7.5632000000000001</v>
      </c>
      <c r="AD49" s="133"/>
      <c r="AE49" s="133"/>
      <c r="AF49" s="133"/>
    </row>
    <row r="50" spans="1:32" hidden="1" outlineLevel="1">
      <c r="A50" s="9">
        <v>41730</v>
      </c>
      <c r="B50" s="132">
        <v>769631.56897188001</v>
      </c>
      <c r="C50" s="132">
        <v>435146.42002363002</v>
      </c>
      <c r="D50" s="132">
        <v>334485.14894824999</v>
      </c>
      <c r="E50" s="132">
        <v>213379.18544698</v>
      </c>
      <c r="F50" s="132">
        <v>123833.06569115</v>
      </c>
      <c r="G50" s="132">
        <v>89546.119755830005</v>
      </c>
      <c r="H50" s="132">
        <v>196364.07765344999</v>
      </c>
      <c r="I50" s="132">
        <v>128556.72852366</v>
      </c>
      <c r="J50" s="132">
        <v>67807.349129790004</v>
      </c>
      <c r="K50" s="132">
        <v>440533.5185262899</v>
      </c>
      <c r="L50" s="132">
        <v>224482.76547352999</v>
      </c>
      <c r="M50" s="132">
        <v>216050.75305276</v>
      </c>
      <c r="N50" s="132">
        <v>14.5444</v>
      </c>
      <c r="O50" s="132">
        <v>17.055</v>
      </c>
      <c r="P50" s="132">
        <v>17.0062</v>
      </c>
      <c r="Q50" s="132">
        <v>9.5132999999999992</v>
      </c>
      <c r="R50" s="132">
        <v>9.5436999999999994</v>
      </c>
      <c r="S50" s="132">
        <v>25.810600000000001</v>
      </c>
      <c r="T50" s="132">
        <v>26.464200000000002</v>
      </c>
      <c r="U50" s="132">
        <v>25.8856</v>
      </c>
      <c r="V50" s="132">
        <v>10.213800000000001</v>
      </c>
      <c r="W50" s="132">
        <v>9.6127000000000002</v>
      </c>
      <c r="X50" s="132">
        <v>8.5684000000000005</v>
      </c>
      <c r="Y50" s="132">
        <v>9.6415000000000006</v>
      </c>
      <c r="Z50" s="132">
        <v>4.4885000000000002</v>
      </c>
      <c r="AA50" s="132">
        <v>13.803900000000001</v>
      </c>
      <c r="AB50" s="132">
        <v>19.0916</v>
      </c>
      <c r="AC50" s="132">
        <v>7.8631000000000002</v>
      </c>
      <c r="AD50" s="133"/>
      <c r="AE50" s="133"/>
      <c r="AF50" s="133"/>
    </row>
    <row r="51" spans="1:32" hidden="1" outlineLevel="1">
      <c r="A51" s="9">
        <v>41760</v>
      </c>
      <c r="B51" s="132">
        <v>768214.03510823997</v>
      </c>
      <c r="C51" s="132">
        <v>428301.58147460001</v>
      </c>
      <c r="D51" s="132">
        <v>339912.45363364002</v>
      </c>
      <c r="E51" s="132">
        <v>211828.44217867</v>
      </c>
      <c r="F51" s="132">
        <v>120628.748439</v>
      </c>
      <c r="G51" s="132">
        <v>91199.693739669994</v>
      </c>
      <c r="H51" s="132">
        <v>199787.18565281999</v>
      </c>
      <c r="I51" s="132">
        <v>131515.93488643001</v>
      </c>
      <c r="J51" s="132">
        <v>68271.250766390003</v>
      </c>
      <c r="K51" s="132">
        <v>428613.16888368007</v>
      </c>
      <c r="L51" s="132">
        <v>218553.01366952001</v>
      </c>
      <c r="M51" s="132">
        <v>210060.15521415998</v>
      </c>
      <c r="N51" s="132">
        <v>14.5321</v>
      </c>
      <c r="O51" s="132">
        <v>17.589600000000001</v>
      </c>
      <c r="P51" s="132">
        <v>17.101099999999999</v>
      </c>
      <c r="Q51" s="132">
        <v>9.1713000000000005</v>
      </c>
      <c r="R51" s="132">
        <v>9.1874000000000002</v>
      </c>
      <c r="S51" s="132">
        <v>26.916499999999999</v>
      </c>
      <c r="T51" s="132">
        <v>27.030899999999999</v>
      </c>
      <c r="U51" s="132">
        <v>26.635200000000001</v>
      </c>
      <c r="V51" s="132">
        <v>12.528</v>
      </c>
      <c r="W51" s="132">
        <v>11.262600000000001</v>
      </c>
      <c r="X51" s="132">
        <v>8.7936999999999994</v>
      </c>
      <c r="Y51" s="132">
        <v>9.7447999999999997</v>
      </c>
      <c r="Z51" s="132">
        <v>4.8051000000000004</v>
      </c>
      <c r="AA51" s="132">
        <v>14.019500000000001</v>
      </c>
      <c r="AB51" s="132">
        <v>18.944099999999999</v>
      </c>
      <c r="AC51" s="132">
        <v>7.9867999999999997</v>
      </c>
      <c r="AD51" s="133"/>
      <c r="AE51" s="133"/>
      <c r="AF51" s="133"/>
    </row>
    <row r="52" spans="1:32" hidden="1" outlineLevel="1">
      <c r="A52" s="9">
        <v>41791</v>
      </c>
      <c r="B52" s="132">
        <v>747574.67594224995</v>
      </c>
      <c r="C52" s="132">
        <v>415860.67624554998</v>
      </c>
      <c r="D52" s="132">
        <v>331713.99969670002</v>
      </c>
      <c r="E52" s="132">
        <v>205154.28762875</v>
      </c>
      <c r="F52" s="132">
        <v>118767.32617502</v>
      </c>
      <c r="G52" s="132">
        <v>86386.961453729993</v>
      </c>
      <c r="H52" s="132">
        <v>192982.20653174998</v>
      </c>
      <c r="I52" s="132">
        <v>124250.43384575001</v>
      </c>
      <c r="J52" s="132">
        <v>68731.772685999997</v>
      </c>
      <c r="K52" s="132">
        <v>427801.59001057001</v>
      </c>
      <c r="L52" s="132">
        <v>226226.91619243997</v>
      </c>
      <c r="M52" s="132">
        <v>201574.67381812999</v>
      </c>
      <c r="N52" s="132">
        <v>14.2408</v>
      </c>
      <c r="O52" s="132">
        <v>17.056799999999999</v>
      </c>
      <c r="P52" s="132">
        <v>16.660900000000002</v>
      </c>
      <c r="Q52" s="132">
        <v>9.5276999999999994</v>
      </c>
      <c r="R52" s="132">
        <v>9.5525000000000002</v>
      </c>
      <c r="S52" s="132">
        <v>22.9651</v>
      </c>
      <c r="T52" s="132">
        <v>23.047999999999998</v>
      </c>
      <c r="U52" s="132">
        <v>21.717199999999998</v>
      </c>
      <c r="V52" s="132">
        <v>12.789099999999999</v>
      </c>
      <c r="W52" s="132">
        <v>12.088800000000001</v>
      </c>
      <c r="X52" s="132">
        <v>8.9596999999999998</v>
      </c>
      <c r="Y52" s="132">
        <v>9.9164999999999992</v>
      </c>
      <c r="Z52" s="132">
        <v>5.1832000000000003</v>
      </c>
      <c r="AA52" s="132">
        <v>14.145300000000001</v>
      </c>
      <c r="AB52" s="132">
        <v>18.93</v>
      </c>
      <c r="AC52" s="132">
        <v>8.1380999999999997</v>
      </c>
      <c r="AD52" s="133"/>
      <c r="AE52" s="133"/>
      <c r="AF52" s="133"/>
    </row>
    <row r="53" spans="1:32" hidden="1" outlineLevel="1">
      <c r="A53" s="9">
        <v>41821</v>
      </c>
      <c r="B53" s="132">
        <v>748115.96045560995</v>
      </c>
      <c r="C53" s="132">
        <v>412646.40045978001</v>
      </c>
      <c r="D53" s="132">
        <v>335469.55999583</v>
      </c>
      <c r="E53" s="132">
        <v>204652.17070717001</v>
      </c>
      <c r="F53" s="132">
        <v>117507.61797743</v>
      </c>
      <c r="G53" s="132">
        <v>87144.552729739997</v>
      </c>
      <c r="H53" s="132">
        <v>194761.22011708</v>
      </c>
      <c r="I53" s="132">
        <v>126229.71580313001</v>
      </c>
      <c r="J53" s="132">
        <v>68531.504313949976</v>
      </c>
      <c r="K53" s="132">
        <v>425138.37270084006</v>
      </c>
      <c r="L53" s="132">
        <v>225060.08451161004</v>
      </c>
      <c r="M53" s="132">
        <v>200078.28818922996</v>
      </c>
      <c r="N53" s="132">
        <v>13.598699999999999</v>
      </c>
      <c r="O53" s="132">
        <v>15.788399999999999</v>
      </c>
      <c r="P53" s="132">
        <v>15.360200000000001</v>
      </c>
      <c r="Q53" s="132">
        <v>8.9351000000000003</v>
      </c>
      <c r="R53" s="132">
        <v>8.9709000000000003</v>
      </c>
      <c r="S53" s="132">
        <v>23.752099999999999</v>
      </c>
      <c r="T53" s="132">
        <v>23.810500000000001</v>
      </c>
      <c r="U53" s="132">
        <v>22.389299999999999</v>
      </c>
      <c r="V53" s="132">
        <v>11.9795</v>
      </c>
      <c r="W53" s="132">
        <v>7.2382999999999997</v>
      </c>
      <c r="X53" s="132">
        <v>8.0687999999999995</v>
      </c>
      <c r="Y53" s="132">
        <v>8.8427000000000007</v>
      </c>
      <c r="Z53" s="132">
        <v>4.7405999999999997</v>
      </c>
      <c r="AA53" s="132">
        <v>13.8139</v>
      </c>
      <c r="AB53" s="132">
        <v>18.695900000000002</v>
      </c>
      <c r="AC53" s="132">
        <v>7.8018999999999998</v>
      </c>
      <c r="AD53" s="133"/>
      <c r="AE53" s="133"/>
      <c r="AF53" s="133"/>
    </row>
    <row r="54" spans="1:32" hidden="1" outlineLevel="1">
      <c r="A54" s="9">
        <v>41852</v>
      </c>
      <c r="B54" s="132">
        <v>782932.26541234995</v>
      </c>
      <c r="C54" s="132">
        <v>413391.82767337002</v>
      </c>
      <c r="D54" s="132">
        <v>369540.43773897999</v>
      </c>
      <c r="E54" s="132">
        <v>215109.20412422001</v>
      </c>
      <c r="F54" s="132">
        <v>117301.45970485</v>
      </c>
      <c r="G54" s="132">
        <v>97807.744419370007</v>
      </c>
      <c r="H54" s="132">
        <v>206867.54556841002</v>
      </c>
      <c r="I54" s="132">
        <v>131614.66462302001</v>
      </c>
      <c r="J54" s="132">
        <v>75252.880945390003</v>
      </c>
      <c r="K54" s="132">
        <v>438263.67022214999</v>
      </c>
      <c r="L54" s="132">
        <v>220980.5382979</v>
      </c>
      <c r="M54" s="132">
        <v>217283.13192425002</v>
      </c>
      <c r="N54" s="132">
        <v>13.3079</v>
      </c>
      <c r="O54" s="132">
        <v>16.337199999999999</v>
      </c>
      <c r="P54" s="132">
        <v>15.598800000000001</v>
      </c>
      <c r="Q54" s="132">
        <v>8.9481000000000002</v>
      </c>
      <c r="R54" s="132">
        <v>8.9619</v>
      </c>
      <c r="S54" s="132">
        <v>28.683800000000002</v>
      </c>
      <c r="T54" s="132">
        <v>28.781400000000001</v>
      </c>
      <c r="U54" s="132">
        <v>29.619</v>
      </c>
      <c r="V54" s="132">
        <v>15.5967</v>
      </c>
      <c r="W54" s="132">
        <v>10.3742</v>
      </c>
      <c r="X54" s="132">
        <v>7.8148999999999997</v>
      </c>
      <c r="Y54" s="132">
        <v>8.6056000000000008</v>
      </c>
      <c r="Z54" s="132">
        <v>3.9119999999999999</v>
      </c>
      <c r="AA54" s="132">
        <v>13.0829</v>
      </c>
      <c r="AB54" s="132">
        <v>18.290299999999998</v>
      </c>
      <c r="AC54" s="132">
        <v>7.8259999999999996</v>
      </c>
      <c r="AD54" s="133"/>
      <c r="AE54" s="133"/>
      <c r="AF54" s="133"/>
    </row>
    <row r="55" spans="1:32" hidden="1" outlineLevel="1" collapsed="1">
      <c r="A55" s="9">
        <v>41883</v>
      </c>
      <c r="B55" s="132">
        <v>756858.02188717003</v>
      </c>
      <c r="C55" s="132">
        <v>413282.60604293999</v>
      </c>
      <c r="D55" s="132">
        <v>343575.41584422998</v>
      </c>
      <c r="E55" s="132">
        <v>207799.35824261</v>
      </c>
      <c r="F55" s="132">
        <v>116562.98607557001</v>
      </c>
      <c r="G55" s="132">
        <v>91236.372167039997</v>
      </c>
      <c r="H55" s="132">
        <v>218295.42600474009</v>
      </c>
      <c r="I55" s="132">
        <v>149706.53576759002</v>
      </c>
      <c r="J55" s="132">
        <v>68588.890237150001</v>
      </c>
      <c r="K55" s="132">
        <v>410029.48555735016</v>
      </c>
      <c r="L55" s="132">
        <v>212693.25209957996</v>
      </c>
      <c r="M55" s="132">
        <v>197336.23345776999</v>
      </c>
      <c r="N55" s="132">
        <v>14.5792</v>
      </c>
      <c r="O55" s="132">
        <v>16.011600000000001</v>
      </c>
      <c r="P55" s="132">
        <v>15.3141</v>
      </c>
      <c r="Q55" s="132">
        <v>9.4710999999999999</v>
      </c>
      <c r="R55" s="132">
        <v>9.5142000000000007</v>
      </c>
      <c r="S55" s="132">
        <v>28.116800000000001</v>
      </c>
      <c r="T55" s="132">
        <v>28.197500000000002</v>
      </c>
      <c r="U55" s="132">
        <v>28.9649</v>
      </c>
      <c r="V55" s="132">
        <v>14.887600000000001</v>
      </c>
      <c r="W55" s="132">
        <v>9.8297000000000008</v>
      </c>
      <c r="X55" s="132">
        <v>7.8879999999999999</v>
      </c>
      <c r="Y55" s="132">
        <v>8.2448999999999995</v>
      </c>
      <c r="Z55" s="132">
        <v>5.6026999999999996</v>
      </c>
      <c r="AA55" s="132">
        <v>12.670500000000001</v>
      </c>
      <c r="AB55" s="132">
        <v>18.354900000000001</v>
      </c>
      <c r="AC55" s="132">
        <v>7.62</v>
      </c>
      <c r="AD55" s="133"/>
      <c r="AE55" s="133"/>
      <c r="AF55" s="133"/>
    </row>
    <row r="56" spans="1:32" hidden="1" outlineLevel="1" collapsed="1">
      <c r="A56" s="9">
        <v>41913</v>
      </c>
      <c r="B56" s="132">
        <v>752455.44743189996</v>
      </c>
      <c r="C56" s="132">
        <v>416000.49463949999</v>
      </c>
      <c r="D56" s="132">
        <v>336454.95279240003</v>
      </c>
      <c r="E56" s="132">
        <v>204818.69370336001</v>
      </c>
      <c r="F56" s="132">
        <v>115145.76556928</v>
      </c>
      <c r="G56" s="132">
        <v>89672.928134079993</v>
      </c>
      <c r="H56" s="132">
        <v>200774.43128047002</v>
      </c>
      <c r="I56" s="132">
        <v>131258.16505185998</v>
      </c>
      <c r="J56" s="132">
        <v>69516.266228609995</v>
      </c>
      <c r="K56" s="132">
        <v>401547.78789000993</v>
      </c>
      <c r="L56" s="132">
        <v>210425.51910591999</v>
      </c>
      <c r="M56" s="132">
        <v>191122.26878409</v>
      </c>
      <c r="N56" s="132">
        <v>13.597799999999999</v>
      </c>
      <c r="O56" s="132">
        <v>15.948600000000001</v>
      </c>
      <c r="P56" s="132">
        <v>15.5411</v>
      </c>
      <c r="Q56" s="132">
        <v>8.8154000000000003</v>
      </c>
      <c r="R56" s="132">
        <v>8.8255999999999997</v>
      </c>
      <c r="S56" s="132">
        <v>28.2559</v>
      </c>
      <c r="T56" s="132">
        <v>28.3901</v>
      </c>
      <c r="U56" s="132">
        <v>29.498799999999999</v>
      </c>
      <c r="V56" s="132">
        <v>19.310400000000001</v>
      </c>
      <c r="W56" s="132">
        <v>13.253</v>
      </c>
      <c r="X56" s="132">
        <v>7.9157000000000002</v>
      </c>
      <c r="Y56" s="132">
        <v>8.4986999999999995</v>
      </c>
      <c r="Z56" s="132">
        <v>4.3170999999999999</v>
      </c>
      <c r="AA56" s="132">
        <v>13.2418</v>
      </c>
      <c r="AB56" s="132">
        <v>18.295300000000001</v>
      </c>
      <c r="AC56" s="132">
        <v>7.9077999999999999</v>
      </c>
      <c r="AD56" s="133"/>
      <c r="AE56" s="133"/>
      <c r="AF56" s="133"/>
    </row>
    <row r="57" spans="1:32" hidden="1" outlineLevel="1" collapsed="1">
      <c r="A57" s="9">
        <v>41944</v>
      </c>
      <c r="B57" s="132">
        <v>769413.75686273002</v>
      </c>
      <c r="C57" s="132">
        <v>409805.49628447997</v>
      </c>
      <c r="D57" s="132">
        <v>359608.26057824999</v>
      </c>
      <c r="E57" s="132">
        <v>211621.22735808999</v>
      </c>
      <c r="F57" s="132">
        <v>112271.05244143</v>
      </c>
      <c r="G57" s="132">
        <v>99350.174916660006</v>
      </c>
      <c r="H57" s="132">
        <v>207926.58440129008</v>
      </c>
      <c r="I57" s="132">
        <v>129137.48322984998</v>
      </c>
      <c r="J57" s="132">
        <v>78789.101171440008</v>
      </c>
      <c r="K57" s="132">
        <v>419473.41178976005</v>
      </c>
      <c r="L57" s="132">
        <v>206035.81147339998</v>
      </c>
      <c r="M57" s="132">
        <v>213437.60031635995</v>
      </c>
      <c r="N57" s="132">
        <v>14.153700000000001</v>
      </c>
      <c r="O57" s="132">
        <v>16.653700000000001</v>
      </c>
      <c r="P57" s="132">
        <v>16.040400000000002</v>
      </c>
      <c r="Q57" s="132">
        <v>8.4643999999999995</v>
      </c>
      <c r="R57" s="132">
        <v>8.4797999999999991</v>
      </c>
      <c r="S57" s="132">
        <v>27.833200000000001</v>
      </c>
      <c r="T57" s="132">
        <v>28.1295</v>
      </c>
      <c r="U57" s="132">
        <v>28.848700000000001</v>
      </c>
      <c r="V57" s="132">
        <v>10.8833</v>
      </c>
      <c r="W57" s="132">
        <v>6.8723000000000001</v>
      </c>
      <c r="X57" s="132">
        <v>7.8320999999999996</v>
      </c>
      <c r="Y57" s="132">
        <v>8.1936999999999998</v>
      </c>
      <c r="Z57" s="132">
        <v>5.6669999999999998</v>
      </c>
      <c r="AA57" s="132">
        <v>12.753500000000001</v>
      </c>
      <c r="AB57" s="132">
        <v>18.613499999999998</v>
      </c>
      <c r="AC57" s="132">
        <v>7.7567000000000004</v>
      </c>
      <c r="AD57" s="133"/>
      <c r="AE57" s="133"/>
      <c r="AF57" s="133"/>
    </row>
    <row r="58" spans="1:32" hidden="1" outlineLevel="1" collapsed="1">
      <c r="A58" s="9">
        <v>41974</v>
      </c>
      <c r="B58" s="132">
        <v>778840.96029554005</v>
      </c>
      <c r="C58" s="132">
        <v>412939.27281390002</v>
      </c>
      <c r="D58" s="132">
        <v>365901.68748164002</v>
      </c>
      <c r="E58" s="132">
        <v>211214.97879940001</v>
      </c>
      <c r="F58" s="132">
        <v>110074.94183505001</v>
      </c>
      <c r="G58" s="132">
        <v>101140.03696435</v>
      </c>
      <c r="H58" s="132">
        <v>218724.39275888001</v>
      </c>
      <c r="I58" s="132">
        <v>136722.04662949999</v>
      </c>
      <c r="J58" s="132">
        <v>82002.346129380006</v>
      </c>
      <c r="K58" s="132">
        <v>418134.5514663299</v>
      </c>
      <c r="L58" s="132">
        <v>200859.34588110002</v>
      </c>
      <c r="M58" s="132">
        <v>217275.20558523003</v>
      </c>
      <c r="N58" s="132">
        <v>14.5284</v>
      </c>
      <c r="O58" s="132">
        <v>16.8644</v>
      </c>
      <c r="P58" s="132">
        <v>16.497900000000001</v>
      </c>
      <c r="Q58" s="132">
        <v>9.1495999999999995</v>
      </c>
      <c r="R58" s="132">
        <v>9.1766000000000005</v>
      </c>
      <c r="S58" s="132">
        <v>27.876300000000001</v>
      </c>
      <c r="T58" s="132">
        <v>27.947299999999998</v>
      </c>
      <c r="U58" s="132">
        <v>28.215399999999999</v>
      </c>
      <c r="V58" s="132">
        <v>13.2971</v>
      </c>
      <c r="W58" s="132">
        <v>9.8217999999999996</v>
      </c>
      <c r="X58" s="132">
        <v>7.6616999999999997</v>
      </c>
      <c r="Y58" s="132">
        <v>7.9539999999999997</v>
      </c>
      <c r="Z58" s="132">
        <v>5.1957000000000004</v>
      </c>
      <c r="AA58" s="132">
        <v>12.383699999999999</v>
      </c>
      <c r="AB58" s="132">
        <v>17.073799999999999</v>
      </c>
      <c r="AC58" s="132">
        <v>7.8296000000000001</v>
      </c>
      <c r="AD58" s="133"/>
      <c r="AE58" s="133"/>
      <c r="AF58" s="133"/>
    </row>
    <row r="59" spans="1:32" hidden="1" outlineLevel="1" collapsed="1">
      <c r="A59" s="9">
        <v>42005</v>
      </c>
      <c r="B59" s="132">
        <v>778154.08546475996</v>
      </c>
      <c r="C59" s="132">
        <v>411106.00523334998</v>
      </c>
      <c r="D59" s="132">
        <v>367048.08023140999</v>
      </c>
      <c r="E59" s="132">
        <v>211841.6593193</v>
      </c>
      <c r="F59" s="132">
        <v>109426.94380738</v>
      </c>
      <c r="G59" s="132">
        <v>102414.71551192</v>
      </c>
      <c r="H59" s="132">
        <v>216940.39162762999</v>
      </c>
      <c r="I59" s="132">
        <v>136600.34013940001</v>
      </c>
      <c r="J59" s="132">
        <v>80340.05148822999</v>
      </c>
      <c r="K59" s="132">
        <v>410376.58803545003</v>
      </c>
      <c r="L59" s="132">
        <v>196136.92152367003</v>
      </c>
      <c r="M59" s="132">
        <v>214239.66651178003</v>
      </c>
      <c r="N59" s="132">
        <v>14.3965</v>
      </c>
      <c r="O59" s="132">
        <v>17.052600000000002</v>
      </c>
      <c r="P59" s="132">
        <v>16.5077</v>
      </c>
      <c r="Q59" s="132">
        <v>8.4606999999999992</v>
      </c>
      <c r="R59" s="132">
        <v>8.4745000000000008</v>
      </c>
      <c r="S59" s="132">
        <v>27.260999999999999</v>
      </c>
      <c r="T59" s="132">
        <v>27.643899999999999</v>
      </c>
      <c r="U59" s="132">
        <v>27.600200000000001</v>
      </c>
      <c r="V59" s="132">
        <v>12.0624</v>
      </c>
      <c r="W59" s="132">
        <v>11.315099999999999</v>
      </c>
      <c r="X59" s="132">
        <v>6.0303000000000004</v>
      </c>
      <c r="Y59" s="132">
        <v>6.0698999999999996</v>
      </c>
      <c r="Z59" s="132">
        <v>5.6573000000000002</v>
      </c>
      <c r="AA59" s="132">
        <v>12.5425</v>
      </c>
      <c r="AB59" s="132">
        <v>17.241499999999998</v>
      </c>
      <c r="AC59" s="132">
        <v>8.0576000000000008</v>
      </c>
      <c r="AD59" s="133"/>
      <c r="AE59" s="133"/>
      <c r="AF59" s="133"/>
    </row>
    <row r="60" spans="1:32" hidden="1" outlineLevel="1" collapsed="1">
      <c r="A60" s="9">
        <v>42036</v>
      </c>
      <c r="B60" s="132">
        <v>1017550.66037137</v>
      </c>
      <c r="C60" s="132">
        <v>403278.44158871</v>
      </c>
      <c r="D60" s="132">
        <v>614272.21878265997</v>
      </c>
      <c r="E60" s="132">
        <v>281189.56427849998</v>
      </c>
      <c r="F60" s="132">
        <v>108491.38470136</v>
      </c>
      <c r="G60" s="132">
        <v>172698.17957713999</v>
      </c>
      <c r="H60" s="132">
        <v>276891.81056388991</v>
      </c>
      <c r="I60" s="132">
        <v>138600.66982375999</v>
      </c>
      <c r="J60" s="132">
        <v>138291.14074013001</v>
      </c>
      <c r="K60" s="132">
        <v>536222.9710163601</v>
      </c>
      <c r="L60" s="132">
        <v>188544.88948506996</v>
      </c>
      <c r="M60" s="132">
        <v>347678.08153129008</v>
      </c>
      <c r="N60" s="132">
        <v>14.8124</v>
      </c>
      <c r="O60" s="132">
        <v>18.714600000000001</v>
      </c>
      <c r="P60" s="132">
        <v>18.424900000000001</v>
      </c>
      <c r="Q60" s="132">
        <v>8.7472999999999992</v>
      </c>
      <c r="R60" s="132">
        <v>8.7544000000000004</v>
      </c>
      <c r="S60" s="132">
        <v>26.189699999999998</v>
      </c>
      <c r="T60" s="132">
        <v>26.339200000000002</v>
      </c>
      <c r="U60" s="132">
        <v>25.277699999999999</v>
      </c>
      <c r="V60" s="132">
        <v>14.4377</v>
      </c>
      <c r="W60" s="132">
        <v>10.3765</v>
      </c>
      <c r="X60" s="132">
        <v>6.9762000000000004</v>
      </c>
      <c r="Y60" s="132">
        <v>7.3208000000000002</v>
      </c>
      <c r="Z60" s="132">
        <v>5.3757999999999999</v>
      </c>
      <c r="AA60" s="132">
        <v>10.9223</v>
      </c>
      <c r="AB60" s="132">
        <v>16.5655</v>
      </c>
      <c r="AC60" s="132">
        <v>7.5208000000000004</v>
      </c>
      <c r="AD60" s="133"/>
      <c r="AE60" s="133"/>
      <c r="AF60" s="133"/>
    </row>
    <row r="61" spans="1:32" hidden="1" outlineLevel="1" collapsed="1">
      <c r="A61" s="9">
        <v>42064</v>
      </c>
      <c r="B61" s="132">
        <v>900508.71092691994</v>
      </c>
      <c r="C61" s="132">
        <v>390574.26554314001</v>
      </c>
      <c r="D61" s="132">
        <v>509934.44538378</v>
      </c>
      <c r="E61" s="132">
        <v>249381.13861657999</v>
      </c>
      <c r="F61" s="132">
        <v>107471.18982604</v>
      </c>
      <c r="G61" s="132">
        <v>141909.94879053999</v>
      </c>
      <c r="H61" s="132">
        <v>246459.22523960003</v>
      </c>
      <c r="I61" s="132">
        <v>137853.64334774</v>
      </c>
      <c r="J61" s="132">
        <v>108605.58189185997</v>
      </c>
      <c r="K61" s="132">
        <v>455240.14519513992</v>
      </c>
      <c r="L61" s="132">
        <v>181551.27971673998</v>
      </c>
      <c r="M61" s="132">
        <v>273688.86547840002</v>
      </c>
      <c r="N61" s="132">
        <v>15.782299999999999</v>
      </c>
      <c r="O61" s="132">
        <v>23.369599999999998</v>
      </c>
      <c r="P61" s="132">
        <v>23.705200000000001</v>
      </c>
      <c r="Q61" s="132">
        <v>7.2922000000000002</v>
      </c>
      <c r="R61" s="132">
        <v>7.3007999999999997</v>
      </c>
      <c r="S61" s="132">
        <v>26.045500000000001</v>
      </c>
      <c r="T61" s="132">
        <v>26.1736</v>
      </c>
      <c r="U61" s="132">
        <v>24.716000000000001</v>
      </c>
      <c r="V61" s="132">
        <v>15.105600000000001</v>
      </c>
      <c r="W61" s="132">
        <v>11.9482</v>
      </c>
      <c r="X61" s="132">
        <v>10.036</v>
      </c>
      <c r="Y61" s="132">
        <v>11.1668</v>
      </c>
      <c r="Z61" s="132">
        <v>4.5392999999999999</v>
      </c>
      <c r="AA61" s="132">
        <v>12.0143</v>
      </c>
      <c r="AB61" s="132">
        <v>17.665400000000002</v>
      </c>
      <c r="AC61" s="132">
        <v>7.8662000000000001</v>
      </c>
      <c r="AD61" s="133"/>
      <c r="AE61" s="133"/>
      <c r="AF61" s="133"/>
    </row>
    <row r="62" spans="1:32" hidden="1" outlineLevel="1" collapsed="1">
      <c r="A62" s="9">
        <v>42095</v>
      </c>
      <c r="B62" s="132">
        <v>841940.10239265999</v>
      </c>
      <c r="C62" s="132">
        <v>389739.58106373</v>
      </c>
      <c r="D62" s="132">
        <v>452200.52132892999</v>
      </c>
      <c r="E62" s="132">
        <v>233481.34146975001</v>
      </c>
      <c r="F62" s="132">
        <v>107283.62114473</v>
      </c>
      <c r="G62" s="132">
        <v>126197.72032502</v>
      </c>
      <c r="H62" s="132">
        <v>231329.52875325998</v>
      </c>
      <c r="I62" s="132">
        <v>136386.61036741995</v>
      </c>
      <c r="J62" s="132">
        <v>94942.918385839992</v>
      </c>
      <c r="K62" s="132">
        <v>427472.23432669992</v>
      </c>
      <c r="L62" s="132">
        <v>186474.08205731004</v>
      </c>
      <c r="M62" s="132">
        <v>240998.15226938998</v>
      </c>
      <c r="N62" s="132">
        <v>18.2818</v>
      </c>
      <c r="O62" s="132">
        <v>23.755800000000001</v>
      </c>
      <c r="P62" s="132">
        <v>23.725000000000001</v>
      </c>
      <c r="Q62" s="132">
        <v>8.9238</v>
      </c>
      <c r="R62" s="132">
        <v>8.9382000000000001</v>
      </c>
      <c r="S62" s="132">
        <v>26.942399999999999</v>
      </c>
      <c r="T62" s="132">
        <v>27.0349</v>
      </c>
      <c r="U62" s="132">
        <v>25.725300000000001</v>
      </c>
      <c r="V62" s="132">
        <v>14.5549</v>
      </c>
      <c r="W62" s="132">
        <v>10.8367</v>
      </c>
      <c r="X62" s="132">
        <v>12.9002</v>
      </c>
      <c r="Y62" s="132">
        <v>14.0806</v>
      </c>
      <c r="Z62" s="132">
        <v>4.1124999999999998</v>
      </c>
      <c r="AA62" s="132">
        <v>13.945600000000001</v>
      </c>
      <c r="AB62" s="132">
        <v>19.8902</v>
      </c>
      <c r="AC62" s="132">
        <v>8.9253999999999998</v>
      </c>
      <c r="AD62" s="133"/>
      <c r="AE62" s="133"/>
      <c r="AF62" s="133"/>
    </row>
    <row r="63" spans="1:32" hidden="1" outlineLevel="1" collapsed="1">
      <c r="A63" s="9">
        <v>42125</v>
      </c>
      <c r="B63" s="132">
        <v>812316.84233600996</v>
      </c>
      <c r="C63" s="132">
        <v>370956.62926329998</v>
      </c>
      <c r="D63" s="132">
        <v>441360.21307270997</v>
      </c>
      <c r="E63" s="132">
        <v>204156.69154251</v>
      </c>
      <c r="F63" s="132">
        <v>103196.34308041001</v>
      </c>
      <c r="G63" s="132">
        <v>100960.3484621</v>
      </c>
      <c r="H63" s="132">
        <v>231882.91404358996</v>
      </c>
      <c r="I63" s="132">
        <v>137964.08452504</v>
      </c>
      <c r="J63" s="132">
        <v>93918.829518550017</v>
      </c>
      <c r="K63" s="132">
        <v>412281.57122872997</v>
      </c>
      <c r="L63" s="132">
        <v>183131.94891775001</v>
      </c>
      <c r="M63" s="132">
        <v>229149.62231098002</v>
      </c>
      <c r="N63" s="132">
        <v>18.165299999999998</v>
      </c>
      <c r="O63" s="132">
        <v>23.412299999999998</v>
      </c>
      <c r="P63" s="132">
        <v>23.1755</v>
      </c>
      <c r="Q63" s="132">
        <v>9.6951999999999998</v>
      </c>
      <c r="R63" s="132">
        <v>9.7407000000000004</v>
      </c>
      <c r="S63" s="132">
        <v>28.003399999999999</v>
      </c>
      <c r="T63" s="132">
        <v>28.332599999999999</v>
      </c>
      <c r="U63" s="132">
        <v>27.358499999999999</v>
      </c>
      <c r="V63" s="132">
        <v>14.6469</v>
      </c>
      <c r="W63" s="132">
        <v>13.3454</v>
      </c>
      <c r="X63" s="132">
        <v>13.789099999999999</v>
      </c>
      <c r="Y63" s="132">
        <v>14.541</v>
      </c>
      <c r="Z63" s="132">
        <v>5.1531000000000002</v>
      </c>
      <c r="AA63" s="132">
        <v>14.126099999999999</v>
      </c>
      <c r="AB63" s="132">
        <v>19.338000000000001</v>
      </c>
      <c r="AC63" s="132">
        <v>8.9116</v>
      </c>
      <c r="AD63" s="133"/>
      <c r="AE63" s="133"/>
      <c r="AF63" s="133"/>
    </row>
    <row r="64" spans="1:32" hidden="1" outlineLevel="1" collapsed="1">
      <c r="A64" s="9">
        <v>42156</v>
      </c>
      <c r="B64" s="132">
        <v>811459.42346132</v>
      </c>
      <c r="C64" s="132">
        <v>370436.99355930998</v>
      </c>
      <c r="D64" s="132">
        <v>441022.42990201002</v>
      </c>
      <c r="E64" s="132">
        <v>203277.46851703001</v>
      </c>
      <c r="F64" s="132">
        <v>102735.25714977</v>
      </c>
      <c r="G64" s="132">
        <v>100542.21136726</v>
      </c>
      <c r="H64" s="132">
        <v>240037.79178308998</v>
      </c>
      <c r="I64" s="132">
        <v>145978.72998241999</v>
      </c>
      <c r="J64" s="132">
        <v>94059.061800670024</v>
      </c>
      <c r="K64" s="132">
        <v>411167.14658430009</v>
      </c>
      <c r="L64" s="132">
        <v>186261.81290393003</v>
      </c>
      <c r="M64" s="132">
        <v>224905.33368037001</v>
      </c>
      <c r="N64" s="132">
        <v>17.5503</v>
      </c>
      <c r="O64" s="132">
        <v>22.152100000000001</v>
      </c>
      <c r="P64" s="132">
        <v>21.622800000000002</v>
      </c>
      <c r="Q64" s="132">
        <v>9.2640999999999991</v>
      </c>
      <c r="R64" s="132">
        <v>9.2942999999999998</v>
      </c>
      <c r="S64" s="132">
        <v>28.3596</v>
      </c>
      <c r="T64" s="132">
        <v>28.482399999999998</v>
      </c>
      <c r="U64" s="132">
        <v>27.067799999999998</v>
      </c>
      <c r="V64" s="132">
        <v>14.6417</v>
      </c>
      <c r="W64" s="132">
        <v>9.3661999999999992</v>
      </c>
      <c r="X64" s="132">
        <v>13.5656</v>
      </c>
      <c r="Y64" s="132">
        <v>14.2666</v>
      </c>
      <c r="Z64" s="132">
        <v>4.8023999999999996</v>
      </c>
      <c r="AA64" s="132">
        <v>13.1341</v>
      </c>
      <c r="AB64" s="132">
        <v>18.644200000000001</v>
      </c>
      <c r="AC64" s="132">
        <v>7.9626999999999999</v>
      </c>
      <c r="AD64" s="133"/>
      <c r="AE64" s="133"/>
      <c r="AF64" s="133"/>
    </row>
    <row r="65" spans="1:32" hidden="1" outlineLevel="1" collapsed="1">
      <c r="A65" s="9">
        <v>42186</v>
      </c>
      <c r="B65" s="132">
        <v>821709.46116627997</v>
      </c>
      <c r="C65" s="132">
        <v>369784.78991237999</v>
      </c>
      <c r="D65" s="132">
        <v>451924.67125389999</v>
      </c>
      <c r="E65" s="132">
        <v>203322.46218857</v>
      </c>
      <c r="F65" s="132">
        <v>101221.19511814001</v>
      </c>
      <c r="G65" s="132">
        <v>102101.26707043</v>
      </c>
      <c r="H65" s="132">
        <v>243235.07591857997</v>
      </c>
      <c r="I65" s="132">
        <v>148591.38227212999</v>
      </c>
      <c r="J65" s="132">
        <v>94643.693646450003</v>
      </c>
      <c r="K65" s="132">
        <v>403887.21152046998</v>
      </c>
      <c r="L65" s="132">
        <v>181663.12178412999</v>
      </c>
      <c r="M65" s="132">
        <v>222224.08973633999</v>
      </c>
      <c r="N65" s="132">
        <v>17.555399999999999</v>
      </c>
      <c r="O65" s="132">
        <v>21.512599999999999</v>
      </c>
      <c r="P65" s="132">
        <v>20.839300000000001</v>
      </c>
      <c r="Q65" s="132">
        <v>8.5173000000000005</v>
      </c>
      <c r="R65" s="132">
        <v>8.5239999999999991</v>
      </c>
      <c r="S65" s="132">
        <v>28.763999999999999</v>
      </c>
      <c r="T65" s="132">
        <v>28.917100000000001</v>
      </c>
      <c r="U65" s="132">
        <v>27.861599999999999</v>
      </c>
      <c r="V65" s="132">
        <v>16.0595</v>
      </c>
      <c r="W65" s="132">
        <v>12.505699999999999</v>
      </c>
      <c r="X65" s="132">
        <v>13.252000000000001</v>
      </c>
      <c r="Y65" s="132">
        <v>13.952400000000001</v>
      </c>
      <c r="Z65" s="132">
        <v>4.5479000000000003</v>
      </c>
      <c r="AA65" s="132">
        <v>12.501200000000001</v>
      </c>
      <c r="AB65" s="132">
        <v>17.806999999999999</v>
      </c>
      <c r="AC65" s="132">
        <v>7.4682000000000004</v>
      </c>
      <c r="AD65" s="133"/>
      <c r="AE65" s="133"/>
      <c r="AF65" s="133"/>
    </row>
    <row r="66" spans="1:32" hidden="1" outlineLevel="1" collapsed="1">
      <c r="A66" s="9">
        <v>42217</v>
      </c>
      <c r="B66" s="132">
        <v>813482.57033859997</v>
      </c>
      <c r="C66" s="132">
        <v>374798.71693524998</v>
      </c>
      <c r="D66" s="132">
        <v>438683.85340334999</v>
      </c>
      <c r="E66" s="132">
        <v>200333.83497376999</v>
      </c>
      <c r="F66" s="132">
        <v>101043.46197888</v>
      </c>
      <c r="G66" s="132">
        <v>99290.37299489</v>
      </c>
      <c r="H66" s="132">
        <v>237764.66415164003</v>
      </c>
      <c r="I66" s="132">
        <v>149037.41439094002</v>
      </c>
      <c r="J66" s="132">
        <v>88727.249760700011</v>
      </c>
      <c r="K66" s="132">
        <v>397033.59114749008</v>
      </c>
      <c r="L66" s="132">
        <v>180848.39651989998</v>
      </c>
      <c r="M66" s="132">
        <v>216185.19462758998</v>
      </c>
      <c r="N66" s="132">
        <v>17.416699999999999</v>
      </c>
      <c r="O66" s="132">
        <v>21.5945</v>
      </c>
      <c r="P66" s="132">
        <v>20.8188</v>
      </c>
      <c r="Q66" s="132">
        <v>8.5152999999999999</v>
      </c>
      <c r="R66" s="132">
        <v>8.5505999999999993</v>
      </c>
      <c r="S66" s="132">
        <v>29.186299999999999</v>
      </c>
      <c r="T66" s="132">
        <v>29.251999999999999</v>
      </c>
      <c r="U66" s="132">
        <v>28.1038</v>
      </c>
      <c r="V66" s="132">
        <v>20.485900000000001</v>
      </c>
      <c r="W66" s="132">
        <v>13.2415</v>
      </c>
      <c r="X66" s="132">
        <v>12.122999999999999</v>
      </c>
      <c r="Y66" s="132">
        <v>12.805199999999999</v>
      </c>
      <c r="Z66" s="132">
        <v>3.6808000000000001</v>
      </c>
      <c r="AA66" s="132">
        <v>12.0288</v>
      </c>
      <c r="AB66" s="132">
        <v>17.39</v>
      </c>
      <c r="AC66" s="132">
        <v>7.1317000000000004</v>
      </c>
      <c r="AD66" s="133"/>
      <c r="AE66" s="133"/>
      <c r="AF66" s="133"/>
    </row>
    <row r="67" spans="1:32" hidden="1" outlineLevel="1" collapsed="1">
      <c r="A67" s="9">
        <v>42248</v>
      </c>
      <c r="B67" s="132">
        <v>791846.17255016998</v>
      </c>
      <c r="C67" s="132">
        <v>363955.23142804002</v>
      </c>
      <c r="D67" s="132">
        <v>427890.94112213003</v>
      </c>
      <c r="E67" s="132">
        <v>173520.12698736999</v>
      </c>
      <c r="F67" s="132">
        <v>82677.837224649993</v>
      </c>
      <c r="G67" s="132">
        <v>90842.28976272</v>
      </c>
      <c r="H67" s="132">
        <v>247677.82984767997</v>
      </c>
      <c r="I67" s="132">
        <v>153684.58603588998</v>
      </c>
      <c r="J67" s="132">
        <v>93993.243811789987</v>
      </c>
      <c r="K67" s="132">
        <v>382118.18605366</v>
      </c>
      <c r="L67" s="132">
        <v>177449.43758177001</v>
      </c>
      <c r="M67" s="132">
        <v>204668.74847188999</v>
      </c>
      <c r="N67" s="132">
        <v>17.989899999999999</v>
      </c>
      <c r="O67" s="132">
        <v>21.6569</v>
      </c>
      <c r="P67" s="132">
        <v>20.680099999999999</v>
      </c>
      <c r="Q67" s="132">
        <v>10.331799999999999</v>
      </c>
      <c r="R67" s="132">
        <v>10.430300000000001</v>
      </c>
      <c r="S67" s="132">
        <v>29.322099999999999</v>
      </c>
      <c r="T67" s="132">
        <v>29.407</v>
      </c>
      <c r="U67" s="132">
        <v>28.347899999999999</v>
      </c>
      <c r="V67" s="132">
        <v>16.272300000000001</v>
      </c>
      <c r="W67" s="132">
        <v>7.8226000000000004</v>
      </c>
      <c r="X67" s="132">
        <v>12.2712</v>
      </c>
      <c r="Y67" s="132">
        <v>12.7096</v>
      </c>
      <c r="Z67" s="132">
        <v>4.4843000000000002</v>
      </c>
      <c r="AA67" s="132">
        <v>11.499599999999999</v>
      </c>
      <c r="AB67" s="132">
        <v>17.523900000000001</v>
      </c>
      <c r="AC67" s="132">
        <v>6.8193000000000001</v>
      </c>
      <c r="AD67" s="133"/>
      <c r="AE67" s="133"/>
      <c r="AF67" s="133"/>
    </row>
    <row r="68" spans="1:32" hidden="1" outlineLevel="1" collapsed="1">
      <c r="A68" s="9">
        <v>42278</v>
      </c>
      <c r="B68" s="132">
        <v>817375.28602589003</v>
      </c>
      <c r="C68" s="132">
        <v>365737.44979296002</v>
      </c>
      <c r="D68" s="132">
        <v>451637.83623293001</v>
      </c>
      <c r="E68" s="132">
        <v>177547.67318851</v>
      </c>
      <c r="F68" s="132">
        <v>82296.419658960003</v>
      </c>
      <c r="G68" s="132">
        <v>95251.253529549998</v>
      </c>
      <c r="H68" s="132">
        <v>250266.77045242998</v>
      </c>
      <c r="I68" s="132">
        <v>155864.24437202001</v>
      </c>
      <c r="J68" s="132">
        <v>94402.526080409996</v>
      </c>
      <c r="K68" s="132">
        <v>399534.38061346998</v>
      </c>
      <c r="L68" s="132">
        <v>182882.35218800997</v>
      </c>
      <c r="M68" s="132">
        <v>216652.02842545998</v>
      </c>
      <c r="N68" s="132">
        <v>17.3718</v>
      </c>
      <c r="O68" s="132">
        <v>21.274100000000001</v>
      </c>
      <c r="P68" s="132">
        <v>20.3521</v>
      </c>
      <c r="Q68" s="132">
        <v>8.7603000000000009</v>
      </c>
      <c r="R68" s="132">
        <v>8.8104999999999993</v>
      </c>
      <c r="S68" s="132">
        <v>30.367000000000001</v>
      </c>
      <c r="T68" s="132">
        <v>30.587599999999998</v>
      </c>
      <c r="U68" s="132">
        <v>29.3797</v>
      </c>
      <c r="V68" s="132">
        <v>11.6973</v>
      </c>
      <c r="W68" s="132">
        <v>8.5983000000000001</v>
      </c>
      <c r="X68" s="132">
        <v>11.8207</v>
      </c>
      <c r="Y68" s="132">
        <v>12.269</v>
      </c>
      <c r="Z68" s="132">
        <v>4.1623000000000001</v>
      </c>
      <c r="AA68" s="132">
        <v>11.713800000000001</v>
      </c>
      <c r="AB68" s="132">
        <v>17.085100000000001</v>
      </c>
      <c r="AC68" s="132">
        <v>6.7378</v>
      </c>
      <c r="AD68" s="133"/>
      <c r="AE68" s="133"/>
      <c r="AF68" s="133"/>
    </row>
    <row r="69" spans="1:32" hidden="1" outlineLevel="1" collapsed="1">
      <c r="A69" s="9">
        <v>42309</v>
      </c>
      <c r="B69" s="132">
        <v>836026.13112697995</v>
      </c>
      <c r="C69" s="132">
        <v>365676.43233395001</v>
      </c>
      <c r="D69" s="132">
        <v>470349.69879302999</v>
      </c>
      <c r="E69" s="132">
        <v>182527.15290583001</v>
      </c>
      <c r="F69" s="132">
        <v>82452.835950670007</v>
      </c>
      <c r="G69" s="132">
        <v>100074.31695516</v>
      </c>
      <c r="H69" s="132">
        <v>255562.41793809997</v>
      </c>
      <c r="I69" s="132">
        <v>155896.78392744003</v>
      </c>
      <c r="J69" s="132">
        <v>99665.634010659996</v>
      </c>
      <c r="K69" s="132">
        <v>405080.00204863009</v>
      </c>
      <c r="L69" s="132">
        <v>184074.05624431995</v>
      </c>
      <c r="M69" s="132">
        <v>221005.94580430994</v>
      </c>
      <c r="N69" s="132">
        <v>17.114000000000001</v>
      </c>
      <c r="O69" s="132">
        <v>21.223400000000002</v>
      </c>
      <c r="P69" s="132">
        <v>20.197700000000001</v>
      </c>
      <c r="Q69" s="132">
        <v>9.3893000000000004</v>
      </c>
      <c r="R69" s="132">
        <v>9.4074000000000009</v>
      </c>
      <c r="S69" s="132">
        <v>30.191600000000001</v>
      </c>
      <c r="T69" s="132">
        <v>30.320599999999999</v>
      </c>
      <c r="U69" s="132">
        <v>29.450399999999998</v>
      </c>
      <c r="V69" s="132">
        <v>13.863</v>
      </c>
      <c r="W69" s="132">
        <v>7.3395000000000001</v>
      </c>
      <c r="X69" s="132">
        <v>11.3507</v>
      </c>
      <c r="Y69" s="132">
        <v>11.669600000000001</v>
      </c>
      <c r="Z69" s="132">
        <v>5.1444999999999999</v>
      </c>
      <c r="AA69" s="132">
        <v>11.342599999999999</v>
      </c>
      <c r="AB69" s="132">
        <v>16.8188</v>
      </c>
      <c r="AC69" s="132">
        <v>6.5016999999999996</v>
      </c>
      <c r="AD69" s="133"/>
      <c r="AE69" s="133"/>
      <c r="AF69" s="133"/>
    </row>
    <row r="70" spans="1:32" hidden="1" outlineLevel="1" collapsed="1">
      <c r="A70" s="9">
        <v>42339</v>
      </c>
      <c r="B70" s="132">
        <v>787795.15709313995</v>
      </c>
      <c r="C70" s="132">
        <v>338621.02937339002</v>
      </c>
      <c r="D70" s="132">
        <v>449174.12771974999</v>
      </c>
      <c r="E70" s="132">
        <v>174868.68097669</v>
      </c>
      <c r="F70" s="132">
        <v>80051.165590529999</v>
      </c>
      <c r="G70" s="132">
        <v>94817.515386159997</v>
      </c>
      <c r="H70" s="132">
        <v>265447.56507448002</v>
      </c>
      <c r="I70" s="132">
        <v>169079.92680220999</v>
      </c>
      <c r="J70" s="132">
        <v>96367.638272269978</v>
      </c>
      <c r="K70" s="132">
        <v>410895.48524955002</v>
      </c>
      <c r="L70" s="132">
        <v>198876.49731332995</v>
      </c>
      <c r="M70" s="132">
        <v>212018.98793622002</v>
      </c>
      <c r="N70" s="132">
        <v>17.671800000000001</v>
      </c>
      <c r="O70" s="132">
        <v>20.757999999999999</v>
      </c>
      <c r="P70" s="132">
        <v>19.9359</v>
      </c>
      <c r="Q70" s="132">
        <v>8.9541000000000004</v>
      </c>
      <c r="R70" s="132">
        <v>9.0070999999999994</v>
      </c>
      <c r="S70" s="132">
        <v>27.375699999999998</v>
      </c>
      <c r="T70" s="132">
        <v>27.493099999999998</v>
      </c>
      <c r="U70" s="132">
        <v>26.062899999999999</v>
      </c>
      <c r="V70" s="132">
        <v>11.179500000000001</v>
      </c>
      <c r="W70" s="132">
        <v>8.4047000000000001</v>
      </c>
      <c r="X70" s="132">
        <v>10.2547</v>
      </c>
      <c r="Y70" s="132">
        <v>10.6616</v>
      </c>
      <c r="Z70" s="132">
        <v>4.3422000000000001</v>
      </c>
      <c r="AA70" s="132">
        <v>11.269600000000001</v>
      </c>
      <c r="AB70" s="132">
        <v>16.6995</v>
      </c>
      <c r="AC70" s="132">
        <v>6.4715999999999996</v>
      </c>
      <c r="AD70" s="133"/>
      <c r="AE70" s="133"/>
      <c r="AF70" s="133"/>
    </row>
    <row r="71" spans="1:32" hidden="1" outlineLevel="1" collapsed="1">
      <c r="A71" s="9">
        <v>42370</v>
      </c>
      <c r="B71" s="132">
        <v>808208.21965617</v>
      </c>
      <c r="C71" s="132">
        <v>338257.35469120002</v>
      </c>
      <c r="D71" s="132">
        <v>469950.86496496998</v>
      </c>
      <c r="E71" s="132">
        <v>178440.11103090999</v>
      </c>
      <c r="F71" s="132">
        <v>79814.796657600004</v>
      </c>
      <c r="G71" s="132">
        <v>98625.314373310001</v>
      </c>
      <c r="H71" s="132">
        <v>273812.59953176999</v>
      </c>
      <c r="I71" s="132">
        <v>171818.41022809001</v>
      </c>
      <c r="J71" s="132">
        <v>101994.18930367999</v>
      </c>
      <c r="K71" s="132">
        <v>414018.13332985004</v>
      </c>
      <c r="L71" s="132">
        <v>190883.90399077002</v>
      </c>
      <c r="M71" s="132">
        <v>223134.22933907999</v>
      </c>
      <c r="N71" s="132">
        <v>16.739000000000001</v>
      </c>
      <c r="O71" s="132">
        <v>20.380700000000001</v>
      </c>
      <c r="P71" s="132">
        <v>19.421800000000001</v>
      </c>
      <c r="Q71" s="132">
        <v>8.8394999999999992</v>
      </c>
      <c r="R71" s="132">
        <v>8.9186999999999994</v>
      </c>
      <c r="S71" s="132">
        <v>31.176600000000001</v>
      </c>
      <c r="T71" s="132">
        <v>31.327100000000002</v>
      </c>
      <c r="U71" s="132">
        <v>30.777100000000001</v>
      </c>
      <c r="V71" s="132">
        <v>14.793799999999999</v>
      </c>
      <c r="W71" s="132">
        <v>10.283899999999999</v>
      </c>
      <c r="X71" s="132">
        <v>9.7041000000000004</v>
      </c>
      <c r="Y71" s="132">
        <v>9.9990000000000006</v>
      </c>
      <c r="Z71" s="132">
        <v>3.9933999999999998</v>
      </c>
      <c r="AA71" s="132">
        <v>10.516299999999999</v>
      </c>
      <c r="AB71" s="132">
        <v>15.6126</v>
      </c>
      <c r="AC71" s="132">
        <v>6.0003000000000002</v>
      </c>
      <c r="AD71" s="133"/>
      <c r="AE71" s="133"/>
      <c r="AF71" s="133"/>
    </row>
    <row r="72" spans="1:32" hidden="1" outlineLevel="1" collapsed="1">
      <c r="A72" s="9">
        <v>42401</v>
      </c>
      <c r="B72" s="132">
        <v>841972.82575248997</v>
      </c>
      <c r="C72" s="132">
        <v>341574.32453217998</v>
      </c>
      <c r="D72" s="132">
        <v>500398.50122030999</v>
      </c>
      <c r="E72" s="132">
        <v>184457.79975616999</v>
      </c>
      <c r="F72" s="132">
        <v>80000.269801989998</v>
      </c>
      <c r="G72" s="132">
        <v>104457.52995418001</v>
      </c>
      <c r="H72" s="132">
        <v>281817.83501232002</v>
      </c>
      <c r="I72" s="132">
        <v>171815.98721478999</v>
      </c>
      <c r="J72" s="132">
        <v>110001.84779753</v>
      </c>
      <c r="K72" s="132">
        <v>429165.72573353001</v>
      </c>
      <c r="L72" s="132">
        <v>190389.27050881</v>
      </c>
      <c r="M72" s="132">
        <v>238776.45522472</v>
      </c>
      <c r="N72" s="132">
        <v>16.395199999999999</v>
      </c>
      <c r="O72" s="132">
        <v>20.249400000000001</v>
      </c>
      <c r="P72" s="132">
        <v>19.1965</v>
      </c>
      <c r="Q72" s="132">
        <v>8.7035999999999998</v>
      </c>
      <c r="R72" s="132">
        <v>8.7515000000000001</v>
      </c>
      <c r="S72" s="132">
        <v>29.511199999999999</v>
      </c>
      <c r="T72" s="132">
        <v>29.6374</v>
      </c>
      <c r="U72" s="132">
        <v>28.655000000000001</v>
      </c>
      <c r="V72" s="132">
        <v>10.612500000000001</v>
      </c>
      <c r="W72" s="132">
        <v>7.2031999999999998</v>
      </c>
      <c r="X72" s="132">
        <v>10.163399999999999</v>
      </c>
      <c r="Y72" s="132">
        <v>10.5587</v>
      </c>
      <c r="Z72" s="132">
        <v>3.3614000000000002</v>
      </c>
      <c r="AA72" s="132">
        <v>11.0814</v>
      </c>
      <c r="AB72" s="132">
        <v>17.229299999999999</v>
      </c>
      <c r="AC72" s="132">
        <v>6.3033999999999999</v>
      </c>
      <c r="AD72" s="133"/>
      <c r="AE72" s="133"/>
      <c r="AF72" s="133"/>
    </row>
    <row r="73" spans="1:32" hidden="1" outlineLevel="1" collapsed="1">
      <c r="A73" s="9">
        <v>42430</v>
      </c>
      <c r="B73" s="132">
        <v>821723.26090934</v>
      </c>
      <c r="C73" s="132">
        <v>338733.31442313001</v>
      </c>
      <c r="D73" s="132">
        <v>482989.94648620998</v>
      </c>
      <c r="E73" s="132">
        <v>176878.30547326</v>
      </c>
      <c r="F73" s="132">
        <v>79691.291599260003</v>
      </c>
      <c r="G73" s="132">
        <v>97187.013873999997</v>
      </c>
      <c r="H73" s="132">
        <v>278618.69514152996</v>
      </c>
      <c r="I73" s="132">
        <v>164140.24281934995</v>
      </c>
      <c r="J73" s="132">
        <v>114478.45232218002</v>
      </c>
      <c r="K73" s="132">
        <v>423704.56580996996</v>
      </c>
      <c r="L73" s="132">
        <v>193164.98697925001</v>
      </c>
      <c r="M73" s="132">
        <v>230539.57883071993</v>
      </c>
      <c r="N73" s="132">
        <v>16.523599999999998</v>
      </c>
      <c r="O73" s="132">
        <v>20.554300000000001</v>
      </c>
      <c r="P73" s="132">
        <v>19.613900000000001</v>
      </c>
      <c r="Q73" s="132">
        <v>8.8603000000000005</v>
      </c>
      <c r="R73" s="132">
        <v>8.8920999999999992</v>
      </c>
      <c r="S73" s="132">
        <v>30.131699999999999</v>
      </c>
      <c r="T73" s="132">
        <v>30.275200000000002</v>
      </c>
      <c r="U73" s="132">
        <v>29.738800000000001</v>
      </c>
      <c r="V73" s="132">
        <v>12.5261</v>
      </c>
      <c r="W73" s="132">
        <v>8.0953999999999997</v>
      </c>
      <c r="X73" s="132">
        <v>11.5405</v>
      </c>
      <c r="Y73" s="132">
        <v>12.206</v>
      </c>
      <c r="Z73" s="132">
        <v>3.786</v>
      </c>
      <c r="AA73" s="132">
        <v>11.6851</v>
      </c>
      <c r="AB73" s="132">
        <v>17.279499999999999</v>
      </c>
      <c r="AC73" s="132">
        <v>6.4661</v>
      </c>
      <c r="AD73" s="133"/>
      <c r="AE73" s="133"/>
      <c r="AF73" s="133"/>
    </row>
    <row r="74" spans="1:32" hidden="1" outlineLevel="1" collapsed="1">
      <c r="A74" s="9">
        <v>42461</v>
      </c>
      <c r="B74" s="132">
        <v>802015.63475668</v>
      </c>
      <c r="C74" s="132">
        <v>336294.57058961998</v>
      </c>
      <c r="D74" s="132">
        <v>465721.06416706002</v>
      </c>
      <c r="E74" s="132">
        <v>170598.16983368999</v>
      </c>
      <c r="F74" s="132">
        <v>78576.680803419993</v>
      </c>
      <c r="G74" s="132">
        <v>92021.489030269993</v>
      </c>
      <c r="H74" s="132">
        <v>285303.53397803003</v>
      </c>
      <c r="I74" s="132">
        <v>169423.63493245997</v>
      </c>
      <c r="J74" s="132">
        <v>115879.89904557001</v>
      </c>
      <c r="K74" s="132">
        <v>419349.85728502006</v>
      </c>
      <c r="L74" s="132">
        <v>197228.63912054998</v>
      </c>
      <c r="M74" s="132">
        <v>222121.21816446999</v>
      </c>
      <c r="N74" s="132">
        <v>16.662099999999999</v>
      </c>
      <c r="O74" s="132">
        <v>21.194299999999998</v>
      </c>
      <c r="P74" s="132">
        <v>20.3383</v>
      </c>
      <c r="Q74" s="132">
        <v>9.0452999999999992</v>
      </c>
      <c r="R74" s="132">
        <v>9.0632999999999999</v>
      </c>
      <c r="S74" s="132">
        <v>29.698599999999999</v>
      </c>
      <c r="T74" s="132">
        <v>29.811</v>
      </c>
      <c r="U74" s="132">
        <v>29.103400000000001</v>
      </c>
      <c r="V74" s="132">
        <v>10.8163</v>
      </c>
      <c r="W74" s="132">
        <v>7.0462999999999996</v>
      </c>
      <c r="X74" s="132">
        <v>12.246</v>
      </c>
      <c r="Y74" s="132">
        <v>13.128</v>
      </c>
      <c r="Z74" s="132">
        <v>3.3052999999999999</v>
      </c>
      <c r="AA74" s="132">
        <v>11.9618</v>
      </c>
      <c r="AB74" s="132">
        <v>17.023499999999999</v>
      </c>
      <c r="AC74" s="132">
        <v>6.2061999999999999</v>
      </c>
      <c r="AD74" s="133"/>
      <c r="AE74" s="133"/>
      <c r="AF74" s="133"/>
    </row>
    <row r="75" spans="1:32" hidden="1" outlineLevel="1" collapsed="1">
      <c r="A75" s="9">
        <v>42491</v>
      </c>
      <c r="B75" s="132">
        <v>799483.96752641001</v>
      </c>
      <c r="C75" s="132">
        <v>336749.51642190001</v>
      </c>
      <c r="D75" s="132">
        <v>462734.45110450999</v>
      </c>
      <c r="E75" s="132">
        <v>169711.94608535999</v>
      </c>
      <c r="F75" s="132">
        <v>78804.863241159997</v>
      </c>
      <c r="G75" s="132">
        <v>90907.082844200006</v>
      </c>
      <c r="H75" s="132">
        <v>287919.16953124997</v>
      </c>
      <c r="I75" s="132">
        <v>177069.57458431998</v>
      </c>
      <c r="J75" s="132">
        <v>110849.59494692998</v>
      </c>
      <c r="K75" s="132">
        <v>419030.51304660016</v>
      </c>
      <c r="L75" s="132">
        <v>197478.24299735998</v>
      </c>
      <c r="M75" s="132">
        <v>221552.27004924003</v>
      </c>
      <c r="N75" s="132">
        <v>16.7654</v>
      </c>
      <c r="O75" s="132">
        <v>21.183800000000002</v>
      </c>
      <c r="P75" s="132">
        <v>20.317399999999999</v>
      </c>
      <c r="Q75" s="132">
        <v>9.0190999999999999</v>
      </c>
      <c r="R75" s="132">
        <v>9.0311000000000003</v>
      </c>
      <c r="S75" s="132">
        <v>31.668199999999999</v>
      </c>
      <c r="T75" s="132">
        <v>31.714300000000001</v>
      </c>
      <c r="U75" s="132">
        <v>32.145600000000002</v>
      </c>
      <c r="V75" s="132">
        <v>18.1694</v>
      </c>
      <c r="W75" s="132">
        <v>7.5183999999999997</v>
      </c>
      <c r="X75" s="132">
        <v>12.4651</v>
      </c>
      <c r="Y75" s="132">
        <v>13.128</v>
      </c>
      <c r="Z75" s="132">
        <v>2.9811000000000001</v>
      </c>
      <c r="AA75" s="132">
        <v>11.3308</v>
      </c>
      <c r="AB75" s="132">
        <v>16.290900000000001</v>
      </c>
      <c r="AC75" s="132">
        <v>5.7986000000000004</v>
      </c>
      <c r="AD75" s="133"/>
      <c r="AE75" s="133"/>
      <c r="AF75" s="133"/>
    </row>
    <row r="76" spans="1:32" hidden="1" outlineLevel="1" collapsed="1">
      <c r="A76" s="9">
        <v>42522</v>
      </c>
      <c r="B76" s="132">
        <v>779362.37075221003</v>
      </c>
      <c r="C76" s="132">
        <v>334394.33681682002</v>
      </c>
      <c r="D76" s="132">
        <v>444968.03393539001</v>
      </c>
      <c r="E76" s="132">
        <v>165611.3371256</v>
      </c>
      <c r="F76" s="132">
        <v>77737.552848299994</v>
      </c>
      <c r="G76" s="132">
        <v>87873.784277300001</v>
      </c>
      <c r="H76" s="132">
        <v>294641.05493541999</v>
      </c>
      <c r="I76" s="132">
        <v>178050.29702170996</v>
      </c>
      <c r="J76" s="132">
        <v>116590.75791371</v>
      </c>
      <c r="K76" s="132">
        <v>422448.56800773001</v>
      </c>
      <c r="L76" s="132">
        <v>203725.62582558001</v>
      </c>
      <c r="M76" s="132">
        <v>218722.94218215</v>
      </c>
      <c r="N76" s="132">
        <v>15.958500000000001</v>
      </c>
      <c r="O76" s="132">
        <v>20.402799999999999</v>
      </c>
      <c r="P76" s="132">
        <v>19.599499999999999</v>
      </c>
      <c r="Q76" s="132">
        <v>9.2599</v>
      </c>
      <c r="R76" s="132">
        <v>9.2720000000000002</v>
      </c>
      <c r="S76" s="132">
        <v>32.534799999999997</v>
      </c>
      <c r="T76" s="132">
        <v>32.608800000000002</v>
      </c>
      <c r="U76" s="132">
        <v>33.304699999999997</v>
      </c>
      <c r="V76" s="132">
        <v>16.422599999999999</v>
      </c>
      <c r="W76" s="132">
        <v>11.423299999999999</v>
      </c>
      <c r="X76" s="132">
        <v>11.612299999999999</v>
      </c>
      <c r="Y76" s="132">
        <v>12.1967</v>
      </c>
      <c r="Z76" s="132">
        <v>2.5537000000000001</v>
      </c>
      <c r="AA76" s="132">
        <v>10.4589</v>
      </c>
      <c r="AB76" s="132">
        <v>16.093</v>
      </c>
      <c r="AC76" s="132">
        <v>5.1516999999999999</v>
      </c>
      <c r="AD76" s="133"/>
      <c r="AE76" s="133"/>
      <c r="AF76" s="133"/>
    </row>
    <row r="77" spans="1:32" hidden="1" outlineLevel="1" collapsed="1">
      <c r="A77" s="9">
        <v>42552</v>
      </c>
      <c r="B77" s="132">
        <v>783991.90736717999</v>
      </c>
      <c r="C77" s="132">
        <v>341686.33485629997</v>
      </c>
      <c r="D77" s="132">
        <v>442305.57251088001</v>
      </c>
      <c r="E77" s="132">
        <v>161164.59014988001</v>
      </c>
      <c r="F77" s="132">
        <v>75908.457157280005</v>
      </c>
      <c r="G77" s="132">
        <v>85256.132992600003</v>
      </c>
      <c r="H77" s="132">
        <v>298831.06096155004</v>
      </c>
      <c r="I77" s="132">
        <v>182240.72983966995</v>
      </c>
      <c r="J77" s="132">
        <v>116590.33112187999</v>
      </c>
      <c r="K77" s="132">
        <v>421588.51156813995</v>
      </c>
      <c r="L77" s="132">
        <v>203347.93978100002</v>
      </c>
      <c r="M77" s="132">
        <v>218240.57178714001</v>
      </c>
      <c r="N77" s="132">
        <v>15.238799999999999</v>
      </c>
      <c r="O77" s="132">
        <v>18.177099999999999</v>
      </c>
      <c r="P77" s="132">
        <v>17.122499999999999</v>
      </c>
      <c r="Q77" s="132">
        <v>8.5923999999999996</v>
      </c>
      <c r="R77" s="132">
        <v>8.6029</v>
      </c>
      <c r="S77" s="132">
        <v>30.996200000000002</v>
      </c>
      <c r="T77" s="132">
        <v>31.010300000000001</v>
      </c>
      <c r="U77" s="132">
        <v>31.3413</v>
      </c>
      <c r="V77" s="132">
        <v>24.133600000000001</v>
      </c>
      <c r="W77" s="132">
        <v>9.7439</v>
      </c>
      <c r="X77" s="132">
        <v>10.443300000000001</v>
      </c>
      <c r="Y77" s="132">
        <v>10.966799999999999</v>
      </c>
      <c r="Z77" s="132">
        <v>2.6741000000000001</v>
      </c>
      <c r="AA77" s="132">
        <v>10.4046</v>
      </c>
      <c r="AB77" s="132">
        <v>15.348699999999999</v>
      </c>
      <c r="AC77" s="132">
        <v>5.0065</v>
      </c>
      <c r="AD77" s="133"/>
      <c r="AE77" s="133"/>
      <c r="AF77" s="133"/>
    </row>
    <row r="78" spans="1:32" hidden="1" outlineLevel="1" collapsed="1">
      <c r="A78" s="9">
        <v>42583</v>
      </c>
      <c r="B78" s="132">
        <v>807601.56701634999</v>
      </c>
      <c r="C78" s="132">
        <v>362760.66355167999</v>
      </c>
      <c r="D78" s="132">
        <v>444840.90346467</v>
      </c>
      <c r="E78" s="132">
        <v>164137.64186048001</v>
      </c>
      <c r="F78" s="132">
        <v>77218.623168260005</v>
      </c>
      <c r="G78" s="132">
        <v>86919.018692219994</v>
      </c>
      <c r="H78" s="132">
        <v>298323.10698776005</v>
      </c>
      <c r="I78" s="132">
        <v>176534.42863415001</v>
      </c>
      <c r="J78" s="132">
        <v>121788.67835361001</v>
      </c>
      <c r="K78" s="132">
        <v>426983.33925783995</v>
      </c>
      <c r="L78" s="132">
        <v>199671.95999696001</v>
      </c>
      <c r="M78" s="132">
        <v>227311.37926088003</v>
      </c>
      <c r="N78" s="132">
        <v>15.0701</v>
      </c>
      <c r="O78" s="132">
        <v>17.116900000000001</v>
      </c>
      <c r="P78" s="132">
        <v>16.051100000000002</v>
      </c>
      <c r="Q78" s="132">
        <v>8.4999000000000002</v>
      </c>
      <c r="R78" s="132">
        <v>8.4922000000000004</v>
      </c>
      <c r="S78" s="132">
        <v>30.639900000000001</v>
      </c>
      <c r="T78" s="132">
        <v>30.887899999999998</v>
      </c>
      <c r="U78" s="132">
        <v>31.297999999999998</v>
      </c>
      <c r="V78" s="132">
        <v>5.3902000000000001</v>
      </c>
      <c r="W78" s="132">
        <v>1.8118000000000001</v>
      </c>
      <c r="X78" s="132">
        <v>9.2065999999999999</v>
      </c>
      <c r="Y78" s="132">
        <v>9.7619000000000007</v>
      </c>
      <c r="Z78" s="132">
        <v>2.1888999999999998</v>
      </c>
      <c r="AA78" s="132">
        <v>9.5114000000000001</v>
      </c>
      <c r="AB78" s="132">
        <v>14.441000000000001</v>
      </c>
      <c r="AC78" s="132">
        <v>4.5738000000000003</v>
      </c>
      <c r="AD78" s="133"/>
      <c r="AE78" s="133"/>
      <c r="AF78" s="133"/>
    </row>
    <row r="79" spans="1:32" hidden="1" outlineLevel="1" collapsed="1">
      <c r="A79" s="9">
        <v>42614</v>
      </c>
      <c r="B79" s="132">
        <v>812080.32531599002</v>
      </c>
      <c r="C79" s="132">
        <v>368959.44371070003</v>
      </c>
      <c r="D79" s="132">
        <v>443120.88160528999</v>
      </c>
      <c r="E79" s="132">
        <v>163975.53593608999</v>
      </c>
      <c r="F79" s="132">
        <v>77287.336412119999</v>
      </c>
      <c r="G79" s="132">
        <v>86688.199523970005</v>
      </c>
      <c r="H79" s="132">
        <v>294808.31771666004</v>
      </c>
      <c r="I79" s="132">
        <v>174089.79604551999</v>
      </c>
      <c r="J79" s="132">
        <v>120718.52167114004</v>
      </c>
      <c r="K79" s="132">
        <v>433591.32958043006</v>
      </c>
      <c r="L79" s="132">
        <v>204190.05772626001</v>
      </c>
      <c r="M79" s="132">
        <v>229401.27185417002</v>
      </c>
      <c r="N79" s="132">
        <v>14.574</v>
      </c>
      <c r="O79" s="132">
        <v>16.9954</v>
      </c>
      <c r="P79" s="132">
        <v>15.917299999999999</v>
      </c>
      <c r="Q79" s="132">
        <v>8.3053000000000008</v>
      </c>
      <c r="R79" s="132">
        <v>8.3130000000000006</v>
      </c>
      <c r="S79" s="132">
        <v>30.6371</v>
      </c>
      <c r="T79" s="132">
        <v>30.696999999999999</v>
      </c>
      <c r="U79" s="132">
        <v>30.994299999999999</v>
      </c>
      <c r="V79" s="132">
        <v>20.5288</v>
      </c>
      <c r="W79" s="132">
        <v>10.3584</v>
      </c>
      <c r="X79" s="132">
        <v>9.7651000000000003</v>
      </c>
      <c r="Y79" s="132">
        <v>10.0969</v>
      </c>
      <c r="Z79" s="132">
        <v>3.5257000000000001</v>
      </c>
      <c r="AA79" s="132">
        <v>9.1587999999999994</v>
      </c>
      <c r="AB79" s="132">
        <v>14.0642</v>
      </c>
      <c r="AC79" s="132">
        <v>4.5773000000000001</v>
      </c>
      <c r="AD79" s="133"/>
      <c r="AE79" s="133"/>
      <c r="AF79" s="133"/>
    </row>
    <row r="80" spans="1:32" hidden="1" outlineLevel="1" collapsed="1">
      <c r="A80" s="9">
        <v>42644</v>
      </c>
      <c r="B80" s="132">
        <v>810118.42427995999</v>
      </c>
      <c r="C80" s="132">
        <v>392891.69650684</v>
      </c>
      <c r="D80" s="132">
        <v>417226.72777311999</v>
      </c>
      <c r="E80" s="132">
        <v>160996.33318918</v>
      </c>
      <c r="F80" s="132">
        <v>76874.586075209998</v>
      </c>
      <c r="G80" s="132">
        <v>84121.747113970006</v>
      </c>
      <c r="H80" s="132">
        <v>298179.17698900006</v>
      </c>
      <c r="I80" s="132">
        <v>182456.18724198002</v>
      </c>
      <c r="J80" s="132">
        <v>115722.98974701998</v>
      </c>
      <c r="K80" s="132">
        <v>430337.29319959995</v>
      </c>
      <c r="L80" s="132">
        <v>204240.1892393</v>
      </c>
      <c r="M80" s="132">
        <v>226097.10396030001</v>
      </c>
      <c r="N80" s="132">
        <v>13.2872</v>
      </c>
      <c r="O80" s="132">
        <v>14.398400000000001</v>
      </c>
      <c r="P80" s="132">
        <v>13.579800000000001</v>
      </c>
      <c r="Q80" s="132">
        <v>9.1119000000000003</v>
      </c>
      <c r="R80" s="132">
        <v>9.1306999999999992</v>
      </c>
      <c r="S80" s="132">
        <v>30.599399999999999</v>
      </c>
      <c r="T80" s="132">
        <v>30.613</v>
      </c>
      <c r="U80" s="132">
        <v>30.9239</v>
      </c>
      <c r="V80" s="132">
        <v>22.139700000000001</v>
      </c>
      <c r="W80" s="132">
        <v>10.5275</v>
      </c>
      <c r="X80" s="132">
        <v>9.8322000000000003</v>
      </c>
      <c r="Y80" s="132">
        <v>10.1111</v>
      </c>
      <c r="Z80" s="132">
        <v>3.4962</v>
      </c>
      <c r="AA80" s="132">
        <v>9.2509999999999994</v>
      </c>
      <c r="AB80" s="132">
        <v>14.0564</v>
      </c>
      <c r="AC80" s="132">
        <v>4.7159000000000004</v>
      </c>
      <c r="AD80" s="133"/>
      <c r="AE80" s="133"/>
      <c r="AF80" s="133"/>
    </row>
    <row r="81" spans="1:32" hidden="1" outlineLevel="1" collapsed="1">
      <c r="A81" s="9">
        <v>42675</v>
      </c>
      <c r="B81" s="132">
        <v>811140.45928388997</v>
      </c>
      <c r="C81" s="132">
        <v>423578.58986010001</v>
      </c>
      <c r="D81" s="132">
        <v>387561.86942379002</v>
      </c>
      <c r="E81" s="132">
        <v>160501.60117486</v>
      </c>
      <c r="F81" s="132">
        <v>77339.310872849994</v>
      </c>
      <c r="G81" s="132">
        <v>83162.290302010006</v>
      </c>
      <c r="H81" s="132">
        <v>290753.50515749003</v>
      </c>
      <c r="I81" s="132">
        <v>180194.03664106998</v>
      </c>
      <c r="J81" s="132">
        <v>110559.46851642001</v>
      </c>
      <c r="K81" s="132">
        <v>430962.07875067007</v>
      </c>
      <c r="L81" s="132">
        <v>205573.25148456002</v>
      </c>
      <c r="M81" s="132">
        <v>225388.82726611002</v>
      </c>
      <c r="N81" s="132">
        <v>13.1052</v>
      </c>
      <c r="O81" s="132">
        <v>14.005000000000001</v>
      </c>
      <c r="P81" s="132">
        <v>13.0869</v>
      </c>
      <c r="Q81" s="132">
        <v>8.7879000000000005</v>
      </c>
      <c r="R81" s="132">
        <v>8.8076000000000008</v>
      </c>
      <c r="S81" s="132">
        <v>30.499199999999998</v>
      </c>
      <c r="T81" s="132">
        <v>30.521100000000001</v>
      </c>
      <c r="U81" s="132">
        <v>30.970800000000001</v>
      </c>
      <c r="V81" s="132">
        <v>21.663900000000002</v>
      </c>
      <c r="W81" s="132">
        <v>10.934100000000001</v>
      </c>
      <c r="X81" s="132">
        <v>9.0198999999999998</v>
      </c>
      <c r="Y81" s="132">
        <v>9.3405000000000005</v>
      </c>
      <c r="Z81" s="132">
        <v>3.6394000000000002</v>
      </c>
      <c r="AA81" s="132">
        <v>9.6637000000000004</v>
      </c>
      <c r="AB81" s="132">
        <v>14.0098</v>
      </c>
      <c r="AC81" s="132">
        <v>5.0431999999999997</v>
      </c>
      <c r="AD81" s="133"/>
      <c r="AE81" s="133"/>
      <c r="AF81" s="133"/>
    </row>
    <row r="82" spans="1:32" hidden="1" outlineLevel="1" collapsed="1">
      <c r="A82" s="9">
        <v>42705</v>
      </c>
      <c r="B82" s="132">
        <v>822114.34799005999</v>
      </c>
      <c r="C82" s="132">
        <v>417431.67211027001</v>
      </c>
      <c r="D82" s="132">
        <v>404682.67587978998</v>
      </c>
      <c r="E82" s="132">
        <v>163333.08824734</v>
      </c>
      <c r="F82" s="132">
        <v>76709.869338010001</v>
      </c>
      <c r="G82" s="132">
        <v>86623.218909329997</v>
      </c>
      <c r="H82" s="132">
        <v>310559.13924365997</v>
      </c>
      <c r="I82" s="132">
        <v>193453.23654668999</v>
      </c>
      <c r="J82" s="132">
        <v>117105.90269696999</v>
      </c>
      <c r="K82" s="132">
        <v>444676.45596152003</v>
      </c>
      <c r="L82" s="132">
        <v>209601.25877749998</v>
      </c>
      <c r="M82" s="132">
        <v>235075.19718401998</v>
      </c>
      <c r="N82" s="132">
        <v>14.2075</v>
      </c>
      <c r="O82" s="132">
        <v>16.183199999999999</v>
      </c>
      <c r="P82" s="132">
        <v>15.1214</v>
      </c>
      <c r="Q82" s="132">
        <v>7.6665000000000001</v>
      </c>
      <c r="R82" s="132">
        <v>7.6788999999999996</v>
      </c>
      <c r="S82" s="132">
        <v>29.6708</v>
      </c>
      <c r="T82" s="132">
        <v>29.6828</v>
      </c>
      <c r="U82" s="132">
        <v>29.511099999999999</v>
      </c>
      <c r="V82" s="132">
        <v>24.743500000000001</v>
      </c>
      <c r="W82" s="132">
        <v>10.335100000000001</v>
      </c>
      <c r="X82" s="132">
        <v>8.9809000000000001</v>
      </c>
      <c r="Y82" s="132">
        <v>9.3917999999999999</v>
      </c>
      <c r="Z82" s="132">
        <v>3.7084999999999999</v>
      </c>
      <c r="AA82" s="132">
        <v>9.6812000000000005</v>
      </c>
      <c r="AB82" s="132">
        <v>13.913399999999999</v>
      </c>
      <c r="AC82" s="132">
        <v>5.1303000000000001</v>
      </c>
      <c r="AD82" s="133"/>
      <c r="AE82" s="133"/>
      <c r="AF82" s="133"/>
    </row>
    <row r="83" spans="1:32" hidden="1" outlineLevel="1" collapsed="1">
      <c r="A83" s="9">
        <v>42736</v>
      </c>
      <c r="B83" s="132">
        <v>808593.43913509999</v>
      </c>
      <c r="C83" s="132">
        <v>414668.75678713003</v>
      </c>
      <c r="D83" s="132">
        <v>393924.68234797003</v>
      </c>
      <c r="E83" s="132">
        <v>163657.82971809001</v>
      </c>
      <c r="F83" s="132">
        <v>77868.222369869996</v>
      </c>
      <c r="G83" s="132">
        <v>85789.607348220001</v>
      </c>
      <c r="H83" s="132">
        <v>299689.34646373999</v>
      </c>
      <c r="I83" s="132">
        <v>186394.67402969001</v>
      </c>
      <c r="J83" s="132">
        <v>113294.67243404996</v>
      </c>
      <c r="K83" s="132">
        <v>437688.87861632998</v>
      </c>
      <c r="L83" s="132">
        <v>206074.61423476</v>
      </c>
      <c r="M83" s="132">
        <v>231614.26438156996</v>
      </c>
      <c r="N83" s="132">
        <v>13.836</v>
      </c>
      <c r="O83" s="132">
        <v>16.0322</v>
      </c>
      <c r="P83" s="132">
        <v>14.7919</v>
      </c>
      <c r="Q83" s="132">
        <v>7.8324999999999996</v>
      </c>
      <c r="R83" s="132">
        <v>7.8532999999999999</v>
      </c>
      <c r="S83" s="132">
        <v>29.775200000000002</v>
      </c>
      <c r="T83" s="132">
        <v>29.799700000000001</v>
      </c>
      <c r="U83" s="132">
        <v>29.754799999999999</v>
      </c>
      <c r="V83" s="132">
        <v>18.597300000000001</v>
      </c>
      <c r="W83" s="132">
        <v>9.1569000000000003</v>
      </c>
      <c r="X83" s="132">
        <v>8.4543999999999997</v>
      </c>
      <c r="Y83" s="132">
        <v>8.7181999999999995</v>
      </c>
      <c r="Z83" s="132">
        <v>3.9683999999999999</v>
      </c>
      <c r="AA83" s="132">
        <v>9.6737000000000002</v>
      </c>
      <c r="AB83" s="132">
        <v>14.3835</v>
      </c>
      <c r="AC83" s="132">
        <v>4.7042000000000002</v>
      </c>
      <c r="AD83" s="133"/>
      <c r="AE83" s="133"/>
      <c r="AF83" s="133"/>
    </row>
    <row r="84" spans="1:32" hidden="1" outlineLevel="1" collapsed="1">
      <c r="A84" s="9">
        <v>42767</v>
      </c>
      <c r="B84" s="132">
        <v>800416.88833807001</v>
      </c>
      <c r="C84" s="132">
        <v>415110.48174870998</v>
      </c>
      <c r="D84" s="132">
        <v>385306.40658935998</v>
      </c>
      <c r="E84" s="132">
        <v>161936.75162190001</v>
      </c>
      <c r="F84" s="132">
        <v>78543.429897859998</v>
      </c>
      <c r="G84" s="132">
        <v>83393.321724039997</v>
      </c>
      <c r="H84" s="132">
        <v>298194.61718082998</v>
      </c>
      <c r="I84" s="132">
        <v>184287.67224168999</v>
      </c>
      <c r="J84" s="132">
        <v>113906.94493913997</v>
      </c>
      <c r="K84" s="132">
        <v>436924.30568922008</v>
      </c>
      <c r="L84" s="132">
        <v>208393.03055172006</v>
      </c>
      <c r="M84" s="132">
        <v>228531.27513750002</v>
      </c>
      <c r="N84" s="132">
        <v>13.905799999999999</v>
      </c>
      <c r="O84" s="132">
        <v>15.5913</v>
      </c>
      <c r="P84" s="132">
        <v>14.419700000000001</v>
      </c>
      <c r="Q84" s="132">
        <v>7.7782</v>
      </c>
      <c r="R84" s="132">
        <v>7.7990000000000004</v>
      </c>
      <c r="S84" s="132">
        <v>29.9543</v>
      </c>
      <c r="T84" s="132">
        <v>29.970199999999998</v>
      </c>
      <c r="U84" s="132">
        <v>30.189699999999998</v>
      </c>
      <c r="V84" s="132">
        <v>18.317299999999999</v>
      </c>
      <c r="W84" s="132">
        <v>6.8769</v>
      </c>
      <c r="X84" s="132">
        <v>8.5363000000000007</v>
      </c>
      <c r="Y84" s="132">
        <v>8.7627000000000006</v>
      </c>
      <c r="Z84" s="132">
        <v>3.4906000000000001</v>
      </c>
      <c r="AA84" s="132">
        <v>8.8742999999999999</v>
      </c>
      <c r="AB84" s="132">
        <v>13.579000000000001</v>
      </c>
      <c r="AC84" s="132">
        <v>4.3014000000000001</v>
      </c>
      <c r="AD84" s="133"/>
      <c r="AE84" s="133"/>
      <c r="AF84" s="133"/>
    </row>
    <row r="85" spans="1:32" hidden="1" outlineLevel="1" collapsed="1">
      <c r="A85" s="9">
        <v>42795</v>
      </c>
      <c r="B85" s="132">
        <v>793045.34146378003</v>
      </c>
      <c r="C85" s="132">
        <v>417288.33072822</v>
      </c>
      <c r="D85" s="132">
        <v>375757.01073555998</v>
      </c>
      <c r="E85" s="132">
        <v>161146.41091559001</v>
      </c>
      <c r="F85" s="132">
        <v>80269.073323079996</v>
      </c>
      <c r="G85" s="132">
        <v>80877.337592509997</v>
      </c>
      <c r="H85" s="132">
        <v>309396.51081345003</v>
      </c>
      <c r="I85" s="132">
        <v>192277.74400183</v>
      </c>
      <c r="J85" s="132">
        <v>117118.76681161999</v>
      </c>
      <c r="K85" s="132">
        <v>440537.72966690001</v>
      </c>
      <c r="L85" s="132">
        <v>213409.56192884</v>
      </c>
      <c r="M85" s="132">
        <v>227128.16773805997</v>
      </c>
      <c r="N85" s="132">
        <v>13.9884</v>
      </c>
      <c r="O85" s="132">
        <v>15.7919</v>
      </c>
      <c r="P85" s="132">
        <v>14.746</v>
      </c>
      <c r="Q85" s="132">
        <v>8.4216999999999995</v>
      </c>
      <c r="R85" s="132">
        <v>8.4383999999999997</v>
      </c>
      <c r="S85" s="132">
        <v>29.265000000000001</v>
      </c>
      <c r="T85" s="132">
        <v>29.273599999999998</v>
      </c>
      <c r="U85" s="132">
        <v>28.980699999999999</v>
      </c>
      <c r="V85" s="132">
        <v>27.592199999999998</v>
      </c>
      <c r="W85" s="132">
        <v>9.5050000000000008</v>
      </c>
      <c r="X85" s="132">
        <v>9.1259999999999994</v>
      </c>
      <c r="Y85" s="132">
        <v>9.3168000000000006</v>
      </c>
      <c r="Z85" s="132">
        <v>3.18</v>
      </c>
      <c r="AA85" s="132">
        <v>8.9192</v>
      </c>
      <c r="AB85" s="132">
        <v>13.464399999999999</v>
      </c>
      <c r="AC85" s="132">
        <v>3.7515000000000001</v>
      </c>
      <c r="AD85" s="133"/>
      <c r="AE85" s="133"/>
      <c r="AF85" s="133"/>
    </row>
    <row r="86" spans="1:32" hidden="1" outlineLevel="1" collapsed="1">
      <c r="A86" s="9">
        <v>42826</v>
      </c>
      <c r="B86" s="132">
        <v>788350.41833957005</v>
      </c>
      <c r="C86" s="132">
        <v>418623.64094216999</v>
      </c>
      <c r="D86" s="132">
        <v>369726.7773974</v>
      </c>
      <c r="E86" s="132">
        <v>159865.89404699</v>
      </c>
      <c r="F86" s="132">
        <v>80955.368573650005</v>
      </c>
      <c r="G86" s="132">
        <v>78910.525473340007</v>
      </c>
      <c r="H86" s="132">
        <v>311000.20236977993</v>
      </c>
      <c r="I86" s="132">
        <v>193387.50571512003</v>
      </c>
      <c r="J86" s="132">
        <v>117612.69665466002</v>
      </c>
      <c r="K86" s="132">
        <v>446486.03038549004</v>
      </c>
      <c r="L86" s="132">
        <v>221875.76207111002</v>
      </c>
      <c r="M86" s="132">
        <v>224610.26831437999</v>
      </c>
      <c r="N86" s="132">
        <v>13.5261</v>
      </c>
      <c r="O86" s="132">
        <v>15.2234</v>
      </c>
      <c r="P86" s="132">
        <v>14.234500000000001</v>
      </c>
      <c r="Q86" s="132">
        <v>8.7841000000000005</v>
      </c>
      <c r="R86" s="132">
        <v>8.7848000000000006</v>
      </c>
      <c r="S86" s="132">
        <v>29.575099999999999</v>
      </c>
      <c r="T86" s="132">
        <v>29.622900000000001</v>
      </c>
      <c r="U86" s="132">
        <v>29.667899999999999</v>
      </c>
      <c r="V86" s="132">
        <v>13.820600000000001</v>
      </c>
      <c r="W86" s="132">
        <v>8.6631999999999998</v>
      </c>
      <c r="X86" s="132">
        <v>8.7590000000000003</v>
      </c>
      <c r="Y86" s="132">
        <v>9.0375999999999994</v>
      </c>
      <c r="Z86" s="132">
        <v>3.2886000000000002</v>
      </c>
      <c r="AA86" s="132">
        <v>8.2120999999999995</v>
      </c>
      <c r="AB86" s="132">
        <v>12.5985</v>
      </c>
      <c r="AC86" s="132">
        <v>3.6663000000000001</v>
      </c>
      <c r="AD86" s="133"/>
      <c r="AE86" s="133"/>
      <c r="AF86" s="133"/>
    </row>
    <row r="87" spans="1:32" hidden="1" outlineLevel="1" collapsed="1">
      <c r="A87" s="9">
        <v>42856</v>
      </c>
      <c r="B87" s="132">
        <v>783718.83675185998</v>
      </c>
      <c r="C87" s="132">
        <v>416630.9877387</v>
      </c>
      <c r="D87" s="132">
        <v>367087.84901315998</v>
      </c>
      <c r="E87" s="132">
        <v>160027.88953057001</v>
      </c>
      <c r="F87" s="132">
        <v>83054.041231290001</v>
      </c>
      <c r="G87" s="132">
        <v>76973.848299279998</v>
      </c>
      <c r="H87" s="132">
        <v>309854.52749686997</v>
      </c>
      <c r="I87" s="132">
        <v>193133.31996807997</v>
      </c>
      <c r="J87" s="132">
        <v>116721.20752879001</v>
      </c>
      <c r="K87" s="132">
        <v>444550.57151836</v>
      </c>
      <c r="L87" s="132">
        <v>221509.48962840001</v>
      </c>
      <c r="M87" s="132">
        <v>223041.08188995995</v>
      </c>
      <c r="N87" s="132">
        <v>13.4841</v>
      </c>
      <c r="O87" s="132">
        <v>14.9307</v>
      </c>
      <c r="P87" s="132">
        <v>13.95</v>
      </c>
      <c r="Q87" s="132">
        <v>7.7797000000000001</v>
      </c>
      <c r="R87" s="132">
        <v>7.8061999999999996</v>
      </c>
      <c r="S87" s="132">
        <v>29.700399999999998</v>
      </c>
      <c r="T87" s="132">
        <v>29.7423</v>
      </c>
      <c r="U87" s="132">
        <v>29.693999999999999</v>
      </c>
      <c r="V87" s="132">
        <v>15.5404</v>
      </c>
      <c r="W87" s="132">
        <v>9.2598000000000003</v>
      </c>
      <c r="X87" s="132">
        <v>8.3841999999999999</v>
      </c>
      <c r="Y87" s="132">
        <v>8.6262000000000008</v>
      </c>
      <c r="Z87" s="132">
        <v>2.5341</v>
      </c>
      <c r="AA87" s="132">
        <v>7.8428000000000004</v>
      </c>
      <c r="AB87" s="132">
        <v>12.015000000000001</v>
      </c>
      <c r="AC87" s="132">
        <v>3.3799000000000001</v>
      </c>
      <c r="AD87" s="133"/>
      <c r="AE87" s="133"/>
      <c r="AF87" s="133"/>
    </row>
    <row r="88" spans="1:32" hidden="1" outlineLevel="1" collapsed="1">
      <c r="A88" s="9">
        <v>42887</v>
      </c>
      <c r="B88" s="132">
        <v>784033.61815550004</v>
      </c>
      <c r="C88" s="132">
        <v>424557.78886203002</v>
      </c>
      <c r="D88" s="132">
        <v>359475.82929347001</v>
      </c>
      <c r="E88" s="132">
        <v>159424.42763901001</v>
      </c>
      <c r="F88" s="132">
        <v>84263.466961300001</v>
      </c>
      <c r="G88" s="132">
        <v>75160.960677709998</v>
      </c>
      <c r="H88" s="132">
        <v>309865.69533067016</v>
      </c>
      <c r="I88" s="132">
        <v>192903.71310826996</v>
      </c>
      <c r="J88" s="132">
        <v>116961.98222239999</v>
      </c>
      <c r="K88" s="132">
        <v>451556.91485345992</v>
      </c>
      <c r="L88" s="132">
        <v>229741.01091064996</v>
      </c>
      <c r="M88" s="132">
        <v>221815.90394280996</v>
      </c>
      <c r="N88" s="132">
        <v>13.248100000000001</v>
      </c>
      <c r="O88" s="132">
        <v>14.521699999999999</v>
      </c>
      <c r="P88" s="132">
        <v>13.6577</v>
      </c>
      <c r="Q88" s="132">
        <v>7.3693</v>
      </c>
      <c r="R88" s="132">
        <v>7.4084000000000003</v>
      </c>
      <c r="S88" s="132">
        <v>29.4529</v>
      </c>
      <c r="T88" s="132">
        <v>29.481400000000001</v>
      </c>
      <c r="U88" s="132">
        <v>29.499099999999999</v>
      </c>
      <c r="V88" s="132">
        <v>17.647300000000001</v>
      </c>
      <c r="W88" s="132">
        <v>10.0914</v>
      </c>
      <c r="X88" s="132">
        <v>7.9032999999999998</v>
      </c>
      <c r="Y88" s="132">
        <v>8.1875</v>
      </c>
      <c r="Z88" s="132">
        <v>3.22</v>
      </c>
      <c r="AA88" s="132">
        <v>7.7716000000000003</v>
      </c>
      <c r="AB88" s="132">
        <v>12.133100000000001</v>
      </c>
      <c r="AC88" s="132">
        <v>3.3519000000000001</v>
      </c>
      <c r="AD88" s="133"/>
      <c r="AE88" s="133"/>
      <c r="AF88" s="133"/>
    </row>
    <row r="89" spans="1:32" hidden="1" outlineLevel="1" collapsed="1">
      <c r="A89" s="9">
        <v>42917</v>
      </c>
      <c r="B89" s="132">
        <v>783050.51627616002</v>
      </c>
      <c r="C89" s="132">
        <v>432130.71300694998</v>
      </c>
      <c r="D89" s="132">
        <v>350919.80326920998</v>
      </c>
      <c r="E89" s="132">
        <v>159935.11358157999</v>
      </c>
      <c r="F89" s="132">
        <v>86421.655451540006</v>
      </c>
      <c r="G89" s="132">
        <v>73513.458130040002</v>
      </c>
      <c r="H89" s="132">
        <v>319918.53517287999</v>
      </c>
      <c r="I89" s="132">
        <v>196687.98254958002</v>
      </c>
      <c r="J89" s="132">
        <v>123230.5526233</v>
      </c>
      <c r="K89" s="132">
        <v>448291.10114391003</v>
      </c>
      <c r="L89" s="132">
        <v>227757.94818286999</v>
      </c>
      <c r="M89" s="132">
        <v>220533.15296103997</v>
      </c>
      <c r="N89" s="132">
        <v>12.342000000000001</v>
      </c>
      <c r="O89" s="132">
        <v>13.872999999999999</v>
      </c>
      <c r="P89" s="132">
        <v>12.860200000000001</v>
      </c>
      <c r="Q89" s="132">
        <v>6.9329000000000001</v>
      </c>
      <c r="R89" s="132">
        <v>6.9542000000000002</v>
      </c>
      <c r="S89" s="132">
        <v>28.970199999999998</v>
      </c>
      <c r="T89" s="132">
        <v>28.987100000000002</v>
      </c>
      <c r="U89" s="132">
        <v>28.626100000000001</v>
      </c>
      <c r="V89" s="132">
        <v>19.741800000000001</v>
      </c>
      <c r="W89" s="132">
        <v>8.0970999999999993</v>
      </c>
      <c r="X89" s="132">
        <v>7.7527999999999997</v>
      </c>
      <c r="Y89" s="132">
        <v>7.9568000000000003</v>
      </c>
      <c r="Z89" s="132">
        <v>2.0398000000000001</v>
      </c>
      <c r="AA89" s="132">
        <v>7.6570999999999998</v>
      </c>
      <c r="AB89" s="132">
        <v>12.014799999999999</v>
      </c>
      <c r="AC89" s="132">
        <v>3.1103999999999998</v>
      </c>
      <c r="AD89" s="133"/>
      <c r="AE89" s="133"/>
      <c r="AF89" s="133"/>
    </row>
    <row r="90" spans="1:32" hidden="1" outlineLevel="1" collapsed="1">
      <c r="A90" s="9">
        <v>42948</v>
      </c>
      <c r="B90" s="132">
        <v>783501.67673555005</v>
      </c>
      <c r="C90" s="132">
        <v>437509.26131705998</v>
      </c>
      <c r="D90" s="132">
        <v>345992.41541849001</v>
      </c>
      <c r="E90" s="132">
        <v>161650.11380354999</v>
      </c>
      <c r="F90" s="132">
        <v>90167.475978240007</v>
      </c>
      <c r="G90" s="132">
        <v>71482.637825309997</v>
      </c>
      <c r="H90" s="132">
        <v>313279.85760887997</v>
      </c>
      <c r="I90" s="132">
        <v>188963.76543076994</v>
      </c>
      <c r="J90" s="132">
        <v>124316.09217810999</v>
      </c>
      <c r="K90" s="132">
        <v>447014.71888101997</v>
      </c>
      <c r="L90" s="132">
        <v>227808.51810262998</v>
      </c>
      <c r="M90" s="132">
        <v>219206.20077839002</v>
      </c>
      <c r="N90" s="132">
        <v>12.7258</v>
      </c>
      <c r="O90" s="132">
        <v>14.0845</v>
      </c>
      <c r="P90" s="132">
        <v>13.162800000000001</v>
      </c>
      <c r="Q90" s="132">
        <v>7.4949000000000003</v>
      </c>
      <c r="R90" s="132">
        <v>7.5189000000000004</v>
      </c>
      <c r="S90" s="132">
        <v>27.8398</v>
      </c>
      <c r="T90" s="132">
        <v>27.864100000000001</v>
      </c>
      <c r="U90" s="132">
        <v>27.1753</v>
      </c>
      <c r="V90" s="132">
        <v>15.478899999999999</v>
      </c>
      <c r="W90" s="132">
        <v>9.2950999999999997</v>
      </c>
      <c r="X90" s="132">
        <v>7.9836999999999998</v>
      </c>
      <c r="Y90" s="132">
        <v>8.2080000000000002</v>
      </c>
      <c r="Z90" s="132">
        <v>2.4857</v>
      </c>
      <c r="AA90" s="132">
        <v>7.2411000000000003</v>
      </c>
      <c r="AB90" s="132">
        <v>11.2829</v>
      </c>
      <c r="AC90" s="132">
        <v>3.0811999999999999</v>
      </c>
      <c r="AD90" s="133"/>
      <c r="AE90" s="133"/>
      <c r="AF90" s="133"/>
    </row>
    <row r="91" spans="1:32" hidden="1" outlineLevel="1" collapsed="1">
      <c r="A91" s="9">
        <v>42979</v>
      </c>
      <c r="B91" s="132">
        <v>796517.83809814998</v>
      </c>
      <c r="C91" s="132">
        <v>442782.64885741001</v>
      </c>
      <c r="D91" s="132">
        <v>353735.18924073997</v>
      </c>
      <c r="E91" s="132">
        <v>164590.43095129999</v>
      </c>
      <c r="F91" s="132">
        <v>92417.130601530007</v>
      </c>
      <c r="G91" s="132">
        <v>72173.300349769997</v>
      </c>
      <c r="H91" s="132">
        <v>321927.22870363994</v>
      </c>
      <c r="I91" s="132">
        <v>189588.18454823</v>
      </c>
      <c r="J91" s="132">
        <v>132339.04415541003</v>
      </c>
      <c r="K91" s="132">
        <v>459403.03176354</v>
      </c>
      <c r="L91" s="132">
        <v>231829.2933429</v>
      </c>
      <c r="M91" s="132">
        <v>227573.73842064</v>
      </c>
      <c r="N91" s="132">
        <v>13.0473</v>
      </c>
      <c r="O91" s="132">
        <v>14.530099999999999</v>
      </c>
      <c r="P91" s="132">
        <v>13.737299999999999</v>
      </c>
      <c r="Q91" s="132">
        <v>7.0887000000000002</v>
      </c>
      <c r="R91" s="132">
        <v>7.0876000000000001</v>
      </c>
      <c r="S91" s="132">
        <v>28.752700000000001</v>
      </c>
      <c r="T91" s="132">
        <v>28.8034</v>
      </c>
      <c r="U91" s="132">
        <v>28.431899999999999</v>
      </c>
      <c r="V91" s="132">
        <v>11.5908</v>
      </c>
      <c r="W91" s="132">
        <v>8.2140000000000004</v>
      </c>
      <c r="X91" s="132">
        <v>7.8836000000000004</v>
      </c>
      <c r="Y91" s="132">
        <v>8.0841999999999992</v>
      </c>
      <c r="Z91" s="132">
        <v>1.7769999999999999</v>
      </c>
      <c r="AA91" s="132">
        <v>6.6120999999999999</v>
      </c>
      <c r="AB91" s="132">
        <v>10.5274</v>
      </c>
      <c r="AC91" s="132">
        <v>2.8792</v>
      </c>
      <c r="AD91" s="133"/>
      <c r="AE91" s="133"/>
      <c r="AF91" s="133"/>
    </row>
    <row r="92" spans="1:32" hidden="1" outlineLevel="1" collapsed="1">
      <c r="A92" s="9">
        <v>43009</v>
      </c>
      <c r="B92" s="132">
        <v>810070.39522962004</v>
      </c>
      <c r="C92" s="132">
        <v>445596.82241115998</v>
      </c>
      <c r="D92" s="132">
        <v>364473.57281846</v>
      </c>
      <c r="E92" s="132">
        <v>167062.45399129001</v>
      </c>
      <c r="F92" s="132">
        <v>94988.685884179999</v>
      </c>
      <c r="G92" s="132">
        <v>72073.768107109994</v>
      </c>
      <c r="H92" s="132">
        <v>319108.89074076008</v>
      </c>
      <c r="I92" s="132">
        <v>191613.98821387</v>
      </c>
      <c r="J92" s="132">
        <v>127494.90252689001</v>
      </c>
      <c r="K92" s="132">
        <v>462075.16289083991</v>
      </c>
      <c r="L92" s="132">
        <v>231902.94083212997</v>
      </c>
      <c r="M92" s="132">
        <v>230172.22205871</v>
      </c>
      <c r="N92" s="132">
        <v>13.1427</v>
      </c>
      <c r="O92" s="132">
        <v>14.751799999999999</v>
      </c>
      <c r="P92" s="132">
        <v>14.090999999999999</v>
      </c>
      <c r="Q92" s="132">
        <v>7.4852999999999996</v>
      </c>
      <c r="R92" s="132">
        <v>7.4661</v>
      </c>
      <c r="S92" s="132">
        <v>29.027999999999999</v>
      </c>
      <c r="T92" s="132">
        <v>29.052199999999999</v>
      </c>
      <c r="U92" s="132">
        <v>28.657599999999999</v>
      </c>
      <c r="V92" s="132">
        <v>12.8508</v>
      </c>
      <c r="W92" s="132">
        <v>7.8766999999999996</v>
      </c>
      <c r="X92" s="132">
        <v>7.8384</v>
      </c>
      <c r="Y92" s="132">
        <v>8.0787999999999993</v>
      </c>
      <c r="Z92" s="132">
        <v>2.3294000000000001</v>
      </c>
      <c r="AA92" s="132">
        <v>6.5632999999999999</v>
      </c>
      <c r="AB92" s="132">
        <v>10.625</v>
      </c>
      <c r="AC92" s="132">
        <v>2.8772000000000002</v>
      </c>
      <c r="AD92" s="133"/>
      <c r="AE92" s="133"/>
      <c r="AF92" s="133"/>
    </row>
    <row r="93" spans="1:32" hidden="1" outlineLevel="1" collapsed="1">
      <c r="A93" s="9">
        <v>43040</v>
      </c>
      <c r="B93" s="132">
        <v>813424.44859037001</v>
      </c>
      <c r="C93" s="132">
        <v>446703.69885223999</v>
      </c>
      <c r="D93" s="132">
        <v>366720.74973813002</v>
      </c>
      <c r="E93" s="132">
        <v>163604.55740240001</v>
      </c>
      <c r="F93" s="132">
        <v>97570.410596729998</v>
      </c>
      <c r="G93" s="132">
        <v>66034.146805669996</v>
      </c>
      <c r="H93" s="132">
        <v>312359.92577930004</v>
      </c>
      <c r="I93" s="132">
        <v>186912.89521031998</v>
      </c>
      <c r="J93" s="132">
        <v>125447.03056898</v>
      </c>
      <c r="K93" s="132">
        <v>469975.08612801001</v>
      </c>
      <c r="L93" s="132">
        <v>236990.82191728998</v>
      </c>
      <c r="M93" s="132">
        <v>232984.26421071996</v>
      </c>
      <c r="N93" s="132">
        <v>14.0518</v>
      </c>
      <c r="O93" s="132">
        <v>15.7919</v>
      </c>
      <c r="P93" s="132">
        <v>15.2501</v>
      </c>
      <c r="Q93" s="132">
        <v>6.3909000000000002</v>
      </c>
      <c r="R93" s="132">
        <v>6.3746999999999998</v>
      </c>
      <c r="S93" s="132">
        <v>28.132899999999999</v>
      </c>
      <c r="T93" s="132">
        <v>28.215199999999999</v>
      </c>
      <c r="U93" s="132">
        <v>27.8748</v>
      </c>
      <c r="V93" s="132">
        <v>10.303900000000001</v>
      </c>
      <c r="W93" s="132">
        <v>8.0823999999999998</v>
      </c>
      <c r="X93" s="132">
        <v>8.4593000000000007</v>
      </c>
      <c r="Y93" s="132">
        <v>8.6834000000000007</v>
      </c>
      <c r="Z93" s="132">
        <v>2.2946</v>
      </c>
      <c r="AA93" s="132">
        <v>6.9362000000000004</v>
      </c>
      <c r="AB93" s="132">
        <v>11.1737</v>
      </c>
      <c r="AC93" s="132">
        <v>2.7280000000000002</v>
      </c>
      <c r="AD93" s="133"/>
      <c r="AE93" s="133"/>
      <c r="AF93" s="133"/>
    </row>
    <row r="94" spans="1:32" hidden="1" outlineLevel="1" collapsed="1">
      <c r="A94" s="9">
        <v>43070</v>
      </c>
      <c r="B94" s="132">
        <v>829932.02096091001</v>
      </c>
      <c r="C94" s="132">
        <v>455094.58583995001</v>
      </c>
      <c r="D94" s="132">
        <v>374837.43512096</v>
      </c>
      <c r="E94" s="132">
        <v>174181.85180860999</v>
      </c>
      <c r="F94" s="132">
        <v>106285.54500486</v>
      </c>
      <c r="G94" s="132">
        <v>67896.306803750005</v>
      </c>
      <c r="H94" s="132">
        <v>343758.21693201998</v>
      </c>
      <c r="I94" s="132">
        <v>211173.27041606998</v>
      </c>
      <c r="J94" s="132">
        <v>132584.94651595</v>
      </c>
      <c r="K94" s="132">
        <v>495313.10327557003</v>
      </c>
      <c r="L94" s="132">
        <v>252438.65892826999</v>
      </c>
      <c r="M94" s="132">
        <v>242874.44434730004</v>
      </c>
      <c r="N94" s="132">
        <v>14.123200000000001</v>
      </c>
      <c r="O94" s="132">
        <v>16.175999999999998</v>
      </c>
      <c r="P94" s="132">
        <v>15.7197</v>
      </c>
      <c r="Q94" s="132">
        <v>6.5404</v>
      </c>
      <c r="R94" s="132">
        <v>6.5609000000000002</v>
      </c>
      <c r="S94" s="132">
        <v>29.693100000000001</v>
      </c>
      <c r="T94" s="132">
        <v>29.747699999999998</v>
      </c>
      <c r="U94" s="132">
        <v>30.394100000000002</v>
      </c>
      <c r="V94" s="132">
        <v>11.2102</v>
      </c>
      <c r="W94" s="132">
        <v>8.8946000000000005</v>
      </c>
      <c r="X94" s="132">
        <v>8.9183000000000003</v>
      </c>
      <c r="Y94" s="132">
        <v>9.2077000000000009</v>
      </c>
      <c r="Z94" s="132">
        <v>2.4214000000000002</v>
      </c>
      <c r="AA94" s="132">
        <v>7.1287000000000003</v>
      </c>
      <c r="AB94" s="132">
        <v>11.3851</v>
      </c>
      <c r="AC94" s="132">
        <v>2.7334999999999998</v>
      </c>
      <c r="AD94" s="133"/>
      <c r="AE94" s="133"/>
      <c r="AF94" s="133"/>
    </row>
    <row r="95" spans="1:32" hidden="1" outlineLevel="1" collapsed="1">
      <c r="A95" s="9">
        <v>43101</v>
      </c>
      <c r="B95" s="132">
        <v>857152.04576669005</v>
      </c>
      <c r="C95" s="132">
        <v>458159.85977674002</v>
      </c>
      <c r="D95" s="132">
        <v>398992.18598995003</v>
      </c>
      <c r="E95" s="132">
        <v>179063.33452969001</v>
      </c>
      <c r="F95" s="132">
        <v>110429.03107259001</v>
      </c>
      <c r="G95" s="132">
        <v>68634.303457100003</v>
      </c>
      <c r="H95" s="132">
        <v>325294.15974701004</v>
      </c>
      <c r="I95" s="132">
        <v>200123.33808935</v>
      </c>
      <c r="J95" s="132">
        <v>125170.82165766001</v>
      </c>
      <c r="K95" s="132">
        <v>491669.55481504998</v>
      </c>
      <c r="L95" s="132">
        <v>248278.83133478998</v>
      </c>
      <c r="M95" s="132">
        <v>243390.72348026</v>
      </c>
      <c r="N95" s="132">
        <v>14.628399999999999</v>
      </c>
      <c r="O95" s="132">
        <v>15.721500000000001</v>
      </c>
      <c r="P95" s="132">
        <v>15.2258</v>
      </c>
      <c r="Q95" s="132">
        <v>6.0575999999999999</v>
      </c>
      <c r="R95" s="132">
        <v>6.0965999999999996</v>
      </c>
      <c r="S95" s="132">
        <v>29.346599999999999</v>
      </c>
      <c r="T95" s="132">
        <v>29.404299999999999</v>
      </c>
      <c r="U95" s="132">
        <v>29.6843</v>
      </c>
      <c r="V95" s="132">
        <v>11.286899999999999</v>
      </c>
      <c r="W95" s="132">
        <v>8.4229000000000003</v>
      </c>
      <c r="X95" s="132">
        <v>9.2894000000000005</v>
      </c>
      <c r="Y95" s="132">
        <v>9.4878</v>
      </c>
      <c r="Z95" s="132">
        <v>2.2995999999999999</v>
      </c>
      <c r="AA95" s="132">
        <v>7.1565000000000003</v>
      </c>
      <c r="AB95" s="132">
        <v>11.5777</v>
      </c>
      <c r="AC95" s="132">
        <v>2.6633</v>
      </c>
      <c r="AD95" s="133"/>
      <c r="AE95" s="133"/>
      <c r="AF95" s="133"/>
    </row>
    <row r="96" spans="1:32" hidden="1" outlineLevel="1" collapsed="1">
      <c r="A96" s="9">
        <v>43132</v>
      </c>
      <c r="B96" s="132">
        <v>844088.83046017995</v>
      </c>
      <c r="C96" s="132">
        <v>461623.67177844001</v>
      </c>
      <c r="D96" s="132">
        <v>382465.15868173999</v>
      </c>
      <c r="E96" s="132">
        <v>177367.35803373001</v>
      </c>
      <c r="F96" s="132">
        <v>111759.45277954001</v>
      </c>
      <c r="G96" s="132">
        <v>65607.905254190002</v>
      </c>
      <c r="H96" s="132">
        <v>322905.19426614</v>
      </c>
      <c r="I96" s="132">
        <v>201531.00210822999</v>
      </c>
      <c r="J96" s="132">
        <v>121374.19215791</v>
      </c>
      <c r="K96" s="132">
        <v>488534.56093011994</v>
      </c>
      <c r="L96" s="132">
        <v>253821.75401234004</v>
      </c>
      <c r="M96" s="132">
        <v>234712.80691777999</v>
      </c>
      <c r="N96" s="132">
        <v>15.020799999999999</v>
      </c>
      <c r="O96" s="132">
        <v>16.3291</v>
      </c>
      <c r="P96" s="132">
        <v>15.9513</v>
      </c>
      <c r="Q96" s="132">
        <v>6.4447000000000001</v>
      </c>
      <c r="R96" s="132">
        <v>6.4667000000000003</v>
      </c>
      <c r="S96" s="132">
        <v>30.330200000000001</v>
      </c>
      <c r="T96" s="132">
        <v>30.473800000000001</v>
      </c>
      <c r="U96" s="132">
        <v>31.6295</v>
      </c>
      <c r="V96" s="132">
        <v>8.4846000000000004</v>
      </c>
      <c r="W96" s="132">
        <v>6.7476000000000003</v>
      </c>
      <c r="X96" s="132">
        <v>9.9305000000000003</v>
      </c>
      <c r="Y96" s="132">
        <v>10.178699999999999</v>
      </c>
      <c r="Z96" s="132">
        <v>2.7166999999999999</v>
      </c>
      <c r="AA96" s="132">
        <v>6.9935999999999998</v>
      </c>
      <c r="AB96" s="132">
        <v>11.3628</v>
      </c>
      <c r="AC96" s="132">
        <v>2.6215999999999999</v>
      </c>
      <c r="AD96" s="133"/>
      <c r="AE96" s="133"/>
      <c r="AF96" s="133"/>
    </row>
    <row r="97" spans="1:32" hidden="1" outlineLevel="1" collapsed="1">
      <c r="A97" s="9">
        <v>43160</v>
      </c>
      <c r="B97" s="132">
        <v>839344.90904775006</v>
      </c>
      <c r="C97" s="132">
        <v>460507.55479274999</v>
      </c>
      <c r="D97" s="132">
        <v>378837.35425500001</v>
      </c>
      <c r="E97" s="132">
        <v>179134.84700561999</v>
      </c>
      <c r="F97" s="132">
        <v>114662.89599849</v>
      </c>
      <c r="G97" s="132">
        <v>64471.951007130003</v>
      </c>
      <c r="H97" s="132">
        <v>318168.49965250003</v>
      </c>
      <c r="I97" s="132">
        <v>200012.44290553004</v>
      </c>
      <c r="J97" s="132">
        <v>118156.05674696999</v>
      </c>
      <c r="K97" s="132">
        <v>489355.78866953007</v>
      </c>
      <c r="L97" s="132">
        <v>257274.86812013999</v>
      </c>
      <c r="M97" s="132">
        <v>232080.92054938996</v>
      </c>
      <c r="N97" s="132">
        <v>15.5779</v>
      </c>
      <c r="O97" s="132">
        <v>16.889800000000001</v>
      </c>
      <c r="P97" s="132">
        <v>16.575900000000001</v>
      </c>
      <c r="Q97" s="132">
        <v>6.6769999999999996</v>
      </c>
      <c r="R97" s="132">
        <v>6.7038000000000002</v>
      </c>
      <c r="S97" s="132">
        <v>29.901</v>
      </c>
      <c r="T97" s="132">
        <v>29.951499999999999</v>
      </c>
      <c r="U97" s="132">
        <v>31.224</v>
      </c>
      <c r="V97" s="132">
        <v>8.6359999999999992</v>
      </c>
      <c r="W97" s="132">
        <v>6.4051</v>
      </c>
      <c r="X97" s="132">
        <v>10.770799999999999</v>
      </c>
      <c r="Y97" s="132">
        <v>11.002000000000001</v>
      </c>
      <c r="Z97" s="132">
        <v>2.2829000000000002</v>
      </c>
      <c r="AA97" s="132">
        <v>7.0029000000000003</v>
      </c>
      <c r="AB97" s="132">
        <v>10.8405</v>
      </c>
      <c r="AC97" s="132">
        <v>2.3982000000000001</v>
      </c>
      <c r="AD97" s="133"/>
      <c r="AE97" s="133"/>
      <c r="AF97" s="133"/>
    </row>
    <row r="98" spans="1:32" hidden="1" outlineLevel="1" collapsed="1">
      <c r="A98" s="9">
        <v>43191</v>
      </c>
      <c r="B98" s="132">
        <v>839813.55544426001</v>
      </c>
      <c r="C98" s="132">
        <v>463203.27020135999</v>
      </c>
      <c r="D98" s="132">
        <v>376610.28524290002</v>
      </c>
      <c r="E98" s="132">
        <v>180233.42504248</v>
      </c>
      <c r="F98" s="132">
        <v>116574.91630779</v>
      </c>
      <c r="G98" s="132">
        <v>63658.508734690004</v>
      </c>
      <c r="H98" s="132">
        <v>327876.88866378006</v>
      </c>
      <c r="I98" s="132">
        <v>208815.81961270003</v>
      </c>
      <c r="J98" s="132">
        <v>119061.06905107999</v>
      </c>
      <c r="K98" s="132">
        <v>496049.17026993004</v>
      </c>
      <c r="L98" s="132">
        <v>266118.33009960997</v>
      </c>
      <c r="M98" s="132">
        <v>229930.84017032004</v>
      </c>
      <c r="N98" s="132">
        <v>15.432</v>
      </c>
      <c r="O98" s="132">
        <v>16.965699999999998</v>
      </c>
      <c r="P98" s="132">
        <v>16.640599999999999</v>
      </c>
      <c r="Q98" s="132">
        <v>6.6886999999999999</v>
      </c>
      <c r="R98" s="132">
        <v>6.7156000000000002</v>
      </c>
      <c r="S98" s="132">
        <v>29.988700000000001</v>
      </c>
      <c r="T98" s="132">
        <v>30.083200000000001</v>
      </c>
      <c r="U98" s="132">
        <v>31.4514</v>
      </c>
      <c r="V98" s="132">
        <v>9.5487000000000002</v>
      </c>
      <c r="W98" s="132">
        <v>7.6303999999999998</v>
      </c>
      <c r="X98" s="132">
        <v>10.9208</v>
      </c>
      <c r="Y98" s="132">
        <v>11.323</v>
      </c>
      <c r="Z98" s="132">
        <v>2.0988000000000002</v>
      </c>
      <c r="AA98" s="132">
        <v>6.8205</v>
      </c>
      <c r="AB98" s="132">
        <v>10.9818</v>
      </c>
      <c r="AC98" s="132">
        <v>2.3250000000000002</v>
      </c>
      <c r="AD98" s="133"/>
      <c r="AE98" s="133"/>
      <c r="AF98" s="133"/>
    </row>
    <row r="99" spans="1:32" hidden="1" outlineLevel="1" collapsed="1">
      <c r="A99" s="9">
        <v>43221</v>
      </c>
      <c r="B99" s="132">
        <v>840722.69866111001</v>
      </c>
      <c r="C99" s="132">
        <v>465062.21406463999</v>
      </c>
      <c r="D99" s="132">
        <v>375660.48459647002</v>
      </c>
      <c r="E99" s="132">
        <v>183308.92567811001</v>
      </c>
      <c r="F99" s="132">
        <v>120601.81160725</v>
      </c>
      <c r="G99" s="132">
        <v>62707.11407086</v>
      </c>
      <c r="H99" s="132">
        <v>336405.70479176001</v>
      </c>
      <c r="I99" s="132">
        <v>215598.97909685006</v>
      </c>
      <c r="J99" s="132">
        <v>120806.72569491</v>
      </c>
      <c r="K99" s="132">
        <v>490544.04171952006</v>
      </c>
      <c r="L99" s="132">
        <v>264537.68166245008</v>
      </c>
      <c r="M99" s="132">
        <v>226006.36005707004</v>
      </c>
      <c r="N99" s="132">
        <v>15.962300000000001</v>
      </c>
      <c r="O99" s="132">
        <v>17.2027</v>
      </c>
      <c r="P99" s="132">
        <v>16.947199999999999</v>
      </c>
      <c r="Q99" s="132">
        <v>6.4230999999999998</v>
      </c>
      <c r="R99" s="132">
        <v>6.4657</v>
      </c>
      <c r="S99" s="132">
        <v>29.625</v>
      </c>
      <c r="T99" s="132">
        <v>29.659700000000001</v>
      </c>
      <c r="U99" s="132">
        <v>31.185099999999998</v>
      </c>
      <c r="V99" s="132">
        <v>17.566600000000001</v>
      </c>
      <c r="W99" s="132">
        <v>8.1217000000000006</v>
      </c>
      <c r="X99" s="132">
        <v>11.131500000000001</v>
      </c>
      <c r="Y99" s="132">
        <v>11.4185</v>
      </c>
      <c r="Z99" s="132">
        <v>2.2147000000000001</v>
      </c>
      <c r="AA99" s="132">
        <v>6.8567999999999998</v>
      </c>
      <c r="AB99" s="132">
        <v>10.786</v>
      </c>
      <c r="AC99" s="132">
        <v>2.2280000000000002</v>
      </c>
      <c r="AD99" s="133"/>
      <c r="AE99" s="133"/>
      <c r="AF99" s="133"/>
    </row>
    <row r="100" spans="1:32" hidden="1" outlineLevel="1" collapsed="1">
      <c r="A100" s="9">
        <v>43252</v>
      </c>
      <c r="B100" s="132">
        <v>829718.55033503997</v>
      </c>
      <c r="C100" s="132">
        <v>455169.81829082</v>
      </c>
      <c r="D100" s="132">
        <v>374548.73204422003</v>
      </c>
      <c r="E100" s="132">
        <v>183478.49226244001</v>
      </c>
      <c r="F100" s="132">
        <v>121687.37361184</v>
      </c>
      <c r="G100" s="132">
        <v>61791.118650600001</v>
      </c>
      <c r="H100" s="132">
        <v>322893.50158134004</v>
      </c>
      <c r="I100" s="132">
        <v>200476.02081123</v>
      </c>
      <c r="J100" s="132">
        <v>122417.48077011001</v>
      </c>
      <c r="K100" s="132">
        <v>507439.59050936991</v>
      </c>
      <c r="L100" s="132">
        <v>280173.40766172006</v>
      </c>
      <c r="M100" s="132">
        <v>227266.18284764999</v>
      </c>
      <c r="N100" s="132">
        <v>15.904500000000001</v>
      </c>
      <c r="O100" s="132">
        <v>17.147099999999998</v>
      </c>
      <c r="P100" s="132">
        <v>16.8688</v>
      </c>
      <c r="Q100" s="132">
        <v>6.4870999999999999</v>
      </c>
      <c r="R100" s="132">
        <v>6.5198999999999998</v>
      </c>
      <c r="S100" s="132">
        <v>30.104900000000001</v>
      </c>
      <c r="T100" s="132">
        <v>30.130299999999998</v>
      </c>
      <c r="U100" s="132">
        <v>31.762</v>
      </c>
      <c r="V100" s="132">
        <v>10.5961</v>
      </c>
      <c r="W100" s="132">
        <v>5.6562000000000001</v>
      </c>
      <c r="X100" s="132">
        <v>11.2881</v>
      </c>
      <c r="Y100" s="132">
        <v>11.613300000000001</v>
      </c>
      <c r="Z100" s="132">
        <v>2.1238000000000001</v>
      </c>
      <c r="AA100" s="132">
        <v>6.8891</v>
      </c>
      <c r="AB100" s="132">
        <v>10.7515</v>
      </c>
      <c r="AC100" s="132">
        <v>2.3378999999999999</v>
      </c>
      <c r="AD100" s="133"/>
      <c r="AE100" s="133"/>
      <c r="AF100" s="133"/>
    </row>
    <row r="101" spans="1:32" hidden="1" outlineLevel="1" collapsed="1">
      <c r="A101" s="9">
        <v>43282</v>
      </c>
      <c r="B101" s="132">
        <v>844938.25603563001</v>
      </c>
      <c r="C101" s="132">
        <v>460357.03060280002</v>
      </c>
      <c r="D101" s="132">
        <v>384581.22543282999</v>
      </c>
      <c r="E101" s="132">
        <v>187294.77887077001</v>
      </c>
      <c r="F101" s="132">
        <v>125430.01392981999</v>
      </c>
      <c r="G101" s="132">
        <v>61864.764940950001</v>
      </c>
      <c r="H101" s="132">
        <v>337402.19202600012</v>
      </c>
      <c r="I101" s="132">
        <v>215705.01243890004</v>
      </c>
      <c r="J101" s="132">
        <v>121697.17958710002</v>
      </c>
      <c r="K101" s="132">
        <v>506464.88343380985</v>
      </c>
      <c r="L101" s="132">
        <v>272592.71089987003</v>
      </c>
      <c r="M101" s="132">
        <v>233872.17253393997</v>
      </c>
      <c r="N101" s="132">
        <v>15.854799999999999</v>
      </c>
      <c r="O101" s="132">
        <v>17.204599999999999</v>
      </c>
      <c r="P101" s="132">
        <v>16.918800000000001</v>
      </c>
      <c r="Q101" s="132">
        <v>6.0491000000000001</v>
      </c>
      <c r="R101" s="132">
        <v>6.0808999999999997</v>
      </c>
      <c r="S101" s="132">
        <v>30.3597</v>
      </c>
      <c r="T101" s="132">
        <v>30.377800000000001</v>
      </c>
      <c r="U101" s="132">
        <v>32.006999999999998</v>
      </c>
      <c r="V101" s="132">
        <v>16.8977</v>
      </c>
      <c r="W101" s="132">
        <v>9.9826999999999995</v>
      </c>
      <c r="X101" s="132">
        <v>11.583600000000001</v>
      </c>
      <c r="Y101" s="132">
        <v>11.9795</v>
      </c>
      <c r="Z101" s="132">
        <v>1.9296</v>
      </c>
      <c r="AA101" s="132">
        <v>6.8855000000000004</v>
      </c>
      <c r="AB101" s="132">
        <v>10.7279</v>
      </c>
      <c r="AC101" s="132">
        <v>2.3087</v>
      </c>
      <c r="AD101" s="133"/>
      <c r="AE101" s="133"/>
      <c r="AF101" s="133"/>
    </row>
    <row r="102" spans="1:32" hidden="1" outlineLevel="1" collapsed="1">
      <c r="A102" s="9">
        <v>43313</v>
      </c>
      <c r="B102" s="132">
        <v>874717.47592034005</v>
      </c>
      <c r="C102" s="132">
        <v>468325.92877738999</v>
      </c>
      <c r="D102" s="132">
        <v>406391.54714295</v>
      </c>
      <c r="E102" s="132">
        <v>202682.56071881999</v>
      </c>
      <c r="F102" s="132">
        <v>130438.85134595</v>
      </c>
      <c r="G102" s="132">
        <v>72243.709372869998</v>
      </c>
      <c r="H102" s="132">
        <v>330374.2081486301</v>
      </c>
      <c r="I102" s="132">
        <v>198507.18698606998</v>
      </c>
      <c r="J102" s="132">
        <v>131867.02116256001</v>
      </c>
      <c r="K102" s="132">
        <v>520037.70390149008</v>
      </c>
      <c r="L102" s="132">
        <v>269339.87824562006</v>
      </c>
      <c r="M102" s="132">
        <v>250697.82565587002</v>
      </c>
      <c r="N102" s="132">
        <v>16.636700000000001</v>
      </c>
      <c r="O102" s="132">
        <v>18.074999999999999</v>
      </c>
      <c r="P102" s="132">
        <v>17.898599999999998</v>
      </c>
      <c r="Q102" s="132">
        <v>5.8853999999999997</v>
      </c>
      <c r="R102" s="132">
        <v>5.9126000000000003</v>
      </c>
      <c r="S102" s="132">
        <v>30.644300000000001</v>
      </c>
      <c r="T102" s="132">
        <v>30.664899999999999</v>
      </c>
      <c r="U102" s="132">
        <v>31.7942</v>
      </c>
      <c r="V102" s="132">
        <v>14.5351</v>
      </c>
      <c r="W102" s="132">
        <v>8.3719999999999999</v>
      </c>
      <c r="X102" s="132">
        <v>12.053800000000001</v>
      </c>
      <c r="Y102" s="132">
        <v>12.379</v>
      </c>
      <c r="Z102" s="132">
        <v>1.7984</v>
      </c>
      <c r="AA102" s="132">
        <v>6.68</v>
      </c>
      <c r="AB102" s="132">
        <v>10.7744</v>
      </c>
      <c r="AC102" s="132">
        <v>2.5076000000000001</v>
      </c>
      <c r="AD102" s="133"/>
      <c r="AE102" s="133"/>
      <c r="AF102" s="133"/>
    </row>
    <row r="103" spans="1:32" hidden="1" outlineLevel="1" collapsed="1">
      <c r="A103" s="9">
        <v>43344</v>
      </c>
      <c r="B103" s="132">
        <v>885251.60095852998</v>
      </c>
      <c r="C103" s="132">
        <v>473265.88334006001</v>
      </c>
      <c r="D103" s="132">
        <v>411985.71761847002</v>
      </c>
      <c r="E103" s="132">
        <v>203687.51518242</v>
      </c>
      <c r="F103" s="132">
        <v>132988.55289331</v>
      </c>
      <c r="G103" s="132">
        <v>70698.962289110001</v>
      </c>
      <c r="H103" s="132">
        <v>333054.19315782009</v>
      </c>
      <c r="I103" s="132">
        <v>197893.84706389005</v>
      </c>
      <c r="J103" s="132">
        <v>135160.34609393001</v>
      </c>
      <c r="K103" s="132">
        <v>528856.02111006004</v>
      </c>
      <c r="L103" s="132">
        <v>277767.35873919999</v>
      </c>
      <c r="M103" s="132">
        <v>251088.66237085994</v>
      </c>
      <c r="N103" s="132">
        <v>17.395600000000002</v>
      </c>
      <c r="O103" s="132">
        <v>19.698799999999999</v>
      </c>
      <c r="P103" s="132">
        <v>19.754799999999999</v>
      </c>
      <c r="Q103" s="132">
        <v>5.8901000000000003</v>
      </c>
      <c r="R103" s="132">
        <v>5.9076000000000004</v>
      </c>
      <c r="S103" s="132">
        <v>30.017800000000001</v>
      </c>
      <c r="T103" s="132">
        <v>30.059799999999999</v>
      </c>
      <c r="U103" s="132">
        <v>32.079700000000003</v>
      </c>
      <c r="V103" s="132">
        <v>10.7194</v>
      </c>
      <c r="W103" s="132">
        <v>8.8400999999999996</v>
      </c>
      <c r="X103" s="132">
        <v>12.5067</v>
      </c>
      <c r="Y103" s="132">
        <v>12.973000000000001</v>
      </c>
      <c r="Z103" s="132">
        <v>1.8503000000000001</v>
      </c>
      <c r="AA103" s="132">
        <v>6.7081999999999997</v>
      </c>
      <c r="AB103" s="132">
        <v>10.6347</v>
      </c>
      <c r="AC103" s="132">
        <v>2.3927999999999998</v>
      </c>
      <c r="AD103" s="133"/>
      <c r="AE103" s="133"/>
      <c r="AF103" s="133"/>
    </row>
    <row r="104" spans="1:32" hidden="1" outlineLevel="1" collapsed="1">
      <c r="A104" s="9">
        <v>43374</v>
      </c>
      <c r="B104" s="132">
        <v>890169.02144402999</v>
      </c>
      <c r="C104" s="132">
        <v>474016.05411700998</v>
      </c>
      <c r="D104" s="132">
        <v>416152.96732702001</v>
      </c>
      <c r="E104" s="132">
        <v>205346.00540349001</v>
      </c>
      <c r="F104" s="132">
        <v>135860.70080990001</v>
      </c>
      <c r="G104" s="132">
        <v>69485.304593590001</v>
      </c>
      <c r="H104" s="132">
        <v>331408.5945636899</v>
      </c>
      <c r="I104" s="132">
        <v>199048.39515351001</v>
      </c>
      <c r="J104" s="132">
        <v>132360.19941017998</v>
      </c>
      <c r="K104" s="132">
        <v>525428.00658085011</v>
      </c>
      <c r="L104" s="132">
        <v>276702.31547229999</v>
      </c>
      <c r="M104" s="132">
        <v>248725.69110855</v>
      </c>
      <c r="N104" s="132">
        <v>16.459299999999999</v>
      </c>
      <c r="O104" s="132">
        <v>19.506699999999999</v>
      </c>
      <c r="P104" s="132">
        <v>19.509499999999999</v>
      </c>
      <c r="Q104" s="132">
        <v>5.3975999999999997</v>
      </c>
      <c r="R104" s="132">
        <v>5.407</v>
      </c>
      <c r="S104" s="132">
        <v>31.3096</v>
      </c>
      <c r="T104" s="132">
        <v>31.3307</v>
      </c>
      <c r="U104" s="132">
        <v>32.629399999999997</v>
      </c>
      <c r="V104" s="132">
        <v>12.918100000000001</v>
      </c>
      <c r="W104" s="132">
        <v>9.5434000000000001</v>
      </c>
      <c r="X104" s="132">
        <v>13.1393</v>
      </c>
      <c r="Y104" s="132">
        <v>13.6167</v>
      </c>
      <c r="Z104" s="132">
        <v>2.2551000000000001</v>
      </c>
      <c r="AA104" s="132">
        <v>6.8430999999999997</v>
      </c>
      <c r="AB104" s="132">
        <v>10.9773</v>
      </c>
      <c r="AC104" s="132">
        <v>2.4403000000000001</v>
      </c>
      <c r="AD104" s="133"/>
      <c r="AE104" s="133"/>
      <c r="AF104" s="133"/>
    </row>
    <row r="105" spans="1:32" hidden="1" outlineLevel="1" collapsed="1">
      <c r="A105" s="9">
        <v>43405</v>
      </c>
      <c r="B105" s="132">
        <v>899823.02813543996</v>
      </c>
      <c r="C105" s="132">
        <v>474762.90051655</v>
      </c>
      <c r="D105" s="132">
        <v>425060.12761889002</v>
      </c>
      <c r="E105" s="132">
        <v>208518.67793184001</v>
      </c>
      <c r="F105" s="132">
        <v>139147.57225175001</v>
      </c>
      <c r="G105" s="132">
        <v>69371.105680089997</v>
      </c>
      <c r="H105" s="132">
        <v>312382.86737943994</v>
      </c>
      <c r="I105" s="132">
        <v>189073.34096425999</v>
      </c>
      <c r="J105" s="132">
        <v>123309.52641518001</v>
      </c>
      <c r="K105" s="132">
        <v>524580.43009937007</v>
      </c>
      <c r="L105" s="132">
        <v>277122.04777665006</v>
      </c>
      <c r="M105" s="132">
        <v>247458.38232271999</v>
      </c>
      <c r="N105" s="132">
        <v>16.510200000000001</v>
      </c>
      <c r="O105" s="132">
        <v>19.698399999999999</v>
      </c>
      <c r="P105" s="132">
        <v>19.731999999999999</v>
      </c>
      <c r="Q105" s="132">
        <v>5.0018000000000002</v>
      </c>
      <c r="R105" s="132">
        <v>5.0094000000000003</v>
      </c>
      <c r="S105" s="132">
        <v>30.8856</v>
      </c>
      <c r="T105" s="132">
        <v>30.918500000000002</v>
      </c>
      <c r="U105" s="132">
        <v>33.102699999999999</v>
      </c>
      <c r="V105" s="132">
        <v>10.964</v>
      </c>
      <c r="W105" s="132">
        <v>9.2820999999999998</v>
      </c>
      <c r="X105" s="132">
        <v>13.771800000000001</v>
      </c>
      <c r="Y105" s="132">
        <v>14.339</v>
      </c>
      <c r="Z105" s="132">
        <v>2.0388999999999999</v>
      </c>
      <c r="AA105" s="132">
        <v>7.2847</v>
      </c>
      <c r="AB105" s="132">
        <v>11.369300000000001</v>
      </c>
      <c r="AC105" s="132">
        <v>2.5407999999999999</v>
      </c>
      <c r="AD105" s="133"/>
      <c r="AE105" s="133"/>
      <c r="AF105" s="133"/>
    </row>
    <row r="106" spans="1:32" hidden="1" outlineLevel="1" collapsed="1">
      <c r="A106" s="9">
        <v>43435</v>
      </c>
      <c r="B106" s="132">
        <v>859740.40512497001</v>
      </c>
      <c r="C106" s="132">
        <v>464023.41328641999</v>
      </c>
      <c r="D106" s="132">
        <v>395716.99183855002</v>
      </c>
      <c r="E106" s="132">
        <v>201101.79745576999</v>
      </c>
      <c r="F106" s="132">
        <v>140012.35520734999</v>
      </c>
      <c r="G106" s="132">
        <v>61089.442248419997</v>
      </c>
      <c r="H106" s="132">
        <v>342503.12691800989</v>
      </c>
      <c r="I106" s="132">
        <v>222419.67173669001</v>
      </c>
      <c r="J106" s="132">
        <v>120083.45518131999</v>
      </c>
      <c r="K106" s="132">
        <v>530249.63393507001</v>
      </c>
      <c r="L106" s="132">
        <v>289416.46528071002</v>
      </c>
      <c r="M106" s="132">
        <v>240833.16865435999</v>
      </c>
      <c r="N106" s="132">
        <v>16.913599999999999</v>
      </c>
      <c r="O106" s="132">
        <v>20.761800000000001</v>
      </c>
      <c r="P106" s="132">
        <v>20.906199999999998</v>
      </c>
      <c r="Q106" s="132">
        <v>5.6993</v>
      </c>
      <c r="R106" s="132">
        <v>5.7080000000000002</v>
      </c>
      <c r="S106" s="132">
        <v>31.3887</v>
      </c>
      <c r="T106" s="132">
        <v>31.463799999999999</v>
      </c>
      <c r="U106" s="132">
        <v>33.123699999999999</v>
      </c>
      <c r="V106" s="132">
        <v>12.172700000000001</v>
      </c>
      <c r="W106" s="132">
        <v>10.8728</v>
      </c>
      <c r="X106" s="132">
        <v>13.8735</v>
      </c>
      <c r="Y106" s="132">
        <v>14.472</v>
      </c>
      <c r="Z106" s="132">
        <v>2.4672999999999998</v>
      </c>
      <c r="AA106" s="132">
        <v>7.8639000000000001</v>
      </c>
      <c r="AB106" s="132">
        <v>11.748200000000001</v>
      </c>
      <c r="AC106" s="132">
        <v>2.6730999999999998</v>
      </c>
      <c r="AD106" s="133"/>
      <c r="AE106" s="133"/>
      <c r="AF106" s="133"/>
    </row>
    <row r="107" spans="1:32" hidden="1" outlineLevel="1" collapsed="1">
      <c r="A107" s="9">
        <v>43466</v>
      </c>
      <c r="B107" s="132">
        <v>845506.27030772995</v>
      </c>
      <c r="C107" s="132">
        <v>450206.24859962001</v>
      </c>
      <c r="D107" s="132">
        <v>395300.02170811</v>
      </c>
      <c r="E107" s="132">
        <v>202882.69153735001</v>
      </c>
      <c r="F107" s="132">
        <v>141830.87056913</v>
      </c>
      <c r="G107" s="132">
        <v>61051.820968220003</v>
      </c>
      <c r="H107" s="132">
        <v>335472.28273212997</v>
      </c>
      <c r="I107" s="132">
        <v>219114.01825251</v>
      </c>
      <c r="J107" s="132">
        <v>116358.26447962</v>
      </c>
      <c r="K107" s="132">
        <v>530731.16199284</v>
      </c>
      <c r="L107" s="132">
        <v>288838.52151603997</v>
      </c>
      <c r="M107" s="132">
        <v>241892.64047680004</v>
      </c>
      <c r="N107" s="132">
        <v>16.258600000000001</v>
      </c>
      <c r="O107" s="132">
        <v>19.881900000000002</v>
      </c>
      <c r="P107" s="132">
        <v>19.8353</v>
      </c>
      <c r="Q107" s="132">
        <v>5.2049000000000003</v>
      </c>
      <c r="R107" s="132">
        <v>5.2145999999999999</v>
      </c>
      <c r="S107" s="132">
        <v>32.095199999999998</v>
      </c>
      <c r="T107" s="132">
        <v>32.1265</v>
      </c>
      <c r="U107" s="132">
        <v>34.120899999999999</v>
      </c>
      <c r="V107" s="132">
        <v>9.9536999999999995</v>
      </c>
      <c r="W107" s="132">
        <v>6.9093</v>
      </c>
      <c r="X107" s="132">
        <v>12.947900000000001</v>
      </c>
      <c r="Y107" s="132">
        <v>13.69</v>
      </c>
      <c r="Z107" s="132">
        <v>2.2389000000000001</v>
      </c>
      <c r="AA107" s="132">
        <v>7.8667999999999996</v>
      </c>
      <c r="AB107" s="132">
        <v>11.929399999999999</v>
      </c>
      <c r="AC107" s="132">
        <v>2.6554000000000002</v>
      </c>
      <c r="AD107" s="133"/>
      <c r="AE107" s="133"/>
      <c r="AF107" s="133"/>
    </row>
    <row r="108" spans="1:32" hidden="1" outlineLevel="1" collapsed="1">
      <c r="A108" s="9">
        <v>43497</v>
      </c>
      <c r="B108" s="132">
        <v>822855.06195437</v>
      </c>
      <c r="C108" s="132">
        <v>450484.23857083003</v>
      </c>
      <c r="D108" s="132">
        <v>372370.82338353997</v>
      </c>
      <c r="E108" s="132">
        <v>202530.80513679999</v>
      </c>
      <c r="F108" s="132">
        <v>143711.25490356001</v>
      </c>
      <c r="G108" s="132">
        <v>58819.550233239999</v>
      </c>
      <c r="H108" s="132">
        <v>337650.38800957007</v>
      </c>
      <c r="I108" s="132">
        <v>220388.61664033</v>
      </c>
      <c r="J108" s="132">
        <v>117261.77136924</v>
      </c>
      <c r="K108" s="132">
        <v>531219.28882427001</v>
      </c>
      <c r="L108" s="132">
        <v>293387.80633914995</v>
      </c>
      <c r="M108" s="132">
        <v>237831.48248512004</v>
      </c>
      <c r="N108" s="132">
        <v>15.7089</v>
      </c>
      <c r="O108" s="132">
        <v>18.213999999999999</v>
      </c>
      <c r="P108" s="132">
        <v>17.906199999999998</v>
      </c>
      <c r="Q108" s="132">
        <v>5.6771000000000003</v>
      </c>
      <c r="R108" s="132">
        <v>5.6901999999999999</v>
      </c>
      <c r="S108" s="132">
        <v>29.710699999999999</v>
      </c>
      <c r="T108" s="132">
        <v>29.700800000000001</v>
      </c>
      <c r="U108" s="132">
        <v>31.549399999999999</v>
      </c>
      <c r="V108" s="132">
        <v>31.532</v>
      </c>
      <c r="W108" s="132">
        <v>8.5183</v>
      </c>
      <c r="X108" s="132">
        <v>13.077400000000001</v>
      </c>
      <c r="Y108" s="132">
        <v>13.6021</v>
      </c>
      <c r="Z108" s="132">
        <v>2.0101</v>
      </c>
      <c r="AA108" s="132">
        <v>7.5517000000000003</v>
      </c>
      <c r="AB108" s="132">
        <v>11.6206</v>
      </c>
      <c r="AC108" s="132">
        <v>2.6402999999999999</v>
      </c>
      <c r="AD108" s="133"/>
      <c r="AE108" s="133"/>
      <c r="AF108" s="133"/>
    </row>
    <row r="109" spans="1:32" hidden="1" outlineLevel="1" collapsed="1">
      <c r="A109" s="9">
        <v>43525</v>
      </c>
      <c r="B109" s="132">
        <v>836013.71013611997</v>
      </c>
      <c r="C109" s="132">
        <v>453347.35854402999</v>
      </c>
      <c r="D109" s="132">
        <v>382666.35159208998</v>
      </c>
      <c r="E109" s="132">
        <v>206571.48862888999</v>
      </c>
      <c r="F109" s="132">
        <v>147546.44662614999</v>
      </c>
      <c r="G109" s="132">
        <v>59025.042002740003</v>
      </c>
      <c r="H109" s="132">
        <v>330528.46346331009</v>
      </c>
      <c r="I109" s="132">
        <v>213944.80052141001</v>
      </c>
      <c r="J109" s="132">
        <v>116583.66294189999</v>
      </c>
      <c r="K109" s="132">
        <v>537027.60936377011</v>
      </c>
      <c r="L109" s="132">
        <v>296247.37942124996</v>
      </c>
      <c r="M109" s="132">
        <v>240780.22994252</v>
      </c>
      <c r="N109" s="132">
        <v>16.1874</v>
      </c>
      <c r="O109" s="132">
        <v>18.3095</v>
      </c>
      <c r="P109" s="132">
        <v>17.9863</v>
      </c>
      <c r="Q109" s="132">
        <v>6.1364999999999998</v>
      </c>
      <c r="R109" s="132">
        <v>6.1558999999999999</v>
      </c>
      <c r="S109" s="132">
        <v>28.378599999999999</v>
      </c>
      <c r="T109" s="132">
        <v>28.328800000000001</v>
      </c>
      <c r="U109" s="132">
        <v>29.5746</v>
      </c>
      <c r="V109" s="132">
        <v>41.244799999999998</v>
      </c>
      <c r="W109" s="132">
        <v>8.1577000000000002</v>
      </c>
      <c r="X109" s="132">
        <v>13.1744</v>
      </c>
      <c r="Y109" s="132">
        <v>13.705</v>
      </c>
      <c r="Z109" s="132">
        <v>2.0358000000000001</v>
      </c>
      <c r="AA109" s="132">
        <v>7.4775</v>
      </c>
      <c r="AB109" s="132">
        <v>11.0739</v>
      </c>
      <c r="AC109" s="132">
        <v>2.4727999999999999</v>
      </c>
      <c r="AD109" s="133"/>
      <c r="AE109" s="133"/>
      <c r="AF109" s="133"/>
    </row>
    <row r="110" spans="1:32" hidden="1" outlineLevel="1" collapsed="1">
      <c r="A110" s="9">
        <v>43556</v>
      </c>
      <c r="B110" s="132">
        <v>830052.23999320006</v>
      </c>
      <c r="C110" s="132">
        <v>456493.62262332003</v>
      </c>
      <c r="D110" s="132">
        <v>373558.61736988003</v>
      </c>
      <c r="E110" s="132">
        <v>204787.42135091999</v>
      </c>
      <c r="F110" s="132">
        <v>149831.30571300999</v>
      </c>
      <c r="G110" s="132">
        <v>54956.115637909999</v>
      </c>
      <c r="H110" s="132">
        <v>334004.31237001996</v>
      </c>
      <c r="I110" s="132">
        <v>215197.23413037998</v>
      </c>
      <c r="J110" s="132">
        <v>118807.07823964</v>
      </c>
      <c r="K110" s="132">
        <v>538315.56522655988</v>
      </c>
      <c r="L110" s="132">
        <v>302614.38331473002</v>
      </c>
      <c r="M110" s="132">
        <v>235701.18191183</v>
      </c>
      <c r="N110" s="132">
        <v>16.238</v>
      </c>
      <c r="O110" s="132">
        <v>18.398900000000001</v>
      </c>
      <c r="P110" s="132">
        <v>18.154599999999999</v>
      </c>
      <c r="Q110" s="132">
        <v>5.4074</v>
      </c>
      <c r="R110" s="132">
        <v>5.4204999999999997</v>
      </c>
      <c r="S110" s="132">
        <v>29.363099999999999</v>
      </c>
      <c r="T110" s="132">
        <v>29.4328</v>
      </c>
      <c r="U110" s="132">
        <v>31.2456</v>
      </c>
      <c r="V110" s="132">
        <v>7.3338000000000001</v>
      </c>
      <c r="W110" s="132">
        <v>5.7652999999999999</v>
      </c>
      <c r="X110" s="132">
        <v>12.405900000000001</v>
      </c>
      <c r="Y110" s="132">
        <v>13.1797</v>
      </c>
      <c r="Z110" s="132">
        <v>2.3075000000000001</v>
      </c>
      <c r="AA110" s="132">
        <v>7.2480000000000002</v>
      </c>
      <c r="AB110" s="132">
        <v>11.199</v>
      </c>
      <c r="AC110" s="132">
        <v>2.5766</v>
      </c>
      <c r="AD110" s="133"/>
      <c r="AE110" s="133"/>
      <c r="AF110" s="133"/>
    </row>
    <row r="111" spans="1:32" hidden="1" outlineLevel="1" collapsed="1">
      <c r="A111" s="9">
        <v>43586</v>
      </c>
      <c r="B111" s="132">
        <v>808222.76679535001</v>
      </c>
      <c r="C111" s="132">
        <v>437598.54785366001</v>
      </c>
      <c r="D111" s="132">
        <v>370624.21894168999</v>
      </c>
      <c r="E111" s="132">
        <v>208259.17164464001</v>
      </c>
      <c r="F111" s="132">
        <v>153737.83403132</v>
      </c>
      <c r="G111" s="132">
        <v>54521.33761332</v>
      </c>
      <c r="H111" s="132">
        <v>337087.19771258999</v>
      </c>
      <c r="I111" s="132">
        <v>219017.53713579994</v>
      </c>
      <c r="J111" s="132">
        <v>118069.66057678999</v>
      </c>
      <c r="K111" s="132">
        <v>532910.66438517009</v>
      </c>
      <c r="L111" s="132">
        <v>294590.29624704004</v>
      </c>
      <c r="M111" s="132">
        <v>238320.36813812997</v>
      </c>
      <c r="N111" s="132">
        <v>16.151599999999998</v>
      </c>
      <c r="O111" s="132">
        <v>18.347300000000001</v>
      </c>
      <c r="P111" s="132">
        <v>18.044599999999999</v>
      </c>
      <c r="Q111" s="132">
        <v>5.3010999999999999</v>
      </c>
      <c r="R111" s="132">
        <v>5.3091999999999997</v>
      </c>
      <c r="S111" s="132">
        <v>30.5016</v>
      </c>
      <c r="T111" s="132">
        <v>30.556699999999999</v>
      </c>
      <c r="U111" s="132">
        <v>32.975900000000003</v>
      </c>
      <c r="V111" s="132">
        <v>12.026300000000001</v>
      </c>
      <c r="W111" s="132">
        <v>9.9846000000000004</v>
      </c>
      <c r="X111" s="132">
        <v>12.6563</v>
      </c>
      <c r="Y111" s="132">
        <v>13.2029</v>
      </c>
      <c r="Z111" s="132">
        <v>2.0981000000000001</v>
      </c>
      <c r="AA111" s="132">
        <v>7.4390999999999998</v>
      </c>
      <c r="AB111" s="132">
        <v>11.412800000000001</v>
      </c>
      <c r="AC111" s="132">
        <v>2.5137999999999998</v>
      </c>
      <c r="AD111" s="133"/>
      <c r="AE111" s="133"/>
      <c r="AF111" s="133"/>
    </row>
    <row r="112" spans="1:32" hidden="1" outlineLevel="1" collapsed="1">
      <c r="A112" s="9">
        <v>43617</v>
      </c>
      <c r="B112" s="132">
        <v>804710.89455192001</v>
      </c>
      <c r="C112" s="132">
        <v>444295.21883045998</v>
      </c>
      <c r="D112" s="132">
        <v>360415.67572146002</v>
      </c>
      <c r="E112" s="132">
        <v>208196.80814666001</v>
      </c>
      <c r="F112" s="132">
        <v>155872.2543649</v>
      </c>
      <c r="G112" s="132">
        <v>52324.553781759998</v>
      </c>
      <c r="H112" s="132">
        <v>338554.57920556993</v>
      </c>
      <c r="I112" s="132">
        <v>214657.99787672001</v>
      </c>
      <c r="J112" s="132">
        <v>123896.58132884998</v>
      </c>
      <c r="K112" s="132">
        <v>548865.59660119994</v>
      </c>
      <c r="L112" s="132">
        <v>313197.45071534999</v>
      </c>
      <c r="M112" s="132">
        <v>235668.14588584998</v>
      </c>
      <c r="N112" s="132">
        <v>15.888299999999999</v>
      </c>
      <c r="O112" s="132">
        <v>18.633099999999999</v>
      </c>
      <c r="P112" s="132">
        <v>18.367599999999999</v>
      </c>
      <c r="Q112" s="132">
        <v>5.4413</v>
      </c>
      <c r="R112" s="132">
        <v>5.4494999999999996</v>
      </c>
      <c r="S112" s="132">
        <v>29.310099999999998</v>
      </c>
      <c r="T112" s="132">
        <v>29.351800000000001</v>
      </c>
      <c r="U112" s="132">
        <v>31.461099999999998</v>
      </c>
      <c r="V112" s="132">
        <v>13.583399999999999</v>
      </c>
      <c r="W112" s="132">
        <v>10.172000000000001</v>
      </c>
      <c r="X112" s="132">
        <v>12.8405</v>
      </c>
      <c r="Y112" s="132">
        <v>13.4457</v>
      </c>
      <c r="Z112" s="132">
        <v>2.4159999999999999</v>
      </c>
      <c r="AA112" s="132">
        <v>7.8470000000000004</v>
      </c>
      <c r="AB112" s="132">
        <v>12.159000000000001</v>
      </c>
      <c r="AC112" s="132">
        <v>2.4327999999999999</v>
      </c>
      <c r="AD112" s="133"/>
      <c r="AE112" s="133"/>
      <c r="AF112" s="133"/>
    </row>
    <row r="113" spans="1:32" hidden="1" outlineLevel="1" collapsed="1">
      <c r="A113" s="9">
        <v>43647</v>
      </c>
      <c r="B113" s="132">
        <v>788774.69460163999</v>
      </c>
      <c r="C113" s="132">
        <v>445287.91175208002</v>
      </c>
      <c r="D113" s="132">
        <v>343486.78284956003</v>
      </c>
      <c r="E113" s="132">
        <v>209250.98574179999</v>
      </c>
      <c r="F113" s="132">
        <v>159496.35106834001</v>
      </c>
      <c r="G113" s="132">
        <v>49754.634673460001</v>
      </c>
      <c r="H113" s="132">
        <v>377910.01231505006</v>
      </c>
      <c r="I113" s="132">
        <v>222911.50171034998</v>
      </c>
      <c r="J113" s="132">
        <v>154998.51060470002</v>
      </c>
      <c r="K113" s="132">
        <v>535578.04470261</v>
      </c>
      <c r="L113" s="132">
        <v>305579.24823545001</v>
      </c>
      <c r="M113" s="132">
        <v>229998.79646716002</v>
      </c>
      <c r="N113" s="132">
        <v>15.5321</v>
      </c>
      <c r="O113" s="132">
        <v>18.452100000000002</v>
      </c>
      <c r="P113" s="132">
        <v>18.127500000000001</v>
      </c>
      <c r="Q113" s="132">
        <v>5.2567000000000004</v>
      </c>
      <c r="R113" s="132">
        <v>5.2591000000000001</v>
      </c>
      <c r="S113" s="132">
        <v>31.097899999999999</v>
      </c>
      <c r="T113" s="132">
        <v>31.1297</v>
      </c>
      <c r="U113" s="132">
        <v>33.224200000000003</v>
      </c>
      <c r="V113" s="132">
        <v>10.640700000000001</v>
      </c>
      <c r="W113" s="132">
        <v>8.7067999999999994</v>
      </c>
      <c r="X113" s="132">
        <v>12.528499999999999</v>
      </c>
      <c r="Y113" s="132">
        <v>13.3531</v>
      </c>
      <c r="Z113" s="132">
        <v>1.8648</v>
      </c>
      <c r="AA113" s="132">
        <v>8.2334999999999994</v>
      </c>
      <c r="AB113" s="132">
        <v>12.579800000000001</v>
      </c>
      <c r="AC113" s="132">
        <v>2.5489999999999999</v>
      </c>
      <c r="AD113" s="133"/>
      <c r="AE113" s="133"/>
      <c r="AF113" s="133"/>
    </row>
    <row r="114" spans="1:32" hidden="1" outlineLevel="1" collapsed="1">
      <c r="A114" s="9">
        <v>43678</v>
      </c>
      <c r="B114" s="132">
        <v>786806.89470875997</v>
      </c>
      <c r="C114" s="132">
        <v>444766.00649592001</v>
      </c>
      <c r="D114" s="132">
        <v>342040.88821284001</v>
      </c>
      <c r="E114" s="132">
        <v>213250.17705445</v>
      </c>
      <c r="F114" s="132">
        <v>163647.95447090999</v>
      </c>
      <c r="G114" s="132">
        <v>49602.222583540002</v>
      </c>
      <c r="H114" s="132">
        <v>362291.94357575994</v>
      </c>
      <c r="I114" s="132">
        <v>215253.87938783001</v>
      </c>
      <c r="J114" s="132">
        <v>147038.06418792999</v>
      </c>
      <c r="K114" s="132">
        <v>544935.29058645002</v>
      </c>
      <c r="L114" s="132">
        <v>308963.18865574</v>
      </c>
      <c r="M114" s="132">
        <v>235972.10193070999</v>
      </c>
      <c r="N114" s="132">
        <v>16.107600000000001</v>
      </c>
      <c r="O114" s="132">
        <v>18.4375</v>
      </c>
      <c r="P114" s="132">
        <v>18.0852</v>
      </c>
      <c r="Q114" s="132">
        <v>5.3613999999999997</v>
      </c>
      <c r="R114" s="132">
        <v>5.3693</v>
      </c>
      <c r="S114" s="132">
        <v>33.768099999999997</v>
      </c>
      <c r="T114" s="132">
        <v>33.794600000000003</v>
      </c>
      <c r="U114" s="132">
        <v>35.774500000000003</v>
      </c>
      <c r="V114" s="132">
        <v>9.1216000000000008</v>
      </c>
      <c r="W114" s="132">
        <v>6.9476000000000004</v>
      </c>
      <c r="X114" s="132">
        <v>12.6373</v>
      </c>
      <c r="Y114" s="132">
        <v>13.3325</v>
      </c>
      <c r="Z114" s="132">
        <v>1.8304</v>
      </c>
      <c r="AA114" s="132">
        <v>8.1107999999999993</v>
      </c>
      <c r="AB114" s="132">
        <v>12.944100000000001</v>
      </c>
      <c r="AC114" s="132">
        <v>2.6924999999999999</v>
      </c>
      <c r="AD114" s="133"/>
      <c r="AE114" s="133"/>
      <c r="AF114" s="133"/>
    </row>
    <row r="115" spans="1:32" hidden="1" outlineLevel="1" collapsed="1">
      <c r="A115" s="9">
        <v>43709</v>
      </c>
      <c r="B115" s="132">
        <v>765907.37124297</v>
      </c>
      <c r="C115" s="132">
        <v>441772.58017078001</v>
      </c>
      <c r="D115" s="132">
        <v>324134.79107218998</v>
      </c>
      <c r="E115" s="132">
        <v>212480.30404305999</v>
      </c>
      <c r="F115" s="132">
        <v>166989.33326077001</v>
      </c>
      <c r="G115" s="132">
        <v>45490.970782290002</v>
      </c>
      <c r="H115" s="132">
        <v>365418.74609741988</v>
      </c>
      <c r="I115" s="132">
        <v>227658.55328831001</v>
      </c>
      <c r="J115" s="132">
        <v>137760.19280911001</v>
      </c>
      <c r="K115" s="132">
        <v>539994.61130509002</v>
      </c>
      <c r="L115" s="132">
        <v>311864.02690753003</v>
      </c>
      <c r="M115" s="132">
        <v>228130.58439755999</v>
      </c>
      <c r="N115" s="132">
        <v>14.870799999999999</v>
      </c>
      <c r="O115" s="132">
        <v>18.0855</v>
      </c>
      <c r="P115" s="132">
        <v>17.695699999999999</v>
      </c>
      <c r="Q115" s="132">
        <v>4.7667999999999999</v>
      </c>
      <c r="R115" s="132">
        <v>4.7686999999999999</v>
      </c>
      <c r="S115" s="132">
        <v>33.444400000000002</v>
      </c>
      <c r="T115" s="132">
        <v>33.516399999999997</v>
      </c>
      <c r="U115" s="132">
        <v>35.521799999999999</v>
      </c>
      <c r="V115" s="132">
        <v>8.5364000000000004</v>
      </c>
      <c r="W115" s="132">
        <v>7.6689999999999996</v>
      </c>
      <c r="X115" s="132">
        <v>11.9374</v>
      </c>
      <c r="Y115" s="132">
        <v>12.9833</v>
      </c>
      <c r="Z115" s="132">
        <v>1.6948000000000001</v>
      </c>
      <c r="AA115" s="132">
        <v>9.6666000000000007</v>
      </c>
      <c r="AB115" s="132">
        <v>14.4925</v>
      </c>
      <c r="AC115" s="132">
        <v>2.7597</v>
      </c>
      <c r="AD115" s="133"/>
      <c r="AE115" s="133"/>
      <c r="AF115" s="133"/>
    </row>
    <row r="116" spans="1:32" hidden="1" outlineLevel="1" collapsed="1">
      <c r="A116" s="9">
        <v>43739</v>
      </c>
      <c r="B116" s="132">
        <v>781881.90564400004</v>
      </c>
      <c r="C116" s="132">
        <v>442104.45546681999</v>
      </c>
      <c r="D116" s="132">
        <v>339777.45017718</v>
      </c>
      <c r="E116" s="132">
        <v>217157.58590311999</v>
      </c>
      <c r="F116" s="132">
        <v>170478.55511267</v>
      </c>
      <c r="G116" s="132">
        <v>46679.03079045</v>
      </c>
      <c r="H116" s="132">
        <v>372037.98514543998</v>
      </c>
      <c r="I116" s="132">
        <v>227891.59975555996</v>
      </c>
      <c r="J116" s="132">
        <v>144146.38538987996</v>
      </c>
      <c r="K116" s="132">
        <v>558949.91124329017</v>
      </c>
      <c r="L116" s="132">
        <v>316407.05185003998</v>
      </c>
      <c r="M116" s="132">
        <v>242542.85939324999</v>
      </c>
      <c r="N116" s="132">
        <v>13.875299999999999</v>
      </c>
      <c r="O116" s="132">
        <v>17.451599999999999</v>
      </c>
      <c r="P116" s="132">
        <v>16.952000000000002</v>
      </c>
      <c r="Q116" s="132">
        <v>4.2523</v>
      </c>
      <c r="R116" s="132">
        <v>4.2507000000000001</v>
      </c>
      <c r="S116" s="132">
        <v>33.5167</v>
      </c>
      <c r="T116" s="132">
        <v>33.581099999999999</v>
      </c>
      <c r="U116" s="132">
        <v>35.728099999999998</v>
      </c>
      <c r="V116" s="132">
        <v>9.8985000000000003</v>
      </c>
      <c r="W116" s="132">
        <v>9.3363999999999994</v>
      </c>
      <c r="X116" s="132">
        <v>11.831</v>
      </c>
      <c r="Y116" s="132">
        <v>12.471</v>
      </c>
      <c r="Z116" s="132">
        <v>1.8572</v>
      </c>
      <c r="AA116" s="132">
        <v>9.2736999999999998</v>
      </c>
      <c r="AB116" s="132">
        <v>14.3881</v>
      </c>
      <c r="AC116" s="132">
        <v>2.7025000000000001</v>
      </c>
      <c r="AD116" s="133"/>
      <c r="AE116" s="133"/>
      <c r="AF116" s="133"/>
    </row>
    <row r="117" spans="1:32" hidden="1" outlineLevel="1" collapsed="1">
      <c r="A117" s="9">
        <v>43770</v>
      </c>
      <c r="B117" s="132">
        <v>768102.91892529</v>
      </c>
      <c r="C117" s="132">
        <v>441575.73317063</v>
      </c>
      <c r="D117" s="132">
        <v>326527.18575465999</v>
      </c>
      <c r="E117" s="132">
        <v>217686.23169081999</v>
      </c>
      <c r="F117" s="132">
        <v>173402.12519227999</v>
      </c>
      <c r="G117" s="132">
        <v>44284.106498540001</v>
      </c>
      <c r="H117" s="132">
        <v>365534.74840333004</v>
      </c>
      <c r="I117" s="132">
        <v>222315.94598124002</v>
      </c>
      <c r="J117" s="132">
        <v>143218.80242209</v>
      </c>
      <c r="K117" s="132">
        <v>563318.96884162002</v>
      </c>
      <c r="L117" s="132">
        <v>327177.62697268999</v>
      </c>
      <c r="M117" s="132">
        <v>236141.34186892997</v>
      </c>
      <c r="N117" s="132">
        <v>13.2813</v>
      </c>
      <c r="O117" s="132">
        <v>16.470400000000001</v>
      </c>
      <c r="P117" s="132">
        <v>15.841699999999999</v>
      </c>
      <c r="Q117" s="132">
        <v>4.3223000000000003</v>
      </c>
      <c r="R117" s="132">
        <v>4.3244999999999996</v>
      </c>
      <c r="S117" s="132">
        <v>33.087400000000002</v>
      </c>
      <c r="T117" s="132">
        <v>33.1233</v>
      </c>
      <c r="U117" s="132">
        <v>35.386000000000003</v>
      </c>
      <c r="V117" s="132">
        <v>8.2642000000000007</v>
      </c>
      <c r="W117" s="132">
        <v>7.5145</v>
      </c>
      <c r="X117" s="132">
        <v>10.775600000000001</v>
      </c>
      <c r="Y117" s="132">
        <v>11.257099999999999</v>
      </c>
      <c r="Z117" s="132">
        <v>1.6422000000000001</v>
      </c>
      <c r="AA117" s="132">
        <v>9.4719999999999995</v>
      </c>
      <c r="AB117" s="132">
        <v>14.1798</v>
      </c>
      <c r="AC117" s="132">
        <v>2.6171000000000002</v>
      </c>
      <c r="AD117" s="133"/>
      <c r="AE117" s="133"/>
      <c r="AF117" s="133"/>
    </row>
    <row r="118" spans="1:32" hidden="1" outlineLevel="1" collapsed="1">
      <c r="A118" s="9">
        <v>43800</v>
      </c>
      <c r="B118" s="132">
        <v>744647.76789361995</v>
      </c>
      <c r="C118" s="132">
        <v>426513.92528112</v>
      </c>
      <c r="D118" s="132">
        <v>318133.84261250001</v>
      </c>
      <c r="E118" s="132">
        <v>212515.08549354001</v>
      </c>
      <c r="F118" s="132">
        <v>174821.07853097</v>
      </c>
      <c r="G118" s="132">
        <v>37694.006962569998</v>
      </c>
      <c r="H118" s="132">
        <v>433730.56950888009</v>
      </c>
      <c r="I118" s="132">
        <v>268172.10697214009</v>
      </c>
      <c r="J118" s="132">
        <v>165558.46253674</v>
      </c>
      <c r="K118" s="132">
        <v>576125.91768798989</v>
      </c>
      <c r="L118" s="132">
        <v>339167.99580519006</v>
      </c>
      <c r="M118" s="132">
        <v>236957.92188279997</v>
      </c>
      <c r="N118" s="132">
        <v>13.5107</v>
      </c>
      <c r="O118" s="132">
        <v>15.6774</v>
      </c>
      <c r="P118" s="132">
        <v>15.0191</v>
      </c>
      <c r="Q118" s="132">
        <v>5.0453999999999999</v>
      </c>
      <c r="R118" s="132">
        <v>5.0486000000000004</v>
      </c>
      <c r="S118" s="132">
        <v>33.108699999999999</v>
      </c>
      <c r="T118" s="132">
        <v>33.133000000000003</v>
      </c>
      <c r="U118" s="132">
        <v>35.112900000000003</v>
      </c>
      <c r="V118" s="132">
        <v>9.0312999999999999</v>
      </c>
      <c r="W118" s="132">
        <v>6.9410999999999996</v>
      </c>
      <c r="X118" s="132">
        <v>10.0221</v>
      </c>
      <c r="Y118" s="132">
        <v>10.267899999999999</v>
      </c>
      <c r="Z118" s="132">
        <v>2.3083</v>
      </c>
      <c r="AA118" s="132">
        <v>9.6301000000000005</v>
      </c>
      <c r="AB118" s="132">
        <v>13.640599999999999</v>
      </c>
      <c r="AC118" s="132">
        <v>2.4407000000000001</v>
      </c>
      <c r="AD118" s="133"/>
      <c r="AE118" s="133"/>
      <c r="AF118" s="133"/>
    </row>
    <row r="119" spans="1:32" hidden="1" outlineLevel="1" collapsed="1">
      <c r="A119" s="9">
        <v>43831</v>
      </c>
      <c r="B119" s="132">
        <v>743379.54265919002</v>
      </c>
      <c r="C119" s="132">
        <v>413689.70203198999</v>
      </c>
      <c r="D119" s="132">
        <v>329689.84062720003</v>
      </c>
      <c r="E119" s="132">
        <v>217035.34637976001</v>
      </c>
      <c r="F119" s="132">
        <v>177486.45327775</v>
      </c>
      <c r="G119" s="132">
        <v>39548.893102009999</v>
      </c>
      <c r="H119" s="132">
        <v>455570.95094267</v>
      </c>
      <c r="I119" s="132">
        <v>272389.15658274997</v>
      </c>
      <c r="J119" s="132">
        <v>183181.79435992002</v>
      </c>
      <c r="K119" s="132">
        <v>592633.80434650998</v>
      </c>
      <c r="L119" s="132">
        <v>341350.91199274</v>
      </c>
      <c r="M119" s="132">
        <v>251282.89235377</v>
      </c>
      <c r="N119" s="132">
        <v>11.8659</v>
      </c>
      <c r="O119" s="132">
        <v>14.0358</v>
      </c>
      <c r="P119" s="132">
        <v>13.147600000000001</v>
      </c>
      <c r="Q119" s="132">
        <v>4.1131000000000002</v>
      </c>
      <c r="R119" s="132">
        <v>4.1124999999999998</v>
      </c>
      <c r="S119" s="132">
        <v>33.432200000000002</v>
      </c>
      <c r="T119" s="132">
        <v>33.456600000000002</v>
      </c>
      <c r="U119" s="132">
        <v>36.429299999999998</v>
      </c>
      <c r="V119" s="132">
        <v>8.1965000000000003</v>
      </c>
      <c r="W119" s="132">
        <v>6.9185999999999996</v>
      </c>
      <c r="X119" s="132">
        <v>8.1940000000000008</v>
      </c>
      <c r="Y119" s="132">
        <v>8.6306999999999992</v>
      </c>
      <c r="Z119" s="132">
        <v>1.7587999999999999</v>
      </c>
      <c r="AA119" s="132">
        <v>9.1575000000000006</v>
      </c>
      <c r="AB119" s="132">
        <v>13.428699999999999</v>
      </c>
      <c r="AC119" s="132">
        <v>2.2227999999999999</v>
      </c>
      <c r="AD119" s="133"/>
      <c r="AE119" s="133"/>
      <c r="AF119" s="133"/>
    </row>
    <row r="120" spans="1:32" hidden="1" outlineLevel="1" collapsed="1">
      <c r="A120" s="9">
        <v>43862</v>
      </c>
      <c r="B120" s="132">
        <v>738317.04007609002</v>
      </c>
      <c r="C120" s="132">
        <v>416959.91037558002</v>
      </c>
      <c r="D120" s="132">
        <v>321357.12970051001</v>
      </c>
      <c r="E120" s="132">
        <v>217694.09010348999</v>
      </c>
      <c r="F120" s="132">
        <v>178813.84097670999</v>
      </c>
      <c r="G120" s="132">
        <v>38880.24912678</v>
      </c>
      <c r="H120" s="132">
        <v>453615.21960920008</v>
      </c>
      <c r="I120" s="132">
        <v>270260.92827709997</v>
      </c>
      <c r="J120" s="132">
        <v>183354.29133209999</v>
      </c>
      <c r="K120" s="132">
        <v>601350.60820866015</v>
      </c>
      <c r="L120" s="132">
        <v>351949.18667196995</v>
      </c>
      <c r="M120" s="132">
        <v>249401.42153668997</v>
      </c>
      <c r="N120" s="132">
        <v>11.680999999999999</v>
      </c>
      <c r="O120" s="132">
        <v>12.9163</v>
      </c>
      <c r="P120" s="132">
        <v>11.892300000000001</v>
      </c>
      <c r="Q120" s="132">
        <v>5.0197000000000003</v>
      </c>
      <c r="R120" s="132">
        <v>5.0239000000000003</v>
      </c>
      <c r="S120" s="132">
        <v>33.56</v>
      </c>
      <c r="T120" s="132">
        <v>33.592199999999998</v>
      </c>
      <c r="U120" s="132">
        <v>36.681199999999997</v>
      </c>
      <c r="V120" s="132">
        <v>10.3874</v>
      </c>
      <c r="W120" s="132">
        <v>8.9735999999999994</v>
      </c>
      <c r="X120" s="132">
        <v>5.9196</v>
      </c>
      <c r="Y120" s="132">
        <v>6.3849</v>
      </c>
      <c r="Z120" s="132">
        <v>1.5450999999999999</v>
      </c>
      <c r="AA120" s="132">
        <v>8.5162999999999993</v>
      </c>
      <c r="AB120" s="132">
        <v>12.4292</v>
      </c>
      <c r="AC120" s="132">
        <v>2.0587</v>
      </c>
      <c r="AD120" s="133"/>
      <c r="AE120" s="133"/>
      <c r="AF120" s="133"/>
    </row>
    <row r="121" spans="1:32" hidden="1" outlineLevel="1" collapsed="1">
      <c r="A121" s="9">
        <v>43891</v>
      </c>
      <c r="B121" s="132">
        <v>797636.57285836001</v>
      </c>
      <c r="C121" s="132">
        <v>433682.32336018002</v>
      </c>
      <c r="D121" s="132">
        <v>363954.24949818</v>
      </c>
      <c r="E121" s="132">
        <v>224515.35508852999</v>
      </c>
      <c r="F121" s="132">
        <v>180272.14983236999</v>
      </c>
      <c r="G121" s="132">
        <v>44243.205256159999</v>
      </c>
      <c r="H121" s="132">
        <v>446059.37423554005</v>
      </c>
      <c r="I121" s="132">
        <v>249338.91897334001</v>
      </c>
      <c r="J121" s="132">
        <v>196720.4552622</v>
      </c>
      <c r="K121" s="132">
        <v>634380.34028703009</v>
      </c>
      <c r="L121" s="132">
        <v>349019.18267290998</v>
      </c>
      <c r="M121" s="132">
        <v>285361.15761412005</v>
      </c>
      <c r="N121" s="132">
        <v>12.853300000000001</v>
      </c>
      <c r="O121" s="132">
        <v>13.9773</v>
      </c>
      <c r="P121" s="132">
        <v>13.232200000000001</v>
      </c>
      <c r="Q121" s="132">
        <v>5.4465000000000003</v>
      </c>
      <c r="R121" s="132">
        <v>5.4520999999999997</v>
      </c>
      <c r="S121" s="132">
        <v>33.334099999999999</v>
      </c>
      <c r="T121" s="132">
        <v>33.3476</v>
      </c>
      <c r="U121" s="132">
        <v>36.765000000000001</v>
      </c>
      <c r="V121" s="132">
        <v>13.948600000000001</v>
      </c>
      <c r="W121" s="132">
        <v>8.5303000000000004</v>
      </c>
      <c r="X121" s="132">
        <v>6.8148999999999997</v>
      </c>
      <c r="Y121" s="132">
        <v>7.0773999999999999</v>
      </c>
      <c r="Z121" s="132">
        <v>1.3194999999999999</v>
      </c>
      <c r="AA121" s="132">
        <v>7.4931999999999999</v>
      </c>
      <c r="AB121" s="132">
        <v>11.4498</v>
      </c>
      <c r="AC121" s="132">
        <v>1.7075</v>
      </c>
      <c r="AD121" s="133"/>
      <c r="AE121" s="133"/>
      <c r="AF121" s="133"/>
    </row>
    <row r="122" spans="1:32" hidden="1" outlineLevel="1" collapsed="1">
      <c r="A122" s="9">
        <v>43922</v>
      </c>
      <c r="B122" s="132">
        <v>773308.39082603005</v>
      </c>
      <c r="C122" s="132">
        <v>426013.67570453999</v>
      </c>
      <c r="D122" s="132">
        <v>347294.71512149001</v>
      </c>
      <c r="E122" s="132">
        <v>217315.74228872001</v>
      </c>
      <c r="F122" s="132">
        <v>174840.68740768</v>
      </c>
      <c r="G122" s="132">
        <v>42475.05488104</v>
      </c>
      <c r="H122" s="132">
        <v>439322.10907116003</v>
      </c>
      <c r="I122" s="132">
        <v>249358.73278555</v>
      </c>
      <c r="J122" s="132">
        <v>189963.37628560996</v>
      </c>
      <c r="K122" s="132">
        <v>641059.32977890002</v>
      </c>
      <c r="L122" s="132">
        <v>372079.92341037001</v>
      </c>
      <c r="M122" s="132">
        <v>268979.40636853001</v>
      </c>
      <c r="N122" s="132">
        <v>12.2263</v>
      </c>
      <c r="O122" s="132">
        <v>13.5077</v>
      </c>
      <c r="P122" s="132">
        <v>12.855499999999999</v>
      </c>
      <c r="Q122" s="132">
        <v>4.7103000000000002</v>
      </c>
      <c r="R122" s="132">
        <v>4.7191000000000001</v>
      </c>
      <c r="S122" s="132">
        <v>33.665700000000001</v>
      </c>
      <c r="T122" s="132">
        <v>33.711399999999998</v>
      </c>
      <c r="U122" s="132">
        <v>37.6126</v>
      </c>
      <c r="V122" s="132">
        <v>14.5671</v>
      </c>
      <c r="W122" s="132">
        <v>4.0236000000000001</v>
      </c>
      <c r="X122" s="132">
        <v>7.0167000000000002</v>
      </c>
      <c r="Y122" s="132">
        <v>7.1816000000000004</v>
      </c>
      <c r="Z122" s="132">
        <v>1.3130999999999999</v>
      </c>
      <c r="AA122" s="132">
        <v>7.7854000000000001</v>
      </c>
      <c r="AB122" s="132">
        <v>11.479200000000001</v>
      </c>
      <c r="AC122" s="132">
        <v>2.1882999999999999</v>
      </c>
      <c r="AD122" s="133"/>
      <c r="AE122" s="133"/>
      <c r="AF122" s="133"/>
    </row>
    <row r="123" spans="1:32" hidden="1" outlineLevel="1" collapsed="1">
      <c r="A123" s="9">
        <v>43952</v>
      </c>
      <c r="B123" s="132">
        <v>762953.26654513006</v>
      </c>
      <c r="C123" s="132">
        <v>420329.08822475001</v>
      </c>
      <c r="D123" s="132">
        <v>342624.17832037999</v>
      </c>
      <c r="E123" s="132">
        <v>217122.13294467999</v>
      </c>
      <c r="F123" s="132">
        <v>174782.17724372001</v>
      </c>
      <c r="G123" s="132">
        <v>42339.955700960003</v>
      </c>
      <c r="H123" s="132">
        <v>448879.58643852017</v>
      </c>
      <c r="I123" s="132">
        <v>258234.02112210001</v>
      </c>
      <c r="J123" s="132">
        <v>190645.56531641999</v>
      </c>
      <c r="K123" s="132">
        <v>647388.71970390005</v>
      </c>
      <c r="L123" s="132">
        <v>378079.04525557999</v>
      </c>
      <c r="M123" s="132">
        <v>269309.67444831994</v>
      </c>
      <c r="N123" s="132">
        <v>10.9862</v>
      </c>
      <c r="O123" s="132">
        <v>11.7521</v>
      </c>
      <c r="P123" s="132">
        <v>10.904400000000001</v>
      </c>
      <c r="Q123" s="132">
        <v>4.8163</v>
      </c>
      <c r="R123" s="132">
        <v>4.8235000000000001</v>
      </c>
      <c r="S123" s="132">
        <v>32.880099999999999</v>
      </c>
      <c r="T123" s="132">
        <v>32.910499999999999</v>
      </c>
      <c r="U123" s="132">
        <v>36.593200000000003</v>
      </c>
      <c r="V123" s="132">
        <v>16.5961</v>
      </c>
      <c r="W123" s="132">
        <v>6.1170999999999998</v>
      </c>
      <c r="X123" s="132">
        <v>6.0315000000000003</v>
      </c>
      <c r="Y123" s="132">
        <v>6.1768999999999998</v>
      </c>
      <c r="Z123" s="132">
        <v>1.8355999999999999</v>
      </c>
      <c r="AA123" s="132">
        <v>7.4074</v>
      </c>
      <c r="AB123" s="132">
        <v>11.0822</v>
      </c>
      <c r="AC123" s="132">
        <v>1.9429000000000001</v>
      </c>
      <c r="AD123" s="133"/>
      <c r="AE123" s="133"/>
      <c r="AF123" s="133"/>
    </row>
    <row r="124" spans="1:32" hidden="1" outlineLevel="1" collapsed="1">
      <c r="A124" s="9">
        <v>43983</v>
      </c>
      <c r="B124" s="132">
        <v>761426.42581418995</v>
      </c>
      <c r="C124" s="132">
        <v>419840.58494827</v>
      </c>
      <c r="D124" s="132">
        <v>341585.84086592001</v>
      </c>
      <c r="E124" s="132">
        <v>218179.63544541999</v>
      </c>
      <c r="F124" s="132">
        <v>176495.00299956001</v>
      </c>
      <c r="G124" s="132">
        <v>41684.632445859999</v>
      </c>
      <c r="H124" s="132">
        <v>454322.75363361003</v>
      </c>
      <c r="I124" s="132">
        <v>269515.06638024002</v>
      </c>
      <c r="J124" s="132">
        <v>184807.68725337007</v>
      </c>
      <c r="K124" s="132">
        <v>658210.05956180987</v>
      </c>
      <c r="L124" s="132">
        <v>389740.55336853996</v>
      </c>
      <c r="M124" s="132">
        <v>268469.50619326998</v>
      </c>
      <c r="N124" s="132">
        <v>10.065099999999999</v>
      </c>
      <c r="O124" s="132">
        <v>10.8355</v>
      </c>
      <c r="P124" s="132">
        <v>9.9339999999999993</v>
      </c>
      <c r="Q124" s="132">
        <v>5.1361999999999997</v>
      </c>
      <c r="R124" s="132">
        <v>5.1432000000000002</v>
      </c>
      <c r="S124" s="132">
        <v>32.408000000000001</v>
      </c>
      <c r="T124" s="132">
        <v>32.449199999999998</v>
      </c>
      <c r="U124" s="132">
        <v>36.072000000000003</v>
      </c>
      <c r="V124" s="132">
        <v>12.692299999999999</v>
      </c>
      <c r="W124" s="132">
        <v>7.2605000000000004</v>
      </c>
      <c r="X124" s="132">
        <v>5.1371000000000002</v>
      </c>
      <c r="Y124" s="132">
        <v>5.2550999999999997</v>
      </c>
      <c r="Z124" s="132">
        <v>1.8669</v>
      </c>
      <c r="AA124" s="132">
        <v>7.0949</v>
      </c>
      <c r="AB124" s="132">
        <v>10.4247</v>
      </c>
      <c r="AC124" s="132">
        <v>1.7178</v>
      </c>
      <c r="AD124" s="133"/>
      <c r="AE124" s="133"/>
      <c r="AF124" s="133"/>
    </row>
    <row r="125" spans="1:32" hidden="1" outlineLevel="1" collapsed="1">
      <c r="A125" s="9">
        <v>44013</v>
      </c>
      <c r="B125" s="132">
        <v>779999.87813269999</v>
      </c>
      <c r="C125" s="132">
        <v>422588.15666805999</v>
      </c>
      <c r="D125" s="132">
        <v>357411.72146464</v>
      </c>
      <c r="E125" s="132">
        <v>221179.79364392001</v>
      </c>
      <c r="F125" s="132">
        <v>178333.04554533001</v>
      </c>
      <c r="G125" s="132">
        <v>42846.748098589997</v>
      </c>
      <c r="H125" s="132">
        <v>479634.45632659009</v>
      </c>
      <c r="I125" s="132">
        <v>283505.31477264001</v>
      </c>
      <c r="J125" s="132">
        <v>196129.14155394997</v>
      </c>
      <c r="K125" s="132">
        <v>673267.88615323009</v>
      </c>
      <c r="L125" s="132">
        <v>389989.65719016001</v>
      </c>
      <c r="M125" s="132">
        <v>283278.22896306997</v>
      </c>
      <c r="N125" s="132">
        <v>9.6591000000000005</v>
      </c>
      <c r="O125" s="132">
        <v>10.2049</v>
      </c>
      <c r="P125" s="132">
        <v>9.2352000000000007</v>
      </c>
      <c r="Q125" s="132">
        <v>5.3555999999999999</v>
      </c>
      <c r="R125" s="132">
        <v>5.3716999999999997</v>
      </c>
      <c r="S125" s="132">
        <v>31.567</v>
      </c>
      <c r="T125" s="132">
        <v>31.598800000000001</v>
      </c>
      <c r="U125" s="132">
        <v>35.1297</v>
      </c>
      <c r="V125" s="132">
        <v>18.994900000000001</v>
      </c>
      <c r="W125" s="132">
        <v>7.2302</v>
      </c>
      <c r="X125" s="132">
        <v>4.3017000000000003</v>
      </c>
      <c r="Y125" s="132">
        <v>4.3864999999999998</v>
      </c>
      <c r="Z125" s="132">
        <v>1.2785</v>
      </c>
      <c r="AA125" s="132">
        <v>6.1714000000000002</v>
      </c>
      <c r="AB125" s="132">
        <v>9.3796999999999997</v>
      </c>
      <c r="AC125" s="132">
        <v>1.4708000000000001</v>
      </c>
      <c r="AD125" s="133"/>
      <c r="AE125" s="133"/>
      <c r="AF125" s="133"/>
    </row>
    <row r="126" spans="1:32" hidden="1" outlineLevel="1" collapsed="1">
      <c r="A126" s="9">
        <v>44044</v>
      </c>
      <c r="B126" s="132">
        <v>779261.08391743002</v>
      </c>
      <c r="C126" s="132">
        <v>420954.51301245001</v>
      </c>
      <c r="D126" s="132">
        <v>358306.57090498001</v>
      </c>
      <c r="E126" s="132">
        <v>223787.57861266</v>
      </c>
      <c r="F126" s="132">
        <v>181427.5432358</v>
      </c>
      <c r="G126" s="132">
        <v>42360.035376860003</v>
      </c>
      <c r="H126" s="132">
        <v>481696.26803346002</v>
      </c>
      <c r="I126" s="132">
        <v>291832.75655086001</v>
      </c>
      <c r="J126" s="132">
        <v>189863.51148260001</v>
      </c>
      <c r="K126" s="132">
        <v>671974.50525606005</v>
      </c>
      <c r="L126" s="132">
        <v>389931.05189615005</v>
      </c>
      <c r="M126" s="132">
        <v>282043.45335991005</v>
      </c>
      <c r="N126" s="132">
        <v>9.2220999999999993</v>
      </c>
      <c r="O126" s="132">
        <v>9.7736000000000001</v>
      </c>
      <c r="P126" s="132">
        <v>8.8474000000000004</v>
      </c>
      <c r="Q126" s="132">
        <v>5.343</v>
      </c>
      <c r="R126" s="132">
        <v>5.3506</v>
      </c>
      <c r="S126" s="132">
        <v>31.270700000000001</v>
      </c>
      <c r="T126" s="132">
        <v>31.284700000000001</v>
      </c>
      <c r="U126" s="132">
        <v>35.081499999999998</v>
      </c>
      <c r="V126" s="132">
        <v>21.869900000000001</v>
      </c>
      <c r="W126" s="132">
        <v>7.6631</v>
      </c>
      <c r="X126" s="132">
        <v>3.8477999999999999</v>
      </c>
      <c r="Y126" s="132">
        <v>3.9365999999999999</v>
      </c>
      <c r="Z126" s="132">
        <v>1.5048999999999999</v>
      </c>
      <c r="AA126" s="132">
        <v>6.0182000000000002</v>
      </c>
      <c r="AB126" s="132">
        <v>9.1652000000000005</v>
      </c>
      <c r="AC126" s="132">
        <v>1.415</v>
      </c>
      <c r="AD126" s="133"/>
      <c r="AE126" s="133"/>
      <c r="AF126" s="133"/>
    </row>
    <row r="127" spans="1:32" hidden="1" outlineLevel="1" collapsed="1">
      <c r="A127" s="9">
        <v>44075</v>
      </c>
      <c r="B127" s="132">
        <v>743245.69780589</v>
      </c>
      <c r="C127" s="132">
        <v>415548.32581587002</v>
      </c>
      <c r="D127" s="132">
        <v>327697.37199001998</v>
      </c>
      <c r="E127" s="132">
        <v>221849.03112651</v>
      </c>
      <c r="F127" s="132">
        <v>179654.8871235</v>
      </c>
      <c r="G127" s="132">
        <v>42194.144003009998</v>
      </c>
      <c r="H127" s="132">
        <v>506702.72790784994</v>
      </c>
      <c r="I127" s="132">
        <v>304740.27101390006</v>
      </c>
      <c r="J127" s="132">
        <v>201962.45689395</v>
      </c>
      <c r="K127" s="132">
        <v>686575.68184257997</v>
      </c>
      <c r="L127" s="132">
        <v>397367.48894782003</v>
      </c>
      <c r="M127" s="132">
        <v>289208.19289476</v>
      </c>
      <c r="N127" s="132">
        <v>9.1129999999999995</v>
      </c>
      <c r="O127" s="132">
        <v>9.6631</v>
      </c>
      <c r="P127" s="132">
        <v>8.7123000000000008</v>
      </c>
      <c r="Q127" s="132">
        <v>5.1932999999999998</v>
      </c>
      <c r="R127" s="132">
        <v>5.1994999999999996</v>
      </c>
      <c r="S127" s="132">
        <v>30.276</v>
      </c>
      <c r="T127" s="132">
        <v>30.308800000000002</v>
      </c>
      <c r="U127" s="132">
        <v>34.651299999999999</v>
      </c>
      <c r="V127" s="132">
        <v>15.813000000000001</v>
      </c>
      <c r="W127" s="132">
        <v>8.0417000000000005</v>
      </c>
      <c r="X127" s="132">
        <v>3.726</v>
      </c>
      <c r="Y127" s="132">
        <v>3.8128000000000002</v>
      </c>
      <c r="Z127" s="132">
        <v>1.1169</v>
      </c>
      <c r="AA127" s="132">
        <v>5.8593000000000002</v>
      </c>
      <c r="AB127" s="132">
        <v>8.7880000000000003</v>
      </c>
      <c r="AC127" s="132">
        <v>1.282</v>
      </c>
      <c r="AD127" s="133"/>
      <c r="AE127" s="133"/>
      <c r="AF127" s="133"/>
    </row>
    <row r="128" spans="1:32" hidden="1" outlineLevel="1" collapsed="1">
      <c r="A128" s="9">
        <v>44105</v>
      </c>
      <c r="B128" s="132">
        <v>738451.42991884996</v>
      </c>
      <c r="C128" s="132">
        <v>414141.41356184997</v>
      </c>
      <c r="D128" s="132">
        <v>324310.01635699999</v>
      </c>
      <c r="E128" s="132">
        <v>209414.67688439001</v>
      </c>
      <c r="F128" s="132">
        <v>172022.73348117</v>
      </c>
      <c r="G128" s="132">
        <v>37391.943403220001</v>
      </c>
      <c r="H128" s="132">
        <v>519921.44653289986</v>
      </c>
      <c r="I128" s="132">
        <v>318051.65548193001</v>
      </c>
      <c r="J128" s="132">
        <v>201869.79105096997</v>
      </c>
      <c r="K128" s="132">
        <v>695779.58551934012</v>
      </c>
      <c r="L128" s="132">
        <v>404111.13540610007</v>
      </c>
      <c r="M128" s="132">
        <v>291668.45011324005</v>
      </c>
      <c r="N128" s="132">
        <v>8.9901</v>
      </c>
      <c r="O128" s="132">
        <v>9.4671000000000003</v>
      </c>
      <c r="P128" s="132">
        <v>8.6252999999999993</v>
      </c>
      <c r="Q128" s="132">
        <v>5.1920000000000002</v>
      </c>
      <c r="R128" s="132">
        <v>5.2030000000000003</v>
      </c>
      <c r="S128" s="132">
        <v>29.520399999999999</v>
      </c>
      <c r="T128" s="132">
        <v>29.5395</v>
      </c>
      <c r="U128" s="132">
        <v>34.5062</v>
      </c>
      <c r="V128" s="132">
        <v>17.4999</v>
      </c>
      <c r="W128" s="132">
        <v>7.6332000000000004</v>
      </c>
      <c r="X128" s="132">
        <v>3.6652</v>
      </c>
      <c r="Y128" s="132">
        <v>3.7789999999999999</v>
      </c>
      <c r="Z128" s="132">
        <v>1.1329</v>
      </c>
      <c r="AA128" s="132">
        <v>5.7938000000000001</v>
      </c>
      <c r="AB128" s="132">
        <v>8.6166999999999998</v>
      </c>
      <c r="AC128" s="132">
        <v>1.3319000000000001</v>
      </c>
      <c r="AD128" s="133"/>
      <c r="AE128" s="133"/>
      <c r="AF128" s="133"/>
    </row>
    <row r="129" spans="1:32" hidden="1" outlineLevel="1" collapsed="1">
      <c r="A129" s="9">
        <v>44136</v>
      </c>
      <c r="B129" s="132">
        <v>742171.70762286999</v>
      </c>
      <c r="C129" s="132">
        <v>417904.29535469</v>
      </c>
      <c r="D129" s="132">
        <v>324267.41226817999</v>
      </c>
      <c r="E129" s="132">
        <v>210001.07928273</v>
      </c>
      <c r="F129" s="132">
        <v>174588.99992469</v>
      </c>
      <c r="G129" s="132">
        <v>35412.079358039999</v>
      </c>
      <c r="H129" s="132">
        <v>517423.21614030993</v>
      </c>
      <c r="I129" s="132">
        <v>314743.04072227003</v>
      </c>
      <c r="J129" s="132">
        <v>202680.17541803999</v>
      </c>
      <c r="K129" s="132">
        <v>703305.81260094</v>
      </c>
      <c r="L129" s="132">
        <v>409358.47800210002</v>
      </c>
      <c r="M129" s="132">
        <v>293947.33459884004</v>
      </c>
      <c r="N129" s="132">
        <v>8.9572000000000003</v>
      </c>
      <c r="O129" s="132">
        <v>9.3713999999999995</v>
      </c>
      <c r="P129" s="132">
        <v>8.4320000000000004</v>
      </c>
      <c r="Q129" s="132">
        <v>5.0228000000000002</v>
      </c>
      <c r="R129" s="132">
        <v>5.0335999999999999</v>
      </c>
      <c r="S129" s="132">
        <v>30.421500000000002</v>
      </c>
      <c r="T129" s="132">
        <v>30.438099999999999</v>
      </c>
      <c r="U129" s="132">
        <v>34.193300000000001</v>
      </c>
      <c r="V129" s="132">
        <v>21.596699999999998</v>
      </c>
      <c r="W129" s="132">
        <v>7.1017000000000001</v>
      </c>
      <c r="X129" s="132">
        <v>3.6294</v>
      </c>
      <c r="Y129" s="132">
        <v>3.7351000000000001</v>
      </c>
      <c r="Z129" s="132">
        <v>1.4325000000000001</v>
      </c>
      <c r="AA129" s="132">
        <v>5.2141999999999999</v>
      </c>
      <c r="AB129" s="132">
        <v>7.8779000000000003</v>
      </c>
      <c r="AC129" s="132">
        <v>1.2428999999999999</v>
      </c>
      <c r="AD129" s="133"/>
      <c r="AE129" s="133"/>
      <c r="AF129" s="133"/>
    </row>
    <row r="130" spans="1:32" hidden="1" outlineLevel="1" collapsed="1">
      <c r="A130" s="9">
        <v>44166</v>
      </c>
      <c r="B130" s="132">
        <v>724156.53419985995</v>
      </c>
      <c r="C130" s="132">
        <v>409517.02830577001</v>
      </c>
      <c r="D130" s="132">
        <v>314639.50589408999</v>
      </c>
      <c r="E130" s="132">
        <v>206471.43665319</v>
      </c>
      <c r="F130" s="132">
        <v>174432.28626188001</v>
      </c>
      <c r="G130" s="132">
        <v>32039.150391309999</v>
      </c>
      <c r="H130" s="132">
        <v>549487.70555002009</v>
      </c>
      <c r="I130" s="132">
        <v>361293.08521366009</v>
      </c>
      <c r="J130" s="132">
        <v>188194.62033636001</v>
      </c>
      <c r="K130" s="132">
        <v>730317.48483752017</v>
      </c>
      <c r="L130" s="132">
        <v>433416.66656522994</v>
      </c>
      <c r="M130" s="132">
        <v>296900.81827229005</v>
      </c>
      <c r="N130" s="132">
        <v>8.7912999999999997</v>
      </c>
      <c r="O130" s="132">
        <v>9.2462999999999997</v>
      </c>
      <c r="P130" s="132">
        <v>8.3917000000000002</v>
      </c>
      <c r="Q130" s="132">
        <v>5.1380999999999997</v>
      </c>
      <c r="R130" s="132">
        <v>5.1565000000000003</v>
      </c>
      <c r="S130" s="132">
        <v>29.901199999999999</v>
      </c>
      <c r="T130" s="132">
        <v>29.918900000000001</v>
      </c>
      <c r="U130" s="132">
        <v>33.261000000000003</v>
      </c>
      <c r="V130" s="132">
        <v>21.6633</v>
      </c>
      <c r="W130" s="132">
        <v>5.8192000000000004</v>
      </c>
      <c r="X130" s="132">
        <v>3.6208</v>
      </c>
      <c r="Y130" s="132">
        <v>3.7334999999999998</v>
      </c>
      <c r="Z130" s="132">
        <v>1.1157999999999999</v>
      </c>
      <c r="AA130" s="132">
        <v>5.2933000000000003</v>
      </c>
      <c r="AB130" s="132">
        <v>7.6353999999999997</v>
      </c>
      <c r="AC130" s="132">
        <v>1.1996</v>
      </c>
      <c r="AD130" s="133"/>
      <c r="AE130" s="133"/>
      <c r="AF130" s="133"/>
    </row>
    <row r="131" spans="1:32" hidden="1" outlineLevel="1" collapsed="1">
      <c r="A131" s="9">
        <v>44197</v>
      </c>
      <c r="B131" s="132">
        <v>723308.41639847006</v>
      </c>
      <c r="C131" s="132">
        <v>414073.32060618</v>
      </c>
      <c r="D131" s="132">
        <v>309235.09579229</v>
      </c>
      <c r="E131" s="132">
        <v>207869.59497931</v>
      </c>
      <c r="F131" s="132">
        <v>175997.01528202</v>
      </c>
      <c r="G131" s="132">
        <v>31872.579697289999</v>
      </c>
      <c r="H131" s="132">
        <v>541403.6336249701</v>
      </c>
      <c r="I131" s="132">
        <v>348489.74900257995</v>
      </c>
      <c r="J131" s="132">
        <v>192913.88462239</v>
      </c>
      <c r="K131" s="132">
        <v>726782.33731419011</v>
      </c>
      <c r="L131" s="132">
        <v>430926.88749612006</v>
      </c>
      <c r="M131" s="132">
        <v>295855.44981806999</v>
      </c>
      <c r="N131" s="132">
        <v>8.8432999999999993</v>
      </c>
      <c r="O131" s="132">
        <v>9.3579000000000008</v>
      </c>
      <c r="P131" s="132">
        <v>8.5547000000000004</v>
      </c>
      <c r="Q131" s="132">
        <v>4.3632</v>
      </c>
      <c r="R131" s="132">
        <v>4.3905000000000003</v>
      </c>
      <c r="S131" s="132">
        <v>30.324300000000001</v>
      </c>
      <c r="T131" s="132">
        <v>30.349799999999998</v>
      </c>
      <c r="U131" s="132">
        <v>34.204000000000001</v>
      </c>
      <c r="V131" s="132">
        <v>18.7227</v>
      </c>
      <c r="W131" s="132">
        <v>6.0799000000000003</v>
      </c>
      <c r="X131" s="132">
        <v>3.6623999999999999</v>
      </c>
      <c r="Y131" s="132">
        <v>3.7410000000000001</v>
      </c>
      <c r="Z131" s="132">
        <v>1.1922999999999999</v>
      </c>
      <c r="AA131" s="132">
        <v>5.4889000000000001</v>
      </c>
      <c r="AB131" s="132">
        <v>7.7215999999999996</v>
      </c>
      <c r="AC131" s="132">
        <v>1.1680999999999999</v>
      </c>
      <c r="AD131" s="133"/>
      <c r="AE131" s="133"/>
      <c r="AF131" s="133"/>
    </row>
    <row r="132" spans="1:32" hidden="1" outlineLevel="1" collapsed="1">
      <c r="A132" s="9">
        <v>44228</v>
      </c>
      <c r="B132" s="132">
        <v>722715.07665394002</v>
      </c>
      <c r="C132" s="132">
        <v>417037.54916523001</v>
      </c>
      <c r="D132" s="132">
        <v>305677.52748871001</v>
      </c>
      <c r="E132" s="132">
        <v>209115.18424954001</v>
      </c>
      <c r="F132" s="132">
        <v>178888.10569549</v>
      </c>
      <c r="G132" s="132">
        <v>30227.07855405</v>
      </c>
      <c r="H132" s="132">
        <v>534953.35369519994</v>
      </c>
      <c r="I132" s="132">
        <v>346583.32708254992</v>
      </c>
      <c r="J132" s="132">
        <v>188370.02661265002</v>
      </c>
      <c r="K132" s="132">
        <v>733252.23713928007</v>
      </c>
      <c r="L132" s="132">
        <v>437738.57198924996</v>
      </c>
      <c r="M132" s="132">
        <v>295513.66515003005</v>
      </c>
      <c r="N132" s="132">
        <v>8.4046000000000003</v>
      </c>
      <c r="O132" s="132">
        <v>8.9293999999999993</v>
      </c>
      <c r="P132" s="132">
        <v>8.0982000000000003</v>
      </c>
      <c r="Q132" s="132">
        <v>4.3179999999999996</v>
      </c>
      <c r="R132" s="132">
        <v>4.3320999999999996</v>
      </c>
      <c r="S132" s="132">
        <v>29.7986</v>
      </c>
      <c r="T132" s="132">
        <v>29.798100000000002</v>
      </c>
      <c r="U132" s="132">
        <v>34.130400000000002</v>
      </c>
      <c r="V132" s="132">
        <v>30.1968</v>
      </c>
      <c r="W132" s="132">
        <v>5.9287999999999998</v>
      </c>
      <c r="X132" s="132">
        <v>3.6189</v>
      </c>
      <c r="Y132" s="132">
        <v>3.7006000000000001</v>
      </c>
      <c r="Z132" s="132">
        <v>1.1984999999999999</v>
      </c>
      <c r="AA132" s="132">
        <v>5.0811999999999999</v>
      </c>
      <c r="AB132" s="132">
        <v>7.4698000000000002</v>
      </c>
      <c r="AC132" s="132">
        <v>1.0429999999999999</v>
      </c>
      <c r="AD132" s="133"/>
      <c r="AE132" s="133"/>
      <c r="AF132" s="133"/>
    </row>
    <row r="133" spans="1:32" hidden="1" outlineLevel="1" collapsed="1">
      <c r="A133" s="9">
        <v>44256</v>
      </c>
      <c r="B133" s="132">
        <v>717798.50758729002</v>
      </c>
      <c r="C133" s="132">
        <v>417519.12782171997</v>
      </c>
      <c r="D133" s="132">
        <v>300279.37976556999</v>
      </c>
      <c r="E133" s="132">
        <v>213605.88205203999</v>
      </c>
      <c r="F133" s="132">
        <v>184124.19999930999</v>
      </c>
      <c r="G133" s="132">
        <v>29481.682052730001</v>
      </c>
      <c r="H133" s="132">
        <v>549709.48050824006</v>
      </c>
      <c r="I133" s="132">
        <v>350689.71785297</v>
      </c>
      <c r="J133" s="132">
        <v>199019.76265526999</v>
      </c>
      <c r="K133" s="132">
        <v>732758.83592674986</v>
      </c>
      <c r="L133" s="132">
        <v>439621.71406239999</v>
      </c>
      <c r="M133" s="132">
        <v>293137.12186435005</v>
      </c>
      <c r="N133" s="132">
        <v>8.4741999999999997</v>
      </c>
      <c r="O133" s="132">
        <v>8.9739000000000004</v>
      </c>
      <c r="P133" s="132">
        <v>8.2355</v>
      </c>
      <c r="Q133" s="132">
        <v>4.327</v>
      </c>
      <c r="R133" s="132">
        <v>4.3278999999999996</v>
      </c>
      <c r="S133" s="132">
        <v>29.762899999999998</v>
      </c>
      <c r="T133" s="132">
        <v>29.775200000000002</v>
      </c>
      <c r="U133" s="132">
        <v>33.700499999999998</v>
      </c>
      <c r="V133" s="132">
        <v>22.7654</v>
      </c>
      <c r="W133" s="132">
        <v>6.1738</v>
      </c>
      <c r="X133" s="132">
        <v>3.6440999999999999</v>
      </c>
      <c r="Y133" s="132">
        <v>3.7471999999999999</v>
      </c>
      <c r="Z133" s="132">
        <v>0.93879999999999997</v>
      </c>
      <c r="AA133" s="132">
        <v>4.6679000000000004</v>
      </c>
      <c r="AB133" s="132">
        <v>6.9992999999999999</v>
      </c>
      <c r="AC133" s="132">
        <v>0.71630000000000005</v>
      </c>
      <c r="AD133" s="133"/>
      <c r="AE133" s="133"/>
      <c r="AF133" s="133"/>
    </row>
    <row r="134" spans="1:32" hidden="1" outlineLevel="1" collapsed="1">
      <c r="A134" s="9">
        <v>44287</v>
      </c>
      <c r="B134" s="132">
        <v>733228.17118754005</v>
      </c>
      <c r="C134" s="132">
        <v>427738.71962982998</v>
      </c>
      <c r="D134" s="132">
        <v>305489.45155771001</v>
      </c>
      <c r="E134" s="132">
        <v>216625.58356748</v>
      </c>
      <c r="F134" s="132">
        <v>187622.09374551999</v>
      </c>
      <c r="G134" s="132">
        <v>29003.48982196</v>
      </c>
      <c r="H134" s="132">
        <v>555029.82336463989</v>
      </c>
      <c r="I134" s="132">
        <v>350338.99989964999</v>
      </c>
      <c r="J134" s="132">
        <v>204690.82346498998</v>
      </c>
      <c r="K134" s="132">
        <v>743472.6450052599</v>
      </c>
      <c r="L134" s="132">
        <v>452762.91431708005</v>
      </c>
      <c r="M134" s="132">
        <v>290709.73068817996</v>
      </c>
      <c r="N134" s="132">
        <v>8.8503000000000007</v>
      </c>
      <c r="O134" s="132">
        <v>9.3800000000000008</v>
      </c>
      <c r="P134" s="132">
        <v>8.6851000000000003</v>
      </c>
      <c r="Q134" s="132">
        <v>4.8898000000000001</v>
      </c>
      <c r="R134" s="132">
        <v>4.8959999999999999</v>
      </c>
      <c r="S134" s="132">
        <v>29.582699999999999</v>
      </c>
      <c r="T134" s="132">
        <v>29.587399999999999</v>
      </c>
      <c r="U134" s="132">
        <v>33.175600000000003</v>
      </c>
      <c r="V134" s="132">
        <v>25.2425</v>
      </c>
      <c r="W134" s="132">
        <v>7.1649000000000003</v>
      </c>
      <c r="X134" s="132">
        <v>3.7595000000000001</v>
      </c>
      <c r="Y134" s="132">
        <v>3.8780999999999999</v>
      </c>
      <c r="Z134" s="132">
        <v>1.0031000000000001</v>
      </c>
      <c r="AA134" s="132">
        <v>4.5719000000000003</v>
      </c>
      <c r="AB134" s="132">
        <v>6.7096</v>
      </c>
      <c r="AC134" s="132">
        <v>0.72150000000000003</v>
      </c>
      <c r="AD134" s="133"/>
      <c r="AE134" s="133"/>
      <c r="AF134" s="133"/>
    </row>
    <row r="135" spans="1:32" hidden="1" outlineLevel="1" collapsed="1">
      <c r="A135" s="9">
        <v>44317</v>
      </c>
      <c r="B135" s="132">
        <v>729349.98783781996</v>
      </c>
      <c r="C135" s="132">
        <v>439329.36086016998</v>
      </c>
      <c r="D135" s="132">
        <v>290020.62697764998</v>
      </c>
      <c r="E135" s="132">
        <v>222419.95783686999</v>
      </c>
      <c r="F135" s="132">
        <v>194137.59524947</v>
      </c>
      <c r="G135" s="132">
        <v>28282.362587399999</v>
      </c>
      <c r="H135" s="132">
        <v>563973.99888236029</v>
      </c>
      <c r="I135" s="132">
        <v>360206.8338070999</v>
      </c>
      <c r="J135" s="132">
        <v>203767.16507526001</v>
      </c>
      <c r="K135" s="132">
        <v>737440.04464366008</v>
      </c>
      <c r="L135" s="132">
        <v>449994.57968534995</v>
      </c>
      <c r="M135" s="132">
        <v>287445.46495831001</v>
      </c>
      <c r="N135" s="132">
        <v>8.9526000000000003</v>
      </c>
      <c r="O135" s="132">
        <v>9.5662000000000003</v>
      </c>
      <c r="P135" s="132">
        <v>8.7309000000000001</v>
      </c>
      <c r="Q135" s="132">
        <v>4.7492999999999999</v>
      </c>
      <c r="R135" s="132">
        <v>4.7676999999999996</v>
      </c>
      <c r="S135" s="132">
        <v>29.621300000000002</v>
      </c>
      <c r="T135" s="132">
        <v>29.626899999999999</v>
      </c>
      <c r="U135" s="132">
        <v>33.557000000000002</v>
      </c>
      <c r="V135" s="132">
        <v>24.798100000000002</v>
      </c>
      <c r="W135" s="132">
        <v>5.9448999999999996</v>
      </c>
      <c r="X135" s="132">
        <v>3.8254000000000001</v>
      </c>
      <c r="Y135" s="132">
        <v>3.9558</v>
      </c>
      <c r="Z135" s="132">
        <v>1.0176000000000001</v>
      </c>
      <c r="AA135" s="132">
        <v>4.8627000000000002</v>
      </c>
      <c r="AB135" s="132">
        <v>6.9375999999999998</v>
      </c>
      <c r="AC135" s="132">
        <v>0.61980000000000002</v>
      </c>
      <c r="AD135" s="133"/>
      <c r="AE135" s="133"/>
      <c r="AF135" s="133"/>
    </row>
    <row r="136" spans="1:32" hidden="1" outlineLevel="1" collapsed="1">
      <c r="A136" s="9">
        <v>44348</v>
      </c>
      <c r="B136" s="132">
        <v>731998.72738638998</v>
      </c>
      <c r="C136" s="132">
        <v>452200.27157858998</v>
      </c>
      <c r="D136" s="132">
        <v>279798.4558078</v>
      </c>
      <c r="E136" s="132">
        <v>227125.90144623999</v>
      </c>
      <c r="F136" s="132">
        <v>199801.83518257001</v>
      </c>
      <c r="G136" s="132">
        <v>27324.06626367</v>
      </c>
      <c r="H136" s="132">
        <v>561884.59274354007</v>
      </c>
      <c r="I136" s="132">
        <v>365793.28781817993</v>
      </c>
      <c r="J136" s="132">
        <v>196091.30492535996</v>
      </c>
      <c r="K136" s="132">
        <v>749817.20242912997</v>
      </c>
      <c r="L136" s="132">
        <v>465792.59020998003</v>
      </c>
      <c r="M136" s="132">
        <v>284024.61221914995</v>
      </c>
      <c r="N136" s="132">
        <v>9.0413999999999994</v>
      </c>
      <c r="O136" s="132">
        <v>9.6135000000000002</v>
      </c>
      <c r="P136" s="132">
        <v>8.8646999999999991</v>
      </c>
      <c r="Q136" s="132">
        <v>5.2954999999999997</v>
      </c>
      <c r="R136" s="132">
        <v>5.3239999999999998</v>
      </c>
      <c r="S136" s="132">
        <v>30.081900000000001</v>
      </c>
      <c r="T136" s="132">
        <v>30.080500000000001</v>
      </c>
      <c r="U136" s="132">
        <v>33.997999999999998</v>
      </c>
      <c r="V136" s="132">
        <v>31.5916</v>
      </c>
      <c r="W136" s="132">
        <v>7.5067000000000004</v>
      </c>
      <c r="X136" s="132">
        <v>3.8062</v>
      </c>
      <c r="Y136" s="132">
        <v>3.9218999999999999</v>
      </c>
      <c r="Z136" s="132">
        <v>1.0444</v>
      </c>
      <c r="AA136" s="132">
        <v>4.9154999999999998</v>
      </c>
      <c r="AB136" s="132">
        <v>6.8551000000000002</v>
      </c>
      <c r="AC136" s="132">
        <v>0.67910000000000004</v>
      </c>
      <c r="AD136" s="133"/>
      <c r="AE136" s="133"/>
      <c r="AF136" s="133"/>
    </row>
    <row r="137" spans="1:32" hidden="1" outlineLevel="1" collapsed="1">
      <c r="A137" s="9">
        <v>44378</v>
      </c>
      <c r="B137" s="132">
        <v>728742.07286563003</v>
      </c>
      <c r="C137" s="132">
        <v>457207.77681930002</v>
      </c>
      <c r="D137" s="132">
        <v>271534.29604633001</v>
      </c>
      <c r="E137" s="132">
        <v>231139.07931621</v>
      </c>
      <c r="F137" s="132">
        <v>204905.28604968</v>
      </c>
      <c r="G137" s="132">
        <v>26233.79326653</v>
      </c>
      <c r="H137" s="132">
        <v>573030.51870927005</v>
      </c>
      <c r="I137" s="132">
        <v>378662.91893136007</v>
      </c>
      <c r="J137" s="132">
        <v>194367.59977791004</v>
      </c>
      <c r="K137" s="132">
        <v>743425.68556754012</v>
      </c>
      <c r="L137" s="132">
        <v>461491.83961228002</v>
      </c>
      <c r="M137" s="132">
        <v>281933.84595525998</v>
      </c>
      <c r="N137" s="132">
        <v>9.1355000000000004</v>
      </c>
      <c r="O137" s="132">
        <v>9.9144000000000005</v>
      </c>
      <c r="P137" s="132">
        <v>9.2157</v>
      </c>
      <c r="Q137" s="132">
        <v>4.8490000000000002</v>
      </c>
      <c r="R137" s="132">
        <v>4.8609</v>
      </c>
      <c r="S137" s="132">
        <v>29.592700000000001</v>
      </c>
      <c r="T137" s="132">
        <v>29.603400000000001</v>
      </c>
      <c r="U137" s="132">
        <v>33.176099999999998</v>
      </c>
      <c r="V137" s="132">
        <v>21.7638</v>
      </c>
      <c r="W137" s="132">
        <v>4.9218000000000002</v>
      </c>
      <c r="X137" s="132">
        <v>3.9504999999999999</v>
      </c>
      <c r="Y137" s="132">
        <v>4.0540000000000003</v>
      </c>
      <c r="Z137" s="132">
        <v>1.01</v>
      </c>
      <c r="AA137" s="132">
        <v>4.8592000000000004</v>
      </c>
      <c r="AB137" s="132">
        <v>6.7811000000000003</v>
      </c>
      <c r="AC137" s="132">
        <v>0.59289999999999998</v>
      </c>
      <c r="AD137" s="133"/>
      <c r="AE137" s="133"/>
      <c r="AF137" s="133"/>
    </row>
    <row r="138" spans="1:32" hidden="1" outlineLevel="1" collapsed="1">
      <c r="A138" s="9">
        <v>44409</v>
      </c>
      <c r="B138" s="132">
        <v>749205.40850559995</v>
      </c>
      <c r="C138" s="132">
        <v>472670.6106291</v>
      </c>
      <c r="D138" s="132">
        <v>276534.7978765</v>
      </c>
      <c r="E138" s="132">
        <v>236757.68944844001</v>
      </c>
      <c r="F138" s="132">
        <v>212543.77782913001</v>
      </c>
      <c r="G138" s="132">
        <v>24213.911619310002</v>
      </c>
      <c r="H138" s="132">
        <v>558086.09699549014</v>
      </c>
      <c r="I138" s="132">
        <v>374392.83560303005</v>
      </c>
      <c r="J138" s="132">
        <v>183693.26139245997</v>
      </c>
      <c r="K138" s="132">
        <v>739629.63760259002</v>
      </c>
      <c r="L138" s="132">
        <v>455643.95747874002</v>
      </c>
      <c r="M138" s="132">
        <v>283985.68012385</v>
      </c>
      <c r="N138" s="132">
        <v>8.8557000000000006</v>
      </c>
      <c r="O138" s="132">
        <v>10.066599999999999</v>
      </c>
      <c r="P138" s="132">
        <v>9.3928999999999991</v>
      </c>
      <c r="Q138" s="132">
        <v>3.1655000000000002</v>
      </c>
      <c r="R138" s="132">
        <v>3.1659999999999999</v>
      </c>
      <c r="S138" s="132">
        <v>29.734100000000002</v>
      </c>
      <c r="T138" s="132">
        <v>29.741099999999999</v>
      </c>
      <c r="U138" s="132">
        <v>33.275100000000002</v>
      </c>
      <c r="V138" s="132">
        <v>25.488600000000002</v>
      </c>
      <c r="W138" s="132">
        <v>5.8457999999999997</v>
      </c>
      <c r="X138" s="132">
        <v>4.4138999999999999</v>
      </c>
      <c r="Y138" s="132">
        <v>4.5723000000000003</v>
      </c>
      <c r="Z138" s="132">
        <v>0.80420000000000003</v>
      </c>
      <c r="AA138" s="132">
        <v>4.6451000000000002</v>
      </c>
      <c r="AB138" s="132">
        <v>6.7146999999999997</v>
      </c>
      <c r="AC138" s="132">
        <v>0.54779999999999995</v>
      </c>
      <c r="AD138" s="133"/>
      <c r="AE138" s="133"/>
      <c r="AF138" s="133"/>
    </row>
    <row r="139" spans="1:32" hidden="1" outlineLevel="1" collapsed="1">
      <c r="A139" s="9">
        <v>44440</v>
      </c>
      <c r="B139" s="132">
        <v>746727.78377873998</v>
      </c>
      <c r="C139" s="132">
        <v>482573.73557233001</v>
      </c>
      <c r="D139" s="132">
        <v>264154.04820641002</v>
      </c>
      <c r="E139" s="132">
        <v>240346.56317581999</v>
      </c>
      <c r="F139" s="132">
        <v>216979.31312949999</v>
      </c>
      <c r="G139" s="132">
        <v>23367.250046320001</v>
      </c>
      <c r="H139" s="132">
        <v>577189.17555379018</v>
      </c>
      <c r="I139" s="132">
        <v>393078.33311342006</v>
      </c>
      <c r="J139" s="132">
        <v>184110.84244036995</v>
      </c>
      <c r="K139" s="132">
        <v>743830.71660060994</v>
      </c>
      <c r="L139" s="132">
        <v>463897.03236983996</v>
      </c>
      <c r="M139" s="132">
        <v>279933.68423076998</v>
      </c>
      <c r="N139" s="132">
        <v>8.8695000000000004</v>
      </c>
      <c r="O139" s="132">
        <v>9.7022999999999993</v>
      </c>
      <c r="P139" s="132">
        <v>9.0338999999999992</v>
      </c>
      <c r="Q139" s="132">
        <v>3.7423000000000002</v>
      </c>
      <c r="R139" s="132">
        <v>3.7443</v>
      </c>
      <c r="S139" s="132">
        <v>29.643799999999999</v>
      </c>
      <c r="T139" s="132">
        <v>29.645299999999999</v>
      </c>
      <c r="U139" s="132">
        <v>33.261000000000003</v>
      </c>
      <c r="V139" s="132">
        <v>28.518000000000001</v>
      </c>
      <c r="W139" s="132">
        <v>7.9147999999999996</v>
      </c>
      <c r="X139" s="132">
        <v>4.5819999999999999</v>
      </c>
      <c r="Y139" s="132">
        <v>4.7481</v>
      </c>
      <c r="Z139" s="132">
        <v>0.77559999999999996</v>
      </c>
      <c r="AA139" s="132">
        <v>4.7403000000000004</v>
      </c>
      <c r="AB139" s="132">
        <v>6.7553999999999998</v>
      </c>
      <c r="AC139" s="132">
        <v>0.49359999999999998</v>
      </c>
      <c r="AD139" s="133"/>
      <c r="AE139" s="133"/>
      <c r="AF139" s="133"/>
    </row>
    <row r="140" spans="1:32" hidden="1" outlineLevel="1" collapsed="1">
      <c r="A140" s="9">
        <v>44470</v>
      </c>
      <c r="B140" s="132">
        <v>755513.23521634995</v>
      </c>
      <c r="C140" s="132">
        <v>488159.20844279998</v>
      </c>
      <c r="D140" s="132">
        <v>267354.02677355002</v>
      </c>
      <c r="E140" s="132">
        <v>242819.02299478001</v>
      </c>
      <c r="F140" s="132">
        <v>221109.69845846001</v>
      </c>
      <c r="G140" s="132">
        <v>21709.32453632</v>
      </c>
      <c r="H140" s="132">
        <v>581753.5908486502</v>
      </c>
      <c r="I140" s="132">
        <v>398574.14930309</v>
      </c>
      <c r="J140" s="132">
        <v>183179.44154555997</v>
      </c>
      <c r="K140" s="132">
        <v>745101.41704116017</v>
      </c>
      <c r="L140" s="132">
        <v>465850.86396767996</v>
      </c>
      <c r="M140" s="132">
        <v>279250.55307348003</v>
      </c>
      <c r="N140" s="132">
        <v>9.2322000000000006</v>
      </c>
      <c r="O140" s="132">
        <v>10.011900000000001</v>
      </c>
      <c r="P140" s="132">
        <v>9.4162999999999997</v>
      </c>
      <c r="Q140" s="132">
        <v>3.9460999999999999</v>
      </c>
      <c r="R140" s="132">
        <v>3.9491999999999998</v>
      </c>
      <c r="S140" s="132">
        <v>29.631599999999999</v>
      </c>
      <c r="T140" s="132">
        <v>29.648800000000001</v>
      </c>
      <c r="U140" s="132">
        <v>33.271900000000002</v>
      </c>
      <c r="V140" s="132">
        <v>20.6143</v>
      </c>
      <c r="W140" s="132">
        <v>6.1428000000000003</v>
      </c>
      <c r="X140" s="132">
        <v>4.6452</v>
      </c>
      <c r="Y140" s="132">
        <v>4.7587000000000002</v>
      </c>
      <c r="Z140" s="132">
        <v>0.71970000000000001</v>
      </c>
      <c r="AA140" s="132">
        <v>4.8615000000000004</v>
      </c>
      <c r="AB140" s="132">
        <v>6.7606999999999999</v>
      </c>
      <c r="AC140" s="132">
        <v>0.5494</v>
      </c>
      <c r="AD140" s="133"/>
      <c r="AE140" s="133"/>
      <c r="AF140" s="133"/>
    </row>
    <row r="141" spans="1:32" hidden="1" outlineLevel="1" collapsed="1">
      <c r="A141" s="9">
        <v>44501</v>
      </c>
      <c r="B141" s="132">
        <v>761537.61189228995</v>
      </c>
      <c r="C141" s="132">
        <v>496235.26181587001</v>
      </c>
      <c r="D141" s="132">
        <v>265302.35007642</v>
      </c>
      <c r="E141" s="132">
        <v>250573.70021740001</v>
      </c>
      <c r="F141" s="132">
        <v>228804.45577104</v>
      </c>
      <c r="G141" s="132">
        <v>21769.24444636</v>
      </c>
      <c r="H141" s="132">
        <v>590102.37891186995</v>
      </c>
      <c r="I141" s="132">
        <v>409512.74833037995</v>
      </c>
      <c r="J141" s="132">
        <v>180589.63058148997</v>
      </c>
      <c r="K141" s="132">
        <v>757040.97679992986</v>
      </c>
      <c r="L141" s="132">
        <v>469045.61940349999</v>
      </c>
      <c r="M141" s="132">
        <v>287995.35739643004</v>
      </c>
      <c r="N141" s="132">
        <v>9.0797000000000008</v>
      </c>
      <c r="O141" s="132">
        <v>9.9853000000000005</v>
      </c>
      <c r="P141" s="132">
        <v>9.4392999999999994</v>
      </c>
      <c r="Q141" s="132">
        <v>3.2498999999999998</v>
      </c>
      <c r="R141" s="132">
        <v>3.2505999999999999</v>
      </c>
      <c r="S141" s="132">
        <v>28.336600000000001</v>
      </c>
      <c r="T141" s="132">
        <v>28.3491</v>
      </c>
      <c r="U141" s="132">
        <v>31.51</v>
      </c>
      <c r="V141" s="132">
        <v>18.270800000000001</v>
      </c>
      <c r="W141" s="132">
        <v>5.9080000000000004</v>
      </c>
      <c r="X141" s="132">
        <v>4.7561999999999998</v>
      </c>
      <c r="Y141" s="132">
        <v>4.8521000000000001</v>
      </c>
      <c r="Z141" s="132">
        <v>1.0256000000000001</v>
      </c>
      <c r="AA141" s="132">
        <v>5.0197000000000003</v>
      </c>
      <c r="AB141" s="132">
        <v>6.9683000000000002</v>
      </c>
      <c r="AC141" s="132">
        <v>0.62239999999999995</v>
      </c>
      <c r="AD141" s="133"/>
      <c r="AE141" s="133"/>
      <c r="AF141" s="133"/>
    </row>
    <row r="142" spans="1:32" hidden="1" outlineLevel="1" collapsed="1">
      <c r="A142" s="9">
        <v>44531</v>
      </c>
      <c r="B142" s="132">
        <v>752324.27137451002</v>
      </c>
      <c r="C142" s="132">
        <v>484060.07121442002</v>
      </c>
      <c r="D142" s="132">
        <v>268264.20016009</v>
      </c>
      <c r="E142" s="132">
        <v>254385.18023961</v>
      </c>
      <c r="F142" s="132">
        <v>232914.11796569001</v>
      </c>
      <c r="G142" s="132">
        <v>21471.062273920001</v>
      </c>
      <c r="H142" s="132">
        <v>633805.71783009009</v>
      </c>
      <c r="I142" s="132">
        <v>456470.90545160009</v>
      </c>
      <c r="J142" s="132">
        <v>177334.81237849005</v>
      </c>
      <c r="K142" s="132">
        <v>794151.81397308025</v>
      </c>
      <c r="L142" s="132">
        <v>506980.23351185001</v>
      </c>
      <c r="M142" s="132">
        <v>287171.58046123001</v>
      </c>
      <c r="N142" s="132">
        <v>9.0725999999999996</v>
      </c>
      <c r="O142" s="132">
        <v>10.480399999999999</v>
      </c>
      <c r="P142" s="132">
        <v>9.8962000000000003</v>
      </c>
      <c r="Q142" s="132">
        <v>3.3405999999999998</v>
      </c>
      <c r="R142" s="132">
        <v>3.3424999999999998</v>
      </c>
      <c r="S142" s="132">
        <v>28.063700000000001</v>
      </c>
      <c r="T142" s="132">
        <v>28.072500000000002</v>
      </c>
      <c r="U142" s="132">
        <v>31.2971</v>
      </c>
      <c r="V142" s="132">
        <v>23.189699999999998</v>
      </c>
      <c r="W142" s="132">
        <v>5.7965999999999998</v>
      </c>
      <c r="X142" s="132">
        <v>4.5206999999999997</v>
      </c>
      <c r="Y142" s="132">
        <v>4.6376999999999997</v>
      </c>
      <c r="Z142" s="132">
        <v>1.4140999999999999</v>
      </c>
      <c r="AA142" s="132">
        <v>5.1830999999999996</v>
      </c>
      <c r="AB142" s="132">
        <v>6.9608999999999996</v>
      </c>
      <c r="AC142" s="132">
        <v>0.59019999999999995</v>
      </c>
      <c r="AD142" s="133"/>
      <c r="AE142" s="133"/>
      <c r="AF142" s="133"/>
    </row>
    <row r="143" spans="1:32" hidden="1" outlineLevel="1" collapsed="1">
      <c r="A143" s="9">
        <v>44562</v>
      </c>
      <c r="B143" s="132">
        <v>769648.5953399</v>
      </c>
      <c r="C143" s="132">
        <v>486449.85166242998</v>
      </c>
      <c r="D143" s="132">
        <v>283198.74367747002</v>
      </c>
      <c r="E143" s="132">
        <v>262515.19351875997</v>
      </c>
      <c r="F143" s="132">
        <v>240199.63851101001</v>
      </c>
      <c r="G143" s="132">
        <v>22315.555007750001</v>
      </c>
      <c r="H143" s="132">
        <v>627775.91253721993</v>
      </c>
      <c r="I143" s="132">
        <v>426864.43489486008</v>
      </c>
      <c r="J143" s="132">
        <v>200911.47764236006</v>
      </c>
      <c r="K143" s="132">
        <v>773830.65855368017</v>
      </c>
      <c r="L143" s="132">
        <v>481828.46030254004</v>
      </c>
      <c r="M143" s="132">
        <v>292002.19825114001</v>
      </c>
      <c r="N143" s="132">
        <v>9.5184999999999995</v>
      </c>
      <c r="O143" s="132">
        <v>10.822699999999999</v>
      </c>
      <c r="P143" s="132">
        <v>10.373100000000001</v>
      </c>
      <c r="Q143" s="132">
        <v>3.3409</v>
      </c>
      <c r="R143" s="132">
        <v>3.3441000000000001</v>
      </c>
      <c r="S143" s="132">
        <v>28.384499999999999</v>
      </c>
      <c r="T143" s="132">
        <v>28.377500000000001</v>
      </c>
      <c r="U143" s="132">
        <v>32.035800000000002</v>
      </c>
      <c r="V143" s="132">
        <v>39.0764</v>
      </c>
      <c r="W143" s="132">
        <v>4.7176</v>
      </c>
      <c r="X143" s="132">
        <v>4.8006000000000002</v>
      </c>
      <c r="Y143" s="132">
        <v>4.8502000000000001</v>
      </c>
      <c r="Z143" s="132">
        <v>1.2723</v>
      </c>
      <c r="AA143" s="132">
        <v>5.2095000000000002</v>
      </c>
      <c r="AB143" s="132">
        <v>7.0526</v>
      </c>
      <c r="AC143" s="132">
        <v>0.53920000000000001</v>
      </c>
      <c r="AD143" s="133"/>
      <c r="AE143" s="133"/>
      <c r="AF143" s="133"/>
    </row>
    <row r="144" spans="1:32" hidden="1" outlineLevel="1" collapsed="1">
      <c r="A144" s="9">
        <v>44593</v>
      </c>
      <c r="B144" s="132">
        <v>743729.66270459001</v>
      </c>
      <c r="C144" s="132">
        <v>496100.79822917999</v>
      </c>
      <c r="D144" s="132">
        <v>247628.86447541</v>
      </c>
      <c r="E144" s="132">
        <v>268008.23141533998</v>
      </c>
      <c r="F144" s="132">
        <v>247171.25182676999</v>
      </c>
      <c r="G144" s="132">
        <v>20836.97958857</v>
      </c>
      <c r="H144" s="132">
        <v>579343.7588202199</v>
      </c>
      <c r="I144" s="132">
        <v>396982.40418646997</v>
      </c>
      <c r="J144" s="132">
        <v>182361.35463374999</v>
      </c>
      <c r="K144" s="132">
        <v>757664.95290371019</v>
      </c>
      <c r="L144" s="132">
        <v>474985.06256004999</v>
      </c>
      <c r="M144" s="132">
        <v>282679.89034366002</v>
      </c>
      <c r="N144" s="132">
        <v>10.135300000000001</v>
      </c>
      <c r="O144" s="132">
        <v>11.9078</v>
      </c>
      <c r="P144" s="132">
        <v>11.653499999999999</v>
      </c>
      <c r="Q144" s="132">
        <v>3.1598000000000002</v>
      </c>
      <c r="R144" s="132">
        <v>3.1677</v>
      </c>
      <c r="S144" s="132">
        <v>29.3233</v>
      </c>
      <c r="T144" s="132">
        <v>29.3216</v>
      </c>
      <c r="U144" s="132">
        <v>32.926699999999997</v>
      </c>
      <c r="V144" s="132">
        <v>30.6937</v>
      </c>
      <c r="W144" s="132">
        <v>4.5618999999999996</v>
      </c>
      <c r="X144" s="132">
        <v>5.5297999999999998</v>
      </c>
      <c r="Y144" s="132">
        <v>5.5917000000000003</v>
      </c>
      <c r="Z144" s="132">
        <v>1.4075</v>
      </c>
      <c r="AA144" s="132">
        <v>4.9992000000000001</v>
      </c>
      <c r="AB144" s="132">
        <v>6.7941000000000003</v>
      </c>
      <c r="AC144" s="132">
        <v>0.52669999999999995</v>
      </c>
      <c r="AD144" s="133"/>
      <c r="AE144" s="133"/>
      <c r="AF144" s="133"/>
    </row>
    <row r="145" spans="1:32" hidden="1" outlineLevel="1" collapsed="1">
      <c r="A145" s="9">
        <v>44621</v>
      </c>
      <c r="B145" s="132">
        <v>745409.09676423005</v>
      </c>
      <c r="C145" s="132">
        <v>499767.94123229</v>
      </c>
      <c r="D145" s="132">
        <v>245641.15553193999</v>
      </c>
      <c r="E145" s="132">
        <v>262704.28414926998</v>
      </c>
      <c r="F145" s="132">
        <v>241923.27075878999</v>
      </c>
      <c r="G145" s="132">
        <v>20781.013390479999</v>
      </c>
      <c r="H145" s="132">
        <v>558717.74849085987</v>
      </c>
      <c r="I145" s="132">
        <v>396447.56293206004</v>
      </c>
      <c r="J145" s="132">
        <v>162270.18555879997</v>
      </c>
      <c r="K145" s="132">
        <v>824069.45098805008</v>
      </c>
      <c r="L145" s="132">
        <v>542044.28870202997</v>
      </c>
      <c r="M145" s="132">
        <v>282025.16228602</v>
      </c>
      <c r="N145" s="132">
        <v>11.317299999999999</v>
      </c>
      <c r="O145" s="132">
        <v>13.151899999999999</v>
      </c>
      <c r="P145" s="132">
        <v>13.179500000000001</v>
      </c>
      <c r="Q145" s="132">
        <v>3.5743</v>
      </c>
      <c r="R145" s="132">
        <v>3.5949</v>
      </c>
      <c r="S145" s="132">
        <v>20.402100000000001</v>
      </c>
      <c r="T145" s="132">
        <v>20.4224</v>
      </c>
      <c r="U145" s="132">
        <v>20.639900000000001</v>
      </c>
      <c r="V145" s="132">
        <v>3.9529000000000001</v>
      </c>
      <c r="W145" s="132">
        <v>2.0000000000000001E-4</v>
      </c>
      <c r="X145" s="132">
        <v>6.0812999999999997</v>
      </c>
      <c r="Y145" s="132">
        <v>6.101</v>
      </c>
      <c r="Z145" s="132">
        <v>1.4365000000000001</v>
      </c>
      <c r="AA145" s="132">
        <v>5.0243000000000002</v>
      </c>
      <c r="AB145" s="132">
        <v>6.7050999999999998</v>
      </c>
      <c r="AC145" s="132">
        <v>0.44330000000000003</v>
      </c>
      <c r="AD145" s="133"/>
      <c r="AE145" s="133"/>
      <c r="AF145" s="133"/>
    </row>
    <row r="146" spans="1:32" hidden="1" outlineLevel="1" collapsed="1">
      <c r="A146" s="9">
        <v>44652</v>
      </c>
      <c r="B146" s="132">
        <v>751253.06496739003</v>
      </c>
      <c r="C146" s="132">
        <v>511983.27107483998</v>
      </c>
      <c r="D146" s="132">
        <v>239269.79389254999</v>
      </c>
      <c r="E146" s="132">
        <v>259173.86983914001</v>
      </c>
      <c r="F146" s="132">
        <v>238573.33439067</v>
      </c>
      <c r="G146" s="132">
        <v>20600.53544847</v>
      </c>
      <c r="H146" s="132">
        <v>587048.3918611001</v>
      </c>
      <c r="I146" s="132">
        <v>426447.45673117996</v>
      </c>
      <c r="J146" s="132">
        <v>160600.93512991999</v>
      </c>
      <c r="K146" s="132">
        <v>835059.66146236984</v>
      </c>
      <c r="L146" s="132">
        <v>553190.36918799998</v>
      </c>
      <c r="M146" s="132">
        <v>281869.29227436997</v>
      </c>
      <c r="N146" s="132">
        <v>12.2088</v>
      </c>
      <c r="O146" s="132">
        <v>13.7475</v>
      </c>
      <c r="P146" s="132">
        <v>13.818300000000001</v>
      </c>
      <c r="Q146" s="132">
        <v>4.2653999999999996</v>
      </c>
      <c r="R146" s="132">
        <v>4.2930000000000001</v>
      </c>
      <c r="S146" s="132">
        <v>24.534600000000001</v>
      </c>
      <c r="T146" s="132">
        <v>24.5321</v>
      </c>
      <c r="U146" s="132">
        <v>26.0623</v>
      </c>
      <c r="V146" s="132">
        <v>32.262999999999998</v>
      </c>
      <c r="W146" s="132">
        <v>2.5099999999999998</v>
      </c>
      <c r="X146" s="132">
        <v>4.8403</v>
      </c>
      <c r="Y146" s="132">
        <v>4.8726000000000003</v>
      </c>
      <c r="Z146" s="132">
        <v>1.6989000000000001</v>
      </c>
      <c r="AA146" s="132">
        <v>4.6356000000000002</v>
      </c>
      <c r="AB146" s="132">
        <v>5.9256000000000002</v>
      </c>
      <c r="AC146" s="132">
        <v>0.53380000000000005</v>
      </c>
      <c r="AD146" s="133"/>
      <c r="AE146" s="133"/>
      <c r="AF146" s="133"/>
    </row>
    <row r="147" spans="1:32" hidden="1" outlineLevel="1" collapsed="1">
      <c r="A147" s="9">
        <v>44682</v>
      </c>
      <c r="B147" s="132">
        <v>762683.79352970002</v>
      </c>
      <c r="C147" s="132">
        <v>530198.34777131001</v>
      </c>
      <c r="D147" s="132">
        <v>232485.44575839001</v>
      </c>
      <c r="E147" s="132">
        <v>256372.04488520999</v>
      </c>
      <c r="F147" s="132">
        <v>235769.36036224</v>
      </c>
      <c r="G147" s="132">
        <v>20602.684522970001</v>
      </c>
      <c r="H147" s="132">
        <v>587346.35749914008</v>
      </c>
      <c r="I147" s="132">
        <v>421719.50933798996</v>
      </c>
      <c r="J147" s="132">
        <v>165626.84816115003</v>
      </c>
      <c r="K147" s="132">
        <v>833895.75002793025</v>
      </c>
      <c r="L147" s="132">
        <v>550705.73627223016</v>
      </c>
      <c r="M147" s="132">
        <v>283190.01375569997</v>
      </c>
      <c r="N147" s="132">
        <v>12.3497</v>
      </c>
      <c r="O147" s="132">
        <v>13.8612</v>
      </c>
      <c r="P147" s="132">
        <v>13.945600000000001</v>
      </c>
      <c r="Q147" s="132">
        <v>4.2336999999999998</v>
      </c>
      <c r="R147" s="132">
        <v>4.2525000000000004</v>
      </c>
      <c r="S147" s="132">
        <v>21.02</v>
      </c>
      <c r="T147" s="132">
        <v>21.033200000000001</v>
      </c>
      <c r="U147" s="132">
        <v>21.622499999999999</v>
      </c>
      <c r="V147" s="132">
        <v>12.3146</v>
      </c>
      <c r="W147" s="132">
        <v>11.112299999999999</v>
      </c>
      <c r="X147" s="132">
        <v>4.2821999999999996</v>
      </c>
      <c r="Y147" s="132">
        <v>4.3148</v>
      </c>
      <c r="Z147" s="132">
        <v>1.1706000000000001</v>
      </c>
      <c r="AA147" s="132">
        <v>4.5564999999999998</v>
      </c>
      <c r="AB147" s="132">
        <v>5.6525999999999996</v>
      </c>
      <c r="AC147" s="132">
        <v>0.61539999999999995</v>
      </c>
      <c r="AD147" s="133"/>
      <c r="AE147" s="133"/>
      <c r="AF147" s="133"/>
    </row>
    <row r="148" spans="1:32" hidden="1" outlineLevel="1" collapsed="1">
      <c r="A148" s="9">
        <v>44713</v>
      </c>
      <c r="B148" s="132">
        <v>756394.34668478998</v>
      </c>
      <c r="C148" s="132">
        <v>529077.39208747004</v>
      </c>
      <c r="D148" s="132">
        <v>227316.95459732</v>
      </c>
      <c r="E148" s="132">
        <v>248930.88361230001</v>
      </c>
      <c r="F148" s="132">
        <v>229600.52070597</v>
      </c>
      <c r="G148" s="132">
        <v>19330.36290633</v>
      </c>
      <c r="H148" s="132">
        <v>585548.62618321984</v>
      </c>
      <c r="I148" s="132">
        <v>404702.50226333999</v>
      </c>
      <c r="J148" s="132">
        <v>180846.12391988002</v>
      </c>
      <c r="K148" s="132">
        <v>863704.76747125003</v>
      </c>
      <c r="L148" s="132">
        <v>580365.78272058</v>
      </c>
      <c r="M148" s="132">
        <v>283338.98475067003</v>
      </c>
      <c r="N148" s="132">
        <v>15.6381</v>
      </c>
      <c r="O148" s="132">
        <v>18.050999999999998</v>
      </c>
      <c r="P148" s="132">
        <v>18.427600000000002</v>
      </c>
      <c r="Q148" s="132">
        <v>4.4600999999999997</v>
      </c>
      <c r="R148" s="132">
        <v>4.4771000000000001</v>
      </c>
      <c r="S148" s="132">
        <v>21.783100000000001</v>
      </c>
      <c r="T148" s="132">
        <v>21.797499999999999</v>
      </c>
      <c r="U148" s="132">
        <v>22.7943</v>
      </c>
      <c r="V148" s="132">
        <v>9.4845000000000006</v>
      </c>
      <c r="W148" s="132">
        <v>5.1155999999999997</v>
      </c>
      <c r="X148" s="132">
        <v>6.9663000000000004</v>
      </c>
      <c r="Y148" s="132">
        <v>7.1002000000000001</v>
      </c>
      <c r="Z148" s="132">
        <v>1.0666</v>
      </c>
      <c r="AA148" s="132">
        <v>5.2907999999999999</v>
      </c>
      <c r="AB148" s="132">
        <v>6.5930999999999997</v>
      </c>
      <c r="AC148" s="132">
        <v>0.70489999999999997</v>
      </c>
      <c r="AD148" s="133"/>
      <c r="AE148" s="133"/>
      <c r="AF148" s="133"/>
    </row>
    <row r="149" spans="1:32" hidden="1" outlineLevel="1" collapsed="1">
      <c r="A149" s="9">
        <v>44743</v>
      </c>
      <c r="B149" s="132">
        <v>802460.55178531003</v>
      </c>
      <c r="C149" s="132">
        <v>526927.05924462003</v>
      </c>
      <c r="D149" s="132">
        <v>275533.49254069</v>
      </c>
      <c r="E149" s="132">
        <v>249352.05660333001</v>
      </c>
      <c r="F149" s="132">
        <v>225695.34539338999</v>
      </c>
      <c r="G149" s="132">
        <v>23656.71120994</v>
      </c>
      <c r="H149" s="132">
        <v>606099.08363922022</v>
      </c>
      <c r="I149" s="132">
        <v>378182.29273740004</v>
      </c>
      <c r="J149" s="132">
        <v>227916.79090182</v>
      </c>
      <c r="K149" s="132">
        <v>928849.05733259011</v>
      </c>
      <c r="L149" s="132">
        <v>578992.87264605996</v>
      </c>
      <c r="M149" s="132">
        <v>349856.18468653003</v>
      </c>
      <c r="N149" s="132">
        <v>15.221399999999999</v>
      </c>
      <c r="O149" s="132">
        <v>17.708200000000001</v>
      </c>
      <c r="P149" s="132">
        <v>17.880800000000001</v>
      </c>
      <c r="Q149" s="132">
        <v>4.5046999999999997</v>
      </c>
      <c r="R149" s="132">
        <v>4.5147000000000004</v>
      </c>
      <c r="S149" s="132">
        <v>20.970199999999998</v>
      </c>
      <c r="T149" s="132">
        <v>20.985900000000001</v>
      </c>
      <c r="U149" s="132">
        <v>22.246400000000001</v>
      </c>
      <c r="V149" s="132">
        <v>8.2901000000000007</v>
      </c>
      <c r="W149" s="132">
        <v>5.6079999999999997</v>
      </c>
      <c r="X149" s="132">
        <v>7.4297000000000004</v>
      </c>
      <c r="Y149" s="132">
        <v>7.6178999999999997</v>
      </c>
      <c r="Z149" s="132">
        <v>1.5445</v>
      </c>
      <c r="AA149" s="132">
        <v>6.3146000000000004</v>
      </c>
      <c r="AB149" s="132">
        <v>8.1128999999999998</v>
      </c>
      <c r="AC149" s="132">
        <v>0.88160000000000005</v>
      </c>
      <c r="AD149" s="133"/>
      <c r="AE149" s="133"/>
      <c r="AF149" s="133"/>
    </row>
    <row r="150" spans="1:32" hidden="1" outlineLevel="1" collapsed="1">
      <c r="A150" s="9">
        <v>44774</v>
      </c>
      <c r="B150" s="132">
        <v>799711.69267124997</v>
      </c>
      <c r="C150" s="132">
        <v>527195.07789348997</v>
      </c>
      <c r="D150" s="132">
        <v>272516.61477776</v>
      </c>
      <c r="E150" s="132">
        <v>246156.03678995001</v>
      </c>
      <c r="F150" s="132">
        <v>222654.83475292</v>
      </c>
      <c r="G150" s="132">
        <v>23501.202037030002</v>
      </c>
      <c r="H150" s="132">
        <v>606204.35627162026</v>
      </c>
      <c r="I150" s="132">
        <v>384992.07675902988</v>
      </c>
      <c r="J150" s="132">
        <v>221212.27951258997</v>
      </c>
      <c r="K150" s="132">
        <v>940250.49860562989</v>
      </c>
      <c r="L150" s="132">
        <v>587079.45707344008</v>
      </c>
      <c r="M150" s="132">
        <v>353171.04153218999</v>
      </c>
      <c r="N150" s="132">
        <v>16.251799999999999</v>
      </c>
      <c r="O150" s="132">
        <v>19.856200000000001</v>
      </c>
      <c r="P150" s="132">
        <v>20.298200000000001</v>
      </c>
      <c r="Q150" s="132">
        <v>4.9268999999999998</v>
      </c>
      <c r="R150" s="132">
        <v>4.9409000000000001</v>
      </c>
      <c r="S150" s="132">
        <v>22.120899999999999</v>
      </c>
      <c r="T150" s="132">
        <v>22.162700000000001</v>
      </c>
      <c r="U150" s="132">
        <v>22.988800000000001</v>
      </c>
      <c r="V150" s="132">
        <v>6.8552999999999997</v>
      </c>
      <c r="W150" s="132">
        <v>4.4618000000000002</v>
      </c>
      <c r="X150" s="132">
        <v>7.6196000000000002</v>
      </c>
      <c r="Y150" s="132">
        <v>7.915</v>
      </c>
      <c r="Z150" s="132">
        <v>1.8124</v>
      </c>
      <c r="AA150" s="132">
        <v>5.5631000000000004</v>
      </c>
      <c r="AB150" s="132">
        <v>8.0521999999999991</v>
      </c>
      <c r="AC150" s="132">
        <v>0.85160000000000002</v>
      </c>
      <c r="AD150" s="133"/>
      <c r="AE150" s="133"/>
      <c r="AF150" s="133"/>
    </row>
    <row r="151" spans="1:32" hidden="1" outlineLevel="1" collapsed="1">
      <c r="A151" s="9">
        <v>44805</v>
      </c>
      <c r="B151" s="132">
        <v>790370.24899503996</v>
      </c>
      <c r="C151" s="132">
        <v>523857.72535751999</v>
      </c>
      <c r="D151" s="132">
        <v>266512.52363751997</v>
      </c>
      <c r="E151" s="132">
        <v>242602.84142811</v>
      </c>
      <c r="F151" s="132">
        <v>219315.83408691999</v>
      </c>
      <c r="G151" s="132">
        <v>23287.007341190001</v>
      </c>
      <c r="H151" s="132">
        <v>622649.83421573008</v>
      </c>
      <c r="I151" s="132">
        <v>409490.02833769005</v>
      </c>
      <c r="J151" s="132">
        <v>213159.80587803997</v>
      </c>
      <c r="K151" s="132">
        <v>953571.73533595994</v>
      </c>
      <c r="L151" s="132">
        <v>596053.83222991996</v>
      </c>
      <c r="M151" s="132">
        <v>357517.90310603997</v>
      </c>
      <c r="N151" s="132">
        <v>16.003499999999999</v>
      </c>
      <c r="O151" s="132">
        <v>19.5928</v>
      </c>
      <c r="P151" s="132">
        <v>19.845500000000001</v>
      </c>
      <c r="Q151" s="132">
        <v>5.4863</v>
      </c>
      <c r="R151" s="132">
        <v>5.5003000000000002</v>
      </c>
      <c r="S151" s="132">
        <v>30.880600000000001</v>
      </c>
      <c r="T151" s="132">
        <v>30.875299999999999</v>
      </c>
      <c r="U151" s="132">
        <v>35.677300000000002</v>
      </c>
      <c r="V151" s="132">
        <v>32.356400000000001</v>
      </c>
      <c r="W151" s="132">
        <v>5.4943</v>
      </c>
      <c r="X151" s="132">
        <v>8.6793999999999993</v>
      </c>
      <c r="Y151" s="132">
        <v>9.0785999999999998</v>
      </c>
      <c r="Z151" s="132">
        <v>1.2259</v>
      </c>
      <c r="AA151" s="132">
        <v>6.1487999999999996</v>
      </c>
      <c r="AB151" s="132">
        <v>9.1071000000000009</v>
      </c>
      <c r="AC151" s="132">
        <v>0.82569999999999999</v>
      </c>
      <c r="AD151" s="133"/>
      <c r="AE151" s="133"/>
      <c r="AF151" s="133"/>
    </row>
    <row r="152" spans="1:32" hidden="1" outlineLevel="1" collapsed="1">
      <c r="A152" s="9">
        <v>44835</v>
      </c>
      <c r="B152" s="132">
        <v>780807.86916430003</v>
      </c>
      <c r="C152" s="132">
        <v>518708.14917640999</v>
      </c>
      <c r="D152" s="132">
        <v>262099.71998789001</v>
      </c>
      <c r="E152" s="132">
        <v>238427.47525789999</v>
      </c>
      <c r="F152" s="132">
        <v>215289.62057515001</v>
      </c>
      <c r="G152" s="132">
        <v>23137.854682749999</v>
      </c>
      <c r="H152" s="132">
        <v>656453.55709944002</v>
      </c>
      <c r="I152" s="132">
        <v>433142.35342066997</v>
      </c>
      <c r="J152" s="132">
        <v>223311.20367876999</v>
      </c>
      <c r="K152" s="132">
        <v>963991.10576274991</v>
      </c>
      <c r="L152" s="132">
        <v>597098.25050840992</v>
      </c>
      <c r="M152" s="132">
        <v>366892.8552543401</v>
      </c>
      <c r="N152" s="132">
        <v>16.5001</v>
      </c>
      <c r="O152" s="132">
        <v>19.6172</v>
      </c>
      <c r="P152" s="132">
        <v>19.796399999999998</v>
      </c>
      <c r="Q152" s="132">
        <v>5.9531000000000001</v>
      </c>
      <c r="R152" s="132">
        <v>5.9679000000000002</v>
      </c>
      <c r="S152" s="132">
        <v>32.267800000000001</v>
      </c>
      <c r="T152" s="132">
        <v>32.279899999999998</v>
      </c>
      <c r="U152" s="132">
        <v>36.929099999999998</v>
      </c>
      <c r="V152" s="132">
        <v>25.384499999999999</v>
      </c>
      <c r="W152" s="132">
        <v>4.5465</v>
      </c>
      <c r="X152" s="132">
        <v>8.8080999999999996</v>
      </c>
      <c r="Y152" s="132">
        <v>8.9715000000000007</v>
      </c>
      <c r="Z152" s="132">
        <v>1.3329</v>
      </c>
      <c r="AA152" s="132">
        <v>5.8095999999999997</v>
      </c>
      <c r="AB152" s="132">
        <v>9.2348999999999997</v>
      </c>
      <c r="AC152" s="132">
        <v>0.70850000000000002</v>
      </c>
      <c r="AD152" s="133"/>
      <c r="AE152" s="133"/>
      <c r="AF152" s="133"/>
    </row>
    <row r="153" spans="1:32" hidden="1" outlineLevel="1" collapsed="1">
      <c r="A153" s="9">
        <v>44866</v>
      </c>
      <c r="B153" s="132">
        <v>777368.94187638001</v>
      </c>
      <c r="C153" s="132">
        <v>514144.17836779001</v>
      </c>
      <c r="D153" s="132">
        <v>263224.76350859</v>
      </c>
      <c r="E153" s="132">
        <v>237057.00412914</v>
      </c>
      <c r="F153" s="132">
        <v>214093.98311648</v>
      </c>
      <c r="G153" s="132">
        <v>22963.02101266</v>
      </c>
      <c r="H153" s="132">
        <v>662914.83925431012</v>
      </c>
      <c r="I153" s="132">
        <v>440375.52147535997</v>
      </c>
      <c r="J153" s="132">
        <v>222539.31777894992</v>
      </c>
      <c r="K153" s="132">
        <v>987388.88908003003</v>
      </c>
      <c r="L153" s="132">
        <v>611058.09274979995</v>
      </c>
      <c r="M153" s="132">
        <v>376330.79633023002</v>
      </c>
      <c r="N153" s="132">
        <v>17.055</v>
      </c>
      <c r="O153" s="132">
        <v>20.5549</v>
      </c>
      <c r="P153" s="132">
        <v>20.8415</v>
      </c>
      <c r="Q153" s="132">
        <v>5.3611000000000004</v>
      </c>
      <c r="R153" s="132">
        <v>5.3743999999999996</v>
      </c>
      <c r="S153" s="132">
        <v>29.770199999999999</v>
      </c>
      <c r="T153" s="132">
        <v>29.836600000000001</v>
      </c>
      <c r="U153" s="132">
        <v>34.619</v>
      </c>
      <c r="V153" s="132">
        <v>5.5465999999999998</v>
      </c>
      <c r="W153" s="132">
        <v>4.1071999999999997</v>
      </c>
      <c r="X153" s="132">
        <v>9.4728999999999992</v>
      </c>
      <c r="Y153" s="132">
        <v>9.6765000000000008</v>
      </c>
      <c r="Z153" s="132">
        <v>1.4874000000000001</v>
      </c>
      <c r="AA153" s="132">
        <v>6.5145999999999997</v>
      </c>
      <c r="AB153" s="132">
        <v>10.011100000000001</v>
      </c>
      <c r="AC153" s="132">
        <v>0.65690000000000004</v>
      </c>
      <c r="AD153" s="133"/>
      <c r="AE153" s="133"/>
      <c r="AF153" s="133"/>
    </row>
    <row r="154" spans="1:32" hidden="1" outlineLevel="1" collapsed="1">
      <c r="A154" s="9">
        <v>44896</v>
      </c>
      <c r="B154" s="132">
        <v>754371.43777830002</v>
      </c>
      <c r="C154" s="132">
        <v>504305.86445997999</v>
      </c>
      <c r="D154" s="132">
        <v>250065.57331832001</v>
      </c>
      <c r="E154" s="132">
        <v>221105.31541559001</v>
      </c>
      <c r="F154" s="132">
        <v>207608.16664839</v>
      </c>
      <c r="G154" s="132">
        <v>13497.1487672</v>
      </c>
      <c r="H154" s="132">
        <v>703538.25089143007</v>
      </c>
      <c r="I154" s="132">
        <v>486752.49809719017</v>
      </c>
      <c r="J154" s="132">
        <v>216785.75279423996</v>
      </c>
      <c r="K154" s="132">
        <v>1045731.10717834</v>
      </c>
      <c r="L154" s="132">
        <v>653343.07504389016</v>
      </c>
      <c r="M154" s="132">
        <v>392388.03213445004</v>
      </c>
      <c r="N154" s="132">
        <v>16.626100000000001</v>
      </c>
      <c r="O154" s="132">
        <v>20.051400000000001</v>
      </c>
      <c r="P154" s="132">
        <v>20.202200000000001</v>
      </c>
      <c r="Q154" s="132">
        <v>5.1839000000000004</v>
      </c>
      <c r="R154" s="132">
        <v>5.1957000000000004</v>
      </c>
      <c r="S154" s="132">
        <v>29.3583</v>
      </c>
      <c r="T154" s="132">
        <v>29.371400000000001</v>
      </c>
      <c r="U154" s="132">
        <v>34.5062</v>
      </c>
      <c r="V154" s="132">
        <v>12.0039</v>
      </c>
      <c r="W154" s="132">
        <v>7.3026</v>
      </c>
      <c r="X154" s="132">
        <v>10.384499999999999</v>
      </c>
      <c r="Y154" s="132">
        <v>10.633900000000001</v>
      </c>
      <c r="Z154" s="132">
        <v>1.3931</v>
      </c>
      <c r="AA154" s="132">
        <v>6.9015000000000004</v>
      </c>
      <c r="AB154" s="132">
        <v>10.621499999999999</v>
      </c>
      <c r="AC154" s="132">
        <v>0.58540000000000003</v>
      </c>
      <c r="AD154" s="133"/>
      <c r="AE154" s="133"/>
      <c r="AF154" s="133"/>
    </row>
    <row r="155" spans="1:32" hidden="1" outlineLevel="1" collapsed="1">
      <c r="A155" s="9">
        <v>44927</v>
      </c>
      <c r="B155" s="132">
        <v>748245.83213097998</v>
      </c>
      <c r="C155" s="132">
        <v>499531.53615537001</v>
      </c>
      <c r="D155" s="132">
        <v>248714.29597561</v>
      </c>
      <c r="E155" s="132">
        <v>221605.60522192001</v>
      </c>
      <c r="F155" s="132">
        <v>208153.38842669001</v>
      </c>
      <c r="G155" s="132">
        <v>13452.216795230001</v>
      </c>
      <c r="H155" s="132">
        <v>731780.95903499005</v>
      </c>
      <c r="I155" s="132">
        <v>494014.57069622987</v>
      </c>
      <c r="J155" s="132">
        <v>237766.38833876007</v>
      </c>
      <c r="K155" s="132">
        <v>1036022.3527826297</v>
      </c>
      <c r="L155" s="132">
        <v>634501.24871223001</v>
      </c>
      <c r="M155" s="132">
        <v>401521.1040704</v>
      </c>
      <c r="N155" s="132">
        <v>17.211500000000001</v>
      </c>
      <c r="O155" s="132">
        <v>19.5397</v>
      </c>
      <c r="P155" s="132">
        <v>19.532399999999999</v>
      </c>
      <c r="Q155" s="132">
        <v>5.8442999999999996</v>
      </c>
      <c r="R155" s="132">
        <v>5.8604000000000003</v>
      </c>
      <c r="S155" s="132">
        <v>29.0185</v>
      </c>
      <c r="T155" s="132">
        <v>29.035799999999998</v>
      </c>
      <c r="U155" s="132">
        <v>34.876300000000001</v>
      </c>
      <c r="V155" s="132">
        <v>11.606199999999999</v>
      </c>
      <c r="W155" s="132">
        <v>6.7054</v>
      </c>
      <c r="X155" s="132">
        <v>10.4566</v>
      </c>
      <c r="Y155" s="132">
        <v>10.705</v>
      </c>
      <c r="Z155" s="132">
        <v>0.91659999999999997</v>
      </c>
      <c r="AA155" s="132">
        <v>6.3724999999999996</v>
      </c>
      <c r="AB155" s="132">
        <v>10.595499999999999</v>
      </c>
      <c r="AC155" s="132">
        <v>0.60199999999999998</v>
      </c>
      <c r="AD155" s="133"/>
      <c r="AE155" s="133"/>
      <c r="AF155" s="133"/>
    </row>
    <row r="156" spans="1:32" hidden="1" outlineLevel="1" collapsed="1">
      <c r="A156" s="9">
        <v>44958</v>
      </c>
      <c r="B156" s="132">
        <v>738574.13841358002</v>
      </c>
      <c r="C156" s="132">
        <v>497960.29769123002</v>
      </c>
      <c r="D156" s="132">
        <v>240613.84072235</v>
      </c>
      <c r="E156" s="132">
        <v>217164.32826846</v>
      </c>
      <c r="F156" s="132">
        <v>203908.83594692001</v>
      </c>
      <c r="G156" s="132">
        <v>13255.492321539999</v>
      </c>
      <c r="H156" s="132">
        <v>751537.95134174998</v>
      </c>
      <c r="I156" s="132">
        <v>514565.79919944017</v>
      </c>
      <c r="J156" s="132">
        <v>236972.15214230999</v>
      </c>
      <c r="K156" s="132">
        <v>1047661.2763079401</v>
      </c>
      <c r="L156" s="132">
        <v>639299.47860683012</v>
      </c>
      <c r="M156" s="132">
        <v>408361.79770111002</v>
      </c>
      <c r="N156" s="132">
        <v>17.1265</v>
      </c>
      <c r="O156" s="132">
        <v>20.353400000000001</v>
      </c>
      <c r="P156" s="132">
        <v>20.511299999999999</v>
      </c>
      <c r="Q156" s="132">
        <v>5.4401000000000002</v>
      </c>
      <c r="R156" s="132">
        <v>5.4497999999999998</v>
      </c>
      <c r="S156" s="132">
        <v>29.7636</v>
      </c>
      <c r="T156" s="132">
        <v>29.781600000000001</v>
      </c>
      <c r="U156" s="132">
        <v>35.554400000000001</v>
      </c>
      <c r="V156" s="132">
        <v>14.5724</v>
      </c>
      <c r="W156" s="132">
        <v>7.4347000000000003</v>
      </c>
      <c r="X156" s="132">
        <v>10.449199999999999</v>
      </c>
      <c r="Y156" s="132">
        <v>12.0297</v>
      </c>
      <c r="Z156" s="132">
        <v>0.62190000000000001</v>
      </c>
      <c r="AA156" s="132">
        <v>6.3064999999999998</v>
      </c>
      <c r="AB156" s="132">
        <v>10.791600000000001</v>
      </c>
      <c r="AC156" s="132">
        <v>0.63419999999999999</v>
      </c>
      <c r="AD156" s="133"/>
      <c r="AE156" s="133"/>
      <c r="AF156" s="133"/>
    </row>
    <row r="157" spans="1:32" hidden="1" outlineLevel="1" collapsed="1">
      <c r="A157" s="9">
        <v>44986</v>
      </c>
      <c r="B157" s="132">
        <v>727663.41209197999</v>
      </c>
      <c r="C157" s="132">
        <v>489963.62437336001</v>
      </c>
      <c r="D157" s="132">
        <v>237699.78771862001</v>
      </c>
      <c r="E157" s="132">
        <v>216979.51235202001</v>
      </c>
      <c r="F157" s="132">
        <v>203741.67495702999</v>
      </c>
      <c r="G157" s="132">
        <v>13237.83739499</v>
      </c>
      <c r="H157" s="132">
        <v>792647.19314857991</v>
      </c>
      <c r="I157" s="132">
        <v>538879.76501426997</v>
      </c>
      <c r="J157" s="132">
        <v>253767.42813431</v>
      </c>
      <c r="K157" s="132">
        <v>1055407.8240994602</v>
      </c>
      <c r="L157" s="132">
        <v>645718.68715368991</v>
      </c>
      <c r="M157" s="132">
        <v>409689.13694577001</v>
      </c>
      <c r="N157" s="132">
        <v>17.1692</v>
      </c>
      <c r="O157" s="132">
        <v>20.1525</v>
      </c>
      <c r="P157" s="132">
        <v>20.227599999999999</v>
      </c>
      <c r="Q157" s="132">
        <v>6.1505000000000001</v>
      </c>
      <c r="R157" s="132">
        <v>6.1584000000000003</v>
      </c>
      <c r="S157" s="132">
        <v>30.294599999999999</v>
      </c>
      <c r="T157" s="132">
        <v>30.311499999999999</v>
      </c>
      <c r="U157" s="132">
        <v>36.035499999999999</v>
      </c>
      <c r="V157" s="132">
        <v>13.6073</v>
      </c>
      <c r="W157" s="132">
        <v>5.9743000000000004</v>
      </c>
      <c r="X157" s="132">
        <v>11.3345</v>
      </c>
      <c r="Y157" s="132">
        <v>13.314</v>
      </c>
      <c r="Z157" s="132">
        <v>0.32279999999999998</v>
      </c>
      <c r="AA157" s="132">
        <v>7.1878000000000002</v>
      </c>
      <c r="AB157" s="132">
        <v>11.388299999999999</v>
      </c>
      <c r="AC157" s="132">
        <v>0.70289999999999997</v>
      </c>
      <c r="AD157" s="133"/>
      <c r="AE157" s="133"/>
      <c r="AF157" s="133"/>
    </row>
    <row r="158" spans="1:32" hidden="1" outlineLevel="1" collapsed="1">
      <c r="A158" s="9">
        <v>45017</v>
      </c>
      <c r="B158" s="132">
        <v>719720.85921299004</v>
      </c>
      <c r="C158" s="132">
        <v>483272.58485948999</v>
      </c>
      <c r="D158" s="132">
        <v>236448.27435349999</v>
      </c>
      <c r="E158" s="132">
        <v>216574.49629084</v>
      </c>
      <c r="F158" s="132">
        <v>203337.48144556</v>
      </c>
      <c r="G158" s="132">
        <v>13237.01484528</v>
      </c>
      <c r="H158" s="132">
        <v>830001.98681533977</v>
      </c>
      <c r="I158" s="132">
        <v>570044.55207043001</v>
      </c>
      <c r="J158" s="132">
        <v>259957.43474490999</v>
      </c>
      <c r="K158" s="132">
        <v>1061069.3329924101</v>
      </c>
      <c r="L158" s="132">
        <v>654964.81968311989</v>
      </c>
      <c r="M158" s="132">
        <v>406104.51330928999</v>
      </c>
      <c r="N158" s="132">
        <v>18.371600000000001</v>
      </c>
      <c r="O158" s="132">
        <v>20.18</v>
      </c>
      <c r="P158" s="132">
        <v>20.207100000000001</v>
      </c>
      <c r="Q158" s="132">
        <v>6.7682000000000002</v>
      </c>
      <c r="R158" s="132">
        <v>6.7797000000000001</v>
      </c>
      <c r="S158" s="132">
        <v>30.003799999999998</v>
      </c>
      <c r="T158" s="132">
        <v>30.0688</v>
      </c>
      <c r="U158" s="132">
        <v>35.5732</v>
      </c>
      <c r="V158" s="132">
        <v>8.8583999999999996</v>
      </c>
      <c r="W158" s="132">
        <v>5.2759999999999998</v>
      </c>
      <c r="X158" s="132">
        <v>11.259600000000001</v>
      </c>
      <c r="Y158" s="132">
        <v>13.2477</v>
      </c>
      <c r="Z158" s="132">
        <v>0.40360000000000001</v>
      </c>
      <c r="AA158" s="132">
        <v>7.6436000000000002</v>
      </c>
      <c r="AB158" s="132">
        <v>11.374499999999999</v>
      </c>
      <c r="AC158" s="132">
        <v>0.76459999999999995</v>
      </c>
      <c r="AD158" s="133"/>
      <c r="AE158" s="133"/>
      <c r="AF158" s="133"/>
    </row>
    <row r="159" spans="1:32" hidden="1" outlineLevel="1" collapsed="1">
      <c r="A159" s="9">
        <v>45047</v>
      </c>
      <c r="B159" s="132">
        <v>709809.64764890005</v>
      </c>
      <c r="C159" s="132">
        <v>479626.24129345</v>
      </c>
      <c r="D159" s="132">
        <v>230183.40635544999</v>
      </c>
      <c r="E159" s="132">
        <v>219474.83053927001</v>
      </c>
      <c r="F159" s="132">
        <v>206199.71551211999</v>
      </c>
      <c r="G159" s="132">
        <v>13275.115027149999</v>
      </c>
      <c r="H159" s="132">
        <v>862196.32016382983</v>
      </c>
      <c r="I159" s="132">
        <v>593114.93082536012</v>
      </c>
      <c r="J159" s="132">
        <v>269081.38933847006</v>
      </c>
      <c r="K159" s="132">
        <v>1062812.9352682</v>
      </c>
      <c r="L159" s="132">
        <v>669176.10462166008</v>
      </c>
      <c r="M159" s="132">
        <v>393636.83064654004</v>
      </c>
      <c r="N159" s="132">
        <v>18.484000000000002</v>
      </c>
      <c r="O159" s="132">
        <v>20.346299999999999</v>
      </c>
      <c r="P159" s="132">
        <v>20.398399999999999</v>
      </c>
      <c r="Q159" s="132">
        <v>6.6821999999999999</v>
      </c>
      <c r="R159" s="132">
        <v>6.6984000000000004</v>
      </c>
      <c r="S159" s="132">
        <v>29.241199999999999</v>
      </c>
      <c r="T159" s="132">
        <v>29.303000000000001</v>
      </c>
      <c r="U159" s="132">
        <v>35.684800000000003</v>
      </c>
      <c r="V159" s="132">
        <v>10.5806</v>
      </c>
      <c r="W159" s="132">
        <v>7.0739000000000001</v>
      </c>
      <c r="X159" s="132">
        <v>10.745799999999999</v>
      </c>
      <c r="Y159" s="132">
        <v>13.5951</v>
      </c>
      <c r="Z159" s="132">
        <v>0.6804</v>
      </c>
      <c r="AA159" s="132">
        <v>8.5869999999999997</v>
      </c>
      <c r="AB159" s="132">
        <v>12.0404</v>
      </c>
      <c r="AC159" s="132">
        <v>0.86209999999999998</v>
      </c>
      <c r="AD159" s="133"/>
      <c r="AE159" s="133"/>
      <c r="AF159" s="133"/>
    </row>
    <row r="160" spans="1:32" hidden="1" outlineLevel="1" collapsed="1">
      <c r="A160" s="9">
        <v>45078</v>
      </c>
      <c r="B160" s="132">
        <v>708219.10550030996</v>
      </c>
      <c r="C160" s="132">
        <v>479776.62167435</v>
      </c>
      <c r="D160" s="132">
        <v>228442.48382595999</v>
      </c>
      <c r="E160" s="132">
        <v>220215.77482816999</v>
      </c>
      <c r="F160" s="132">
        <v>206957.05766692001</v>
      </c>
      <c r="G160" s="132">
        <v>13258.717161250001</v>
      </c>
      <c r="H160" s="132">
        <v>885462.6594248201</v>
      </c>
      <c r="I160" s="132">
        <v>607259.13442058</v>
      </c>
      <c r="J160" s="132">
        <v>278203.52500423999</v>
      </c>
      <c r="K160" s="132">
        <v>1091579.69275181</v>
      </c>
      <c r="L160" s="132">
        <v>700108.83593826997</v>
      </c>
      <c r="M160" s="132">
        <v>391470.85681353998</v>
      </c>
      <c r="N160" s="132">
        <v>17.3474</v>
      </c>
      <c r="O160" s="132">
        <v>19.837900000000001</v>
      </c>
      <c r="P160" s="132">
        <v>19.717099999999999</v>
      </c>
      <c r="Q160" s="132">
        <v>6.1070000000000002</v>
      </c>
      <c r="R160" s="132">
        <v>6.1158999999999999</v>
      </c>
      <c r="S160" s="132">
        <v>28.281600000000001</v>
      </c>
      <c r="T160" s="132">
        <v>28.304500000000001</v>
      </c>
      <c r="U160" s="132">
        <v>34.553199999999997</v>
      </c>
      <c r="V160" s="132">
        <v>13.921900000000001</v>
      </c>
      <c r="W160" s="132">
        <v>9.1522000000000006</v>
      </c>
      <c r="X160" s="132">
        <v>11.2874</v>
      </c>
      <c r="Y160" s="132">
        <v>14.1534</v>
      </c>
      <c r="Z160" s="132">
        <v>0.72650000000000003</v>
      </c>
      <c r="AA160" s="132">
        <v>8.9025999999999996</v>
      </c>
      <c r="AB160" s="132">
        <v>12.1332</v>
      </c>
      <c r="AC160" s="132">
        <v>1.0165</v>
      </c>
      <c r="AD160" s="133"/>
      <c r="AE160" s="133"/>
      <c r="AF160" s="133"/>
    </row>
    <row r="161" spans="1:32" hidden="1" outlineLevel="1" collapsed="1">
      <c r="A161" s="9">
        <v>45108</v>
      </c>
      <c r="B161" s="132">
        <v>709964.75576278998</v>
      </c>
      <c r="C161" s="132">
        <v>479604.40203967999</v>
      </c>
      <c r="D161" s="132">
        <v>230360.35372310999</v>
      </c>
      <c r="E161" s="132">
        <v>222807.20387374001</v>
      </c>
      <c r="F161" s="132">
        <v>209579.38094013999</v>
      </c>
      <c r="G161" s="132">
        <v>13227.8229336</v>
      </c>
      <c r="H161" s="132">
        <v>917150.45685259008</v>
      </c>
      <c r="I161" s="132">
        <v>636600.13270605996</v>
      </c>
      <c r="J161" s="132">
        <v>280550.32414653001</v>
      </c>
      <c r="K161" s="132">
        <v>1102978.8640185199</v>
      </c>
      <c r="L161" s="132">
        <v>712799.08174119995</v>
      </c>
      <c r="M161" s="132">
        <v>390179.78227732005</v>
      </c>
      <c r="N161" s="132">
        <v>17.8385</v>
      </c>
      <c r="O161" s="132">
        <v>19.723099999999999</v>
      </c>
      <c r="P161" s="132">
        <v>19.625399999999999</v>
      </c>
      <c r="Q161" s="132">
        <v>6.2839</v>
      </c>
      <c r="R161" s="132">
        <v>6.2827999999999999</v>
      </c>
      <c r="S161" s="132">
        <v>28.106300000000001</v>
      </c>
      <c r="T161" s="132">
        <v>28.118500000000001</v>
      </c>
      <c r="U161" s="132">
        <v>34.444499999999998</v>
      </c>
      <c r="V161" s="132">
        <v>14.7906</v>
      </c>
      <c r="W161" s="132">
        <v>8.4078999999999997</v>
      </c>
      <c r="X161" s="132">
        <v>11.547599999999999</v>
      </c>
      <c r="Y161" s="132">
        <v>14.363099999999999</v>
      </c>
      <c r="Z161" s="132">
        <v>0.75239999999999996</v>
      </c>
      <c r="AA161" s="132">
        <v>9.7796000000000003</v>
      </c>
      <c r="AB161" s="132">
        <v>12.785299999999999</v>
      </c>
      <c r="AC161" s="132">
        <v>1.1254999999999999</v>
      </c>
      <c r="AD161" s="133"/>
      <c r="AE161" s="133"/>
      <c r="AF161" s="133"/>
    </row>
    <row r="162" spans="1:32" hidden="1" outlineLevel="1" collapsed="1">
      <c r="A162" s="9">
        <v>45139</v>
      </c>
      <c r="B162" s="132">
        <v>713155.81799620006</v>
      </c>
      <c r="C162" s="132">
        <v>481441.84062342002</v>
      </c>
      <c r="D162" s="132">
        <v>231713.97737278001</v>
      </c>
      <c r="E162" s="132">
        <v>228463.55731184999</v>
      </c>
      <c r="F162" s="132">
        <v>215303.03788208001</v>
      </c>
      <c r="G162" s="132">
        <v>13160.51942977</v>
      </c>
      <c r="H162" s="132">
        <v>905925.17456174013</v>
      </c>
      <c r="I162" s="132">
        <v>629310.99110782996</v>
      </c>
      <c r="J162" s="132">
        <v>276614.18345390999</v>
      </c>
      <c r="K162" s="132">
        <v>1109558.4107165397</v>
      </c>
      <c r="L162" s="132">
        <v>718074.14788281999</v>
      </c>
      <c r="M162" s="132">
        <v>391484.26283371996</v>
      </c>
      <c r="N162" s="132">
        <v>17.119900000000001</v>
      </c>
      <c r="O162" s="132">
        <v>19.308</v>
      </c>
      <c r="P162" s="132">
        <v>18.9726</v>
      </c>
      <c r="Q162" s="132">
        <v>6.5004999999999997</v>
      </c>
      <c r="R162" s="132">
        <v>6.5000999999999998</v>
      </c>
      <c r="S162" s="132">
        <v>28.177800000000001</v>
      </c>
      <c r="T162" s="132">
        <v>28.194900000000001</v>
      </c>
      <c r="U162" s="132">
        <v>34.309600000000003</v>
      </c>
      <c r="V162" s="132">
        <v>11.491400000000001</v>
      </c>
      <c r="W162" s="132">
        <v>5.7411000000000003</v>
      </c>
      <c r="X162" s="132">
        <v>10.77</v>
      </c>
      <c r="Y162" s="132">
        <v>13.383100000000001</v>
      </c>
      <c r="Z162" s="132">
        <v>0.73519999999999996</v>
      </c>
      <c r="AA162" s="132">
        <v>9.1335999999999995</v>
      </c>
      <c r="AB162" s="132">
        <v>12.3264</v>
      </c>
      <c r="AC162" s="132">
        <v>1.1169</v>
      </c>
      <c r="AD162" s="133"/>
      <c r="AE162" s="133"/>
      <c r="AF162" s="133"/>
    </row>
    <row r="163" spans="1:32" hidden="1" outlineLevel="1" collapsed="1">
      <c r="A163" s="9">
        <v>45170</v>
      </c>
      <c r="B163" s="132">
        <v>716887.19316976005</v>
      </c>
      <c r="C163" s="132">
        <v>488473.73816995998</v>
      </c>
      <c r="D163" s="132">
        <v>228413.45499979999</v>
      </c>
      <c r="E163" s="132">
        <v>228827.04156536999</v>
      </c>
      <c r="F163" s="132">
        <v>215720.28257633999</v>
      </c>
      <c r="G163" s="132">
        <v>13106.758989030001</v>
      </c>
      <c r="H163" s="132">
        <v>891723.2460429701</v>
      </c>
      <c r="I163" s="132">
        <v>632606.14056669013</v>
      </c>
      <c r="J163" s="132">
        <v>259117.10547627998</v>
      </c>
      <c r="K163" s="132">
        <v>1132555.8474204696</v>
      </c>
      <c r="L163" s="132">
        <v>735005.15566614014</v>
      </c>
      <c r="M163" s="132">
        <v>397550.69175432995</v>
      </c>
      <c r="N163" s="132">
        <v>16.635200000000001</v>
      </c>
      <c r="O163" s="132">
        <v>18.8233</v>
      </c>
      <c r="P163" s="132">
        <v>18.459</v>
      </c>
      <c r="Q163" s="132">
        <v>6.7666000000000004</v>
      </c>
      <c r="R163" s="132">
        <v>6.7671999999999999</v>
      </c>
      <c r="S163" s="132">
        <v>28.201599999999999</v>
      </c>
      <c r="T163" s="132">
        <v>28.235600000000002</v>
      </c>
      <c r="U163" s="132">
        <v>34.319000000000003</v>
      </c>
      <c r="V163" s="132">
        <v>8.5813000000000006</v>
      </c>
      <c r="W163" s="132">
        <v>6.0434999999999999</v>
      </c>
      <c r="X163" s="132">
        <v>10.8559</v>
      </c>
      <c r="Y163" s="132">
        <v>12.4922</v>
      </c>
      <c r="Z163" s="132">
        <v>0.5806</v>
      </c>
      <c r="AA163" s="132">
        <v>8.8439999999999994</v>
      </c>
      <c r="AB163" s="132">
        <v>12.1328</v>
      </c>
      <c r="AC163" s="132">
        <v>1.1124000000000001</v>
      </c>
      <c r="AD163" s="133"/>
      <c r="AE163" s="133"/>
      <c r="AF163" s="133"/>
    </row>
    <row r="164" spans="1:32" hidden="1" outlineLevel="1" collapsed="1">
      <c r="A164" s="9">
        <v>45200</v>
      </c>
      <c r="B164" s="132">
        <v>718369.46228424995</v>
      </c>
      <c r="C164" s="132">
        <v>488706.57395166002</v>
      </c>
      <c r="D164" s="132">
        <v>229662.88833259</v>
      </c>
      <c r="E164" s="132">
        <v>233150.14481970001</v>
      </c>
      <c r="F164" s="132">
        <v>220223.30666559999</v>
      </c>
      <c r="G164" s="132">
        <v>12926.8381541</v>
      </c>
      <c r="H164" s="132">
        <v>907968.45875737991</v>
      </c>
      <c r="I164" s="132">
        <v>644456.12036711001</v>
      </c>
      <c r="J164" s="132">
        <v>263512.33839027002</v>
      </c>
      <c r="K164" s="132">
        <v>1137509.6404081101</v>
      </c>
      <c r="L164" s="132">
        <v>733179.29729470017</v>
      </c>
      <c r="M164" s="132">
        <v>404330.34311341005</v>
      </c>
      <c r="N164" s="132">
        <v>17.337700000000002</v>
      </c>
      <c r="O164" s="132">
        <v>19.058499999999999</v>
      </c>
      <c r="P164" s="132">
        <v>18.937999999999999</v>
      </c>
      <c r="Q164" s="132">
        <v>6.9523000000000001</v>
      </c>
      <c r="R164" s="132">
        <v>6.9542999999999999</v>
      </c>
      <c r="S164" s="132">
        <v>28.290900000000001</v>
      </c>
      <c r="T164" s="132">
        <v>28.296600000000002</v>
      </c>
      <c r="U164" s="132">
        <v>34.415300000000002</v>
      </c>
      <c r="V164" s="132">
        <v>16.569500000000001</v>
      </c>
      <c r="W164" s="132">
        <v>8.7034000000000002</v>
      </c>
      <c r="X164" s="132">
        <v>9.2029999999999994</v>
      </c>
      <c r="Y164" s="132">
        <v>10.4796</v>
      </c>
      <c r="Z164" s="132">
        <v>0.50870000000000004</v>
      </c>
      <c r="AA164" s="132">
        <v>8.5747</v>
      </c>
      <c r="AB164" s="132">
        <v>11.688700000000001</v>
      </c>
      <c r="AC164" s="132">
        <v>0.9758</v>
      </c>
      <c r="AD164" s="133"/>
      <c r="AE164" s="133"/>
      <c r="AF164" s="133"/>
    </row>
    <row r="165" spans="1:32" hidden="1" outlineLevel="1" collapsed="1">
      <c r="A165" s="9">
        <v>45231</v>
      </c>
      <c r="B165" s="132">
        <v>726625.28596569004</v>
      </c>
      <c r="C165" s="132">
        <v>493669.94348664</v>
      </c>
      <c r="D165" s="132">
        <v>232955.34247905001</v>
      </c>
      <c r="E165" s="132">
        <v>240242.53488254</v>
      </c>
      <c r="F165" s="132">
        <v>227371.21631643001</v>
      </c>
      <c r="G165" s="132">
        <v>12871.31856611</v>
      </c>
      <c r="H165" s="132">
        <v>926969.77827066975</v>
      </c>
      <c r="I165" s="132">
        <v>669979.04702510999</v>
      </c>
      <c r="J165" s="132">
        <v>256990.73124555993</v>
      </c>
      <c r="K165" s="132">
        <v>1165240.90674261</v>
      </c>
      <c r="L165" s="132">
        <v>755064.40329894004</v>
      </c>
      <c r="M165" s="132">
        <v>410176.50344366999</v>
      </c>
      <c r="N165" s="132">
        <v>16.031500000000001</v>
      </c>
      <c r="O165" s="132">
        <v>18.003299999999999</v>
      </c>
      <c r="P165" s="132">
        <v>17.5944</v>
      </c>
      <c r="Q165" s="132">
        <v>7.0457999999999998</v>
      </c>
      <c r="R165" s="132">
        <v>7.0488</v>
      </c>
      <c r="S165" s="132">
        <v>27.273299999999999</v>
      </c>
      <c r="T165" s="132">
        <v>27.286899999999999</v>
      </c>
      <c r="U165" s="132">
        <v>33.186300000000003</v>
      </c>
      <c r="V165" s="132">
        <v>11.624599999999999</v>
      </c>
      <c r="W165" s="132">
        <v>6.3563999999999998</v>
      </c>
      <c r="X165" s="132">
        <v>8.8204999999999991</v>
      </c>
      <c r="Y165" s="132">
        <v>10.190799999999999</v>
      </c>
      <c r="Z165" s="132">
        <v>0.57550000000000001</v>
      </c>
      <c r="AA165" s="132">
        <v>8.8234999999999992</v>
      </c>
      <c r="AB165" s="132">
        <v>11.6874</v>
      </c>
      <c r="AC165" s="132">
        <v>0.99660000000000004</v>
      </c>
      <c r="AD165" s="133"/>
      <c r="AE165" s="133"/>
      <c r="AF165" s="133"/>
    </row>
    <row r="166" spans="1:32" hidden="1" outlineLevel="1" collapsed="1">
      <c r="A166" s="9">
        <v>45261</v>
      </c>
      <c r="B166" s="132">
        <v>735295.46004999999</v>
      </c>
      <c r="C166" s="132">
        <v>495414.10023421998</v>
      </c>
      <c r="D166" s="132">
        <v>239881.35981577999</v>
      </c>
      <c r="E166" s="132">
        <v>236469.91155936001</v>
      </c>
      <c r="F166" s="132">
        <v>224043.28096584001</v>
      </c>
      <c r="G166" s="132">
        <v>12426.63059352</v>
      </c>
      <c r="H166" s="132">
        <v>1031122.16128981</v>
      </c>
      <c r="I166" s="132">
        <v>754041.48763035005</v>
      </c>
      <c r="J166" s="132">
        <v>277080.67365945998</v>
      </c>
      <c r="K166" s="132">
        <v>1228545.9651527202</v>
      </c>
      <c r="L166" s="132">
        <v>795493.28653921012</v>
      </c>
      <c r="M166" s="132">
        <v>433052.67861350998</v>
      </c>
      <c r="N166" s="132">
        <v>15.808299999999999</v>
      </c>
      <c r="O166" s="132">
        <v>17.711099999999998</v>
      </c>
      <c r="P166" s="132">
        <v>17.326499999999999</v>
      </c>
      <c r="Q166" s="132">
        <v>6.3566000000000003</v>
      </c>
      <c r="R166" s="132">
        <v>6.3536000000000001</v>
      </c>
      <c r="S166" s="132">
        <v>27.1676</v>
      </c>
      <c r="T166" s="132">
        <v>27.172699999999999</v>
      </c>
      <c r="U166" s="132">
        <v>33.4054</v>
      </c>
      <c r="V166" s="132">
        <v>20.091000000000001</v>
      </c>
      <c r="W166" s="132">
        <v>14.4087</v>
      </c>
      <c r="X166" s="132">
        <v>9.0502000000000002</v>
      </c>
      <c r="Y166" s="132">
        <v>10.266500000000001</v>
      </c>
      <c r="Z166" s="132">
        <v>0.47289999999999999</v>
      </c>
      <c r="AA166" s="132">
        <v>8.7843</v>
      </c>
      <c r="AB166" s="132">
        <v>11.3962</v>
      </c>
      <c r="AC166" s="132">
        <v>0.95850000000000002</v>
      </c>
      <c r="AD166" s="133"/>
      <c r="AE166" s="133"/>
      <c r="AF166" s="133"/>
    </row>
    <row r="167" spans="1:32" hidden="1" outlineLevel="1" collapsed="1">
      <c r="A167" s="9">
        <v>45292</v>
      </c>
      <c r="B167" s="132">
        <v>725492.64062524994</v>
      </c>
      <c r="C167" s="132">
        <v>492470.59473731997</v>
      </c>
      <c r="D167" s="132">
        <v>233022.04588793</v>
      </c>
      <c r="E167" s="132">
        <v>241880.68714284</v>
      </c>
      <c r="F167" s="132">
        <v>229605.70764032999</v>
      </c>
      <c r="G167" s="132">
        <v>12274.979502509999</v>
      </c>
      <c r="H167" s="132">
        <v>1024464.4800514099</v>
      </c>
      <c r="I167" s="132">
        <v>732967.52703082003</v>
      </c>
      <c r="J167" s="132">
        <v>291496.95302059001</v>
      </c>
      <c r="K167" s="132">
        <v>1187761.15492841</v>
      </c>
      <c r="L167" s="132">
        <v>766542.25400884997</v>
      </c>
      <c r="M167" s="132">
        <v>421218.90091956011</v>
      </c>
      <c r="N167" s="132">
        <v>17.337900000000001</v>
      </c>
      <c r="O167" s="132">
        <v>18.2012</v>
      </c>
      <c r="P167" s="132">
        <v>18.026</v>
      </c>
      <c r="Q167" s="132">
        <v>6.6675000000000004</v>
      </c>
      <c r="R167" s="132">
        <v>6.6658999999999997</v>
      </c>
      <c r="S167" s="132">
        <v>27.5916</v>
      </c>
      <c r="T167" s="132">
        <v>27.599</v>
      </c>
      <c r="U167" s="132">
        <v>34.216900000000003</v>
      </c>
      <c r="V167" s="132">
        <v>16.329699999999999</v>
      </c>
      <c r="W167" s="132">
        <v>6.9054000000000002</v>
      </c>
      <c r="X167" s="132">
        <v>9.1767000000000003</v>
      </c>
      <c r="Y167" s="132">
        <v>9.9594000000000005</v>
      </c>
      <c r="Z167" s="132">
        <v>0.67159999999999997</v>
      </c>
      <c r="AA167" s="132">
        <v>8.6697000000000006</v>
      </c>
      <c r="AB167" s="132">
        <v>11.2766</v>
      </c>
      <c r="AC167" s="132">
        <v>0.95169999999999999</v>
      </c>
      <c r="AD167" s="133"/>
      <c r="AE167" s="133"/>
      <c r="AF167" s="133"/>
    </row>
    <row r="168" spans="1:32" hidden="1" outlineLevel="1" collapsed="1">
      <c r="A168" s="9">
        <v>45323</v>
      </c>
      <c r="B168" s="132">
        <v>724909.06728604995</v>
      </c>
      <c r="C168" s="132">
        <v>493415.20492927002</v>
      </c>
      <c r="D168" s="132">
        <v>231493.86235678001</v>
      </c>
      <c r="E168" s="132">
        <v>245188.03327407999</v>
      </c>
      <c r="F168" s="132">
        <v>232791.12796034</v>
      </c>
      <c r="G168" s="132">
        <v>12396.905313740001</v>
      </c>
      <c r="H168" s="132">
        <v>1043910.6556722001</v>
      </c>
      <c r="I168" s="132">
        <v>751686.54250875011</v>
      </c>
      <c r="J168" s="132">
        <v>292224.11316344992</v>
      </c>
      <c r="K168" s="132">
        <v>1199954.6485489495</v>
      </c>
      <c r="L168" s="132">
        <v>778682.73110838013</v>
      </c>
      <c r="M168" s="132">
        <v>421271.91744057002</v>
      </c>
      <c r="N168" s="132">
        <v>15.930400000000001</v>
      </c>
      <c r="O168" s="132">
        <v>16.881699999999999</v>
      </c>
      <c r="P168" s="132">
        <v>16.3673</v>
      </c>
      <c r="Q168" s="132">
        <v>6.7210000000000001</v>
      </c>
      <c r="R168" s="132">
        <v>6.7210999999999999</v>
      </c>
      <c r="S168" s="132">
        <v>27.631799999999998</v>
      </c>
      <c r="T168" s="132">
        <v>27.6462</v>
      </c>
      <c r="U168" s="132">
        <v>34.250300000000003</v>
      </c>
      <c r="V168" s="132">
        <v>13.8004</v>
      </c>
      <c r="W168" s="132">
        <v>6.48</v>
      </c>
      <c r="X168" s="132">
        <v>9.0968999999999998</v>
      </c>
      <c r="Y168" s="132">
        <v>9.8362999999999996</v>
      </c>
      <c r="Z168" s="132">
        <v>0.73499999999999999</v>
      </c>
      <c r="AA168" s="132">
        <v>8.5197000000000003</v>
      </c>
      <c r="AB168" s="132">
        <v>11.0199</v>
      </c>
      <c r="AC168" s="132">
        <v>0.97699999999999998</v>
      </c>
      <c r="AD168" s="133"/>
      <c r="AE168" s="133"/>
      <c r="AF168" s="133"/>
    </row>
    <row r="169" spans="1:32" hidden="1" outlineLevel="1" collapsed="1">
      <c r="A169" s="9">
        <v>45352</v>
      </c>
      <c r="B169" s="132">
        <v>734445.87388590002</v>
      </c>
      <c r="C169" s="132">
        <v>499835.36826587003</v>
      </c>
      <c r="D169" s="132">
        <v>234610.50562002999</v>
      </c>
      <c r="E169" s="132">
        <v>251193.41652028999</v>
      </c>
      <c r="F169" s="132">
        <v>238488.11980111001</v>
      </c>
      <c r="G169" s="132">
        <v>12705.29671918</v>
      </c>
      <c r="H169" s="132">
        <v>1070116.66968392</v>
      </c>
      <c r="I169" s="132">
        <v>766718.42511713994</v>
      </c>
      <c r="J169" s="132">
        <v>303398.24456678005</v>
      </c>
      <c r="K169" s="132">
        <v>1219831.0966803001</v>
      </c>
      <c r="L169" s="132">
        <v>787041.49556210986</v>
      </c>
      <c r="M169" s="132">
        <v>432789.6011181901</v>
      </c>
      <c r="N169" s="132">
        <v>15.844200000000001</v>
      </c>
      <c r="O169" s="132">
        <v>16.866199999999999</v>
      </c>
      <c r="P169" s="132">
        <v>16.466899999999999</v>
      </c>
      <c r="Q169" s="132">
        <v>6.7824</v>
      </c>
      <c r="R169" s="132">
        <v>6.7823000000000002</v>
      </c>
      <c r="S169" s="132">
        <v>27.283899999999999</v>
      </c>
      <c r="T169" s="132">
        <v>27.298999999999999</v>
      </c>
      <c r="U169" s="132">
        <v>34.162599999999998</v>
      </c>
      <c r="V169" s="132">
        <v>13.2568</v>
      </c>
      <c r="W169" s="132">
        <v>7.9066000000000001</v>
      </c>
      <c r="X169" s="132">
        <v>8.3035999999999994</v>
      </c>
      <c r="Y169" s="132">
        <v>9.5890000000000004</v>
      </c>
      <c r="Z169" s="132">
        <v>0.81330000000000002</v>
      </c>
      <c r="AA169" s="132">
        <v>8.5122999999999998</v>
      </c>
      <c r="AB169" s="132">
        <v>11.0486</v>
      </c>
      <c r="AC169" s="132">
        <v>1.0246999999999999</v>
      </c>
      <c r="AD169" s="133"/>
      <c r="AE169" s="133"/>
      <c r="AF169" s="133"/>
    </row>
    <row r="170" spans="1:32" hidden="1" outlineLevel="1" collapsed="1">
      <c r="A170" s="9">
        <v>45383</v>
      </c>
      <c r="B170" s="132">
        <v>737084.37149806996</v>
      </c>
      <c r="C170" s="132">
        <v>502357.99730644003</v>
      </c>
      <c r="D170" s="132">
        <v>234726.37419162999</v>
      </c>
      <c r="E170" s="132">
        <v>256883.21187192001</v>
      </c>
      <c r="F170" s="132">
        <v>244029.82100102</v>
      </c>
      <c r="G170" s="132">
        <v>12853.390870900001</v>
      </c>
      <c r="H170" s="132">
        <v>1100321.1977467902</v>
      </c>
      <c r="I170" s="132">
        <v>779736.04221380013</v>
      </c>
      <c r="J170" s="132">
        <v>320585.15553299</v>
      </c>
      <c r="K170" s="132">
        <v>1235277.7432384701</v>
      </c>
      <c r="L170" s="132">
        <v>799184.45573845995</v>
      </c>
      <c r="M170" s="132">
        <v>436093.28750000999</v>
      </c>
      <c r="N170" s="132">
        <v>16.3446</v>
      </c>
      <c r="O170" s="132">
        <v>17.5901</v>
      </c>
      <c r="P170" s="132">
        <v>17.416599999999999</v>
      </c>
      <c r="Q170" s="132">
        <v>6.5787000000000004</v>
      </c>
      <c r="R170" s="132">
        <v>6.5781000000000001</v>
      </c>
      <c r="S170" s="132">
        <v>27.453099999999999</v>
      </c>
      <c r="T170" s="132">
        <v>27.4678</v>
      </c>
      <c r="U170" s="132">
        <v>33.800699999999999</v>
      </c>
      <c r="V170" s="132">
        <v>13.716200000000001</v>
      </c>
      <c r="W170" s="132">
        <v>7.9484000000000004</v>
      </c>
      <c r="X170" s="132">
        <v>7.8472999999999997</v>
      </c>
      <c r="Y170" s="132">
        <v>9.6031999999999993</v>
      </c>
      <c r="Z170" s="132">
        <v>0.83309999999999995</v>
      </c>
      <c r="AA170" s="132">
        <v>8.4334000000000007</v>
      </c>
      <c r="AB170" s="132">
        <v>10.8972</v>
      </c>
      <c r="AC170" s="132">
        <v>1.0141</v>
      </c>
      <c r="AD170" s="133"/>
      <c r="AE170" s="133"/>
      <c r="AF170" s="133"/>
    </row>
    <row r="171" spans="1:32" hidden="1" outlineLevel="1" collapsed="1">
      <c r="A171" s="9">
        <v>45413</v>
      </c>
      <c r="B171" s="132">
        <v>747714.95160474</v>
      </c>
      <c r="C171" s="132">
        <v>507052.11308700999</v>
      </c>
      <c r="D171" s="132">
        <v>240662.83851773001</v>
      </c>
      <c r="E171" s="132">
        <v>262363.24676194001</v>
      </c>
      <c r="F171" s="132">
        <v>249371.39397112001</v>
      </c>
      <c r="G171" s="132">
        <v>12991.852790819999</v>
      </c>
      <c r="H171" s="132">
        <v>1112053.8532279097</v>
      </c>
      <c r="I171" s="132">
        <v>778781.10979400994</v>
      </c>
      <c r="J171" s="132">
        <v>333272.7434339</v>
      </c>
      <c r="K171" s="132">
        <v>1256698.1301644898</v>
      </c>
      <c r="L171" s="132">
        <v>811974.4937092301</v>
      </c>
      <c r="M171" s="132">
        <v>444723.63645525998</v>
      </c>
      <c r="N171" s="132">
        <v>14.6974</v>
      </c>
      <c r="O171" s="132">
        <v>15.7765</v>
      </c>
      <c r="P171" s="132">
        <v>15.1868</v>
      </c>
      <c r="Q171" s="132">
        <v>6.8810000000000002</v>
      </c>
      <c r="R171" s="132">
        <v>6.8806000000000003</v>
      </c>
      <c r="S171" s="132">
        <v>27.744299999999999</v>
      </c>
      <c r="T171" s="132">
        <v>27.7484</v>
      </c>
      <c r="U171" s="132">
        <v>34.222900000000003</v>
      </c>
      <c r="V171" s="132">
        <v>20.5886</v>
      </c>
      <c r="W171" s="132">
        <v>9.7706</v>
      </c>
      <c r="X171" s="132">
        <v>6.8426</v>
      </c>
      <c r="Y171" s="132">
        <v>8.9120000000000008</v>
      </c>
      <c r="Z171" s="132">
        <v>0.88560000000000005</v>
      </c>
      <c r="AA171" s="132">
        <v>8.2506000000000004</v>
      </c>
      <c r="AB171" s="132">
        <v>10.6379</v>
      </c>
      <c r="AC171" s="132">
        <v>1.0424</v>
      </c>
      <c r="AD171" s="133"/>
      <c r="AE171" s="133"/>
      <c r="AF171" s="133"/>
    </row>
    <row r="172" spans="1:32" hidden="1" outlineLevel="1" collapsed="1">
      <c r="A172" s="9">
        <v>45444</v>
      </c>
      <c r="B172" s="132">
        <v>757021.21725536999</v>
      </c>
      <c r="C172" s="132">
        <v>519680.61926566</v>
      </c>
      <c r="D172" s="132">
        <v>237340.59798970999</v>
      </c>
      <c r="E172" s="132">
        <v>267340.76306170999</v>
      </c>
      <c r="F172" s="132">
        <v>254501.00128756001</v>
      </c>
      <c r="G172" s="132">
        <v>12839.76177415</v>
      </c>
      <c r="H172" s="132">
        <v>1113683.09113032</v>
      </c>
      <c r="I172" s="132">
        <v>777750.99818249012</v>
      </c>
      <c r="J172" s="132">
        <v>335932.09294782998</v>
      </c>
      <c r="K172" s="132">
        <v>1285534.0883224399</v>
      </c>
      <c r="L172" s="132">
        <v>837827.9727664598</v>
      </c>
      <c r="M172" s="132">
        <v>447706.11555598001</v>
      </c>
      <c r="N172" s="132">
        <v>14.816800000000001</v>
      </c>
      <c r="O172" s="132">
        <v>15.6214</v>
      </c>
      <c r="P172" s="132">
        <v>15.1128</v>
      </c>
      <c r="Q172" s="132">
        <v>6.6513999999999998</v>
      </c>
      <c r="R172" s="132">
        <v>6.6506999999999996</v>
      </c>
      <c r="S172" s="132">
        <v>27.532</v>
      </c>
      <c r="T172" s="132">
        <v>27.5381</v>
      </c>
      <c r="U172" s="132">
        <v>33.7363</v>
      </c>
      <c r="V172" s="132">
        <v>16.9709</v>
      </c>
      <c r="W172" s="132">
        <v>8.0056999999999992</v>
      </c>
      <c r="X172" s="132">
        <v>6.7994000000000003</v>
      </c>
      <c r="Y172" s="132">
        <v>8.6027000000000005</v>
      </c>
      <c r="Z172" s="132">
        <v>0.85950000000000004</v>
      </c>
      <c r="AA172" s="132">
        <v>7.9916</v>
      </c>
      <c r="AB172" s="132">
        <v>10.4763</v>
      </c>
      <c r="AC172" s="132">
        <v>1.0411999999999999</v>
      </c>
      <c r="AD172" s="133"/>
      <c r="AE172" s="133"/>
      <c r="AF172" s="133"/>
    </row>
    <row r="173" spans="1:32" hidden="1" outlineLevel="1" collapsed="1">
      <c r="A173" s="9">
        <v>45474</v>
      </c>
      <c r="B173" s="132">
        <v>770074.03571699001</v>
      </c>
      <c r="C173" s="132">
        <v>526317.73872202996</v>
      </c>
      <c r="D173" s="132">
        <v>243756.29699495999</v>
      </c>
      <c r="E173" s="132">
        <v>274848.98437065998</v>
      </c>
      <c r="F173" s="132">
        <v>261812.6718325</v>
      </c>
      <c r="G173" s="132">
        <v>13036.31253816</v>
      </c>
      <c r="H173" s="132">
        <v>1132518.7583608404</v>
      </c>
      <c r="I173" s="132">
        <v>797485.49770024023</v>
      </c>
      <c r="J173" s="132">
        <v>335033.26066060003</v>
      </c>
      <c r="K173" s="132">
        <v>1278865.0799815503</v>
      </c>
      <c r="L173" s="132">
        <v>826401.61120992992</v>
      </c>
      <c r="M173" s="132">
        <v>452463.46877162007</v>
      </c>
      <c r="N173" s="132">
        <v>15.651300000000001</v>
      </c>
      <c r="O173" s="132">
        <v>16.555700000000002</v>
      </c>
      <c r="P173" s="132">
        <v>16.377800000000001</v>
      </c>
      <c r="Q173" s="132">
        <v>7.4032999999999998</v>
      </c>
      <c r="R173" s="132">
        <v>7.4058999999999999</v>
      </c>
      <c r="S173" s="132">
        <v>27.552800000000001</v>
      </c>
      <c r="T173" s="132">
        <v>27.5792</v>
      </c>
      <c r="U173" s="132">
        <v>33.270200000000003</v>
      </c>
      <c r="V173" s="132">
        <v>9.8162000000000003</v>
      </c>
      <c r="W173" s="132">
        <v>4.9172000000000002</v>
      </c>
      <c r="X173" s="132">
        <v>6.9306999999999999</v>
      </c>
      <c r="Y173" s="132">
        <v>8.4589999999999996</v>
      </c>
      <c r="Z173" s="132">
        <v>0.91779999999999995</v>
      </c>
      <c r="AA173" s="132">
        <v>7.8838999999999997</v>
      </c>
      <c r="AB173" s="132">
        <v>10.271599999999999</v>
      </c>
      <c r="AC173" s="132">
        <v>1.0528999999999999</v>
      </c>
      <c r="AD173" s="133"/>
      <c r="AE173" s="133"/>
      <c r="AF173" s="133"/>
    </row>
    <row r="174" spans="1:32" hidden="1" outlineLevel="1" collapsed="1">
      <c r="A174" s="9">
        <v>45505</v>
      </c>
      <c r="B174" s="132">
        <v>777304.26037064998</v>
      </c>
      <c r="C174" s="132">
        <v>532169.19271168998</v>
      </c>
      <c r="D174" s="132">
        <v>245135.06765896</v>
      </c>
      <c r="E174" s="132">
        <v>280398.34619633999</v>
      </c>
      <c r="F174" s="132">
        <v>267300.68927844998</v>
      </c>
      <c r="G174" s="132">
        <v>13097.656917890001</v>
      </c>
      <c r="H174" s="132">
        <v>1120841.7970338201</v>
      </c>
      <c r="I174" s="132">
        <v>775223.79712251003</v>
      </c>
      <c r="J174" s="132">
        <v>345617.99991131003</v>
      </c>
      <c r="K174" s="132">
        <v>1290027.2664333798</v>
      </c>
      <c r="L174" s="132">
        <v>831743.94034219987</v>
      </c>
      <c r="M174" s="132">
        <v>458283.32609117997</v>
      </c>
      <c r="N174" s="132">
        <v>14.109500000000001</v>
      </c>
      <c r="O174" s="132">
        <v>15.159599999999999</v>
      </c>
      <c r="P174" s="132">
        <v>14.6106</v>
      </c>
      <c r="Q174" s="132">
        <v>6.5448000000000004</v>
      </c>
      <c r="R174" s="132">
        <v>6.5430000000000001</v>
      </c>
      <c r="S174" s="132">
        <v>27.651299999999999</v>
      </c>
      <c r="T174" s="132">
        <v>27.6557</v>
      </c>
      <c r="U174" s="132">
        <v>33.541200000000003</v>
      </c>
      <c r="V174" s="132">
        <v>19.846299999999999</v>
      </c>
      <c r="W174" s="132">
        <v>8.3742000000000001</v>
      </c>
      <c r="X174" s="132">
        <v>6.6074999999999999</v>
      </c>
      <c r="Y174" s="132">
        <v>8.4417000000000009</v>
      </c>
      <c r="Z174" s="132">
        <v>0.92310000000000003</v>
      </c>
      <c r="AA174" s="132">
        <v>7.9165999999999999</v>
      </c>
      <c r="AB174" s="132">
        <v>10.224600000000001</v>
      </c>
      <c r="AC174" s="132">
        <v>1.0784</v>
      </c>
      <c r="AD174" s="133"/>
      <c r="AE174" s="133"/>
      <c r="AF174" s="133"/>
    </row>
    <row r="175" spans="1:32" hidden="1" outlineLevel="1" collapsed="1">
      <c r="A175" s="9">
        <v>45536</v>
      </c>
      <c r="B175" s="132">
        <v>786080.44148228003</v>
      </c>
      <c r="C175" s="132">
        <v>541603.97139060998</v>
      </c>
      <c r="D175" s="132">
        <v>244476.47009166999</v>
      </c>
      <c r="E175" s="132">
        <v>284751.98181804002</v>
      </c>
      <c r="F175" s="132">
        <v>271681.97264194</v>
      </c>
      <c r="G175" s="132">
        <v>13070.0091761</v>
      </c>
      <c r="H175" s="132">
        <v>1098295.2191575398</v>
      </c>
      <c r="I175" s="132">
        <v>763695.48101640982</v>
      </c>
      <c r="J175" s="132">
        <v>334599.73814113002</v>
      </c>
      <c r="K175" s="132">
        <v>1314981.06930904</v>
      </c>
      <c r="L175" s="132">
        <v>850605.89281283983</v>
      </c>
      <c r="M175" s="132">
        <v>464375.17649620003</v>
      </c>
      <c r="N175" s="132">
        <v>14.0684</v>
      </c>
      <c r="O175" s="132">
        <v>15.154199999999999</v>
      </c>
      <c r="P175" s="132">
        <v>14.6012</v>
      </c>
      <c r="Q175" s="132">
        <v>6.3536999999999999</v>
      </c>
      <c r="R175" s="132">
        <v>6.3517000000000001</v>
      </c>
      <c r="S175" s="132">
        <v>27.630299999999998</v>
      </c>
      <c r="T175" s="132">
        <v>27.639199999999999</v>
      </c>
      <c r="U175" s="132">
        <v>33.422499999999999</v>
      </c>
      <c r="V175" s="132">
        <v>16.049199999999999</v>
      </c>
      <c r="W175" s="132">
        <v>8.1434999999999995</v>
      </c>
      <c r="X175" s="132">
        <v>5.9920999999999998</v>
      </c>
      <c r="Y175" s="132">
        <v>8.5412999999999997</v>
      </c>
      <c r="Z175" s="132">
        <v>0.94740000000000002</v>
      </c>
      <c r="AA175" s="132">
        <v>7.4253</v>
      </c>
      <c r="AB175" s="132">
        <v>10.103400000000001</v>
      </c>
      <c r="AC175" s="132">
        <v>1.1115999999999999</v>
      </c>
      <c r="AD175" s="133"/>
      <c r="AE175" s="133"/>
      <c r="AF175" s="133"/>
    </row>
    <row r="176" spans="1:32" hidden="1" outlineLevel="1" collapsed="1">
      <c r="A176" s="9">
        <v>45566</v>
      </c>
      <c r="B176" s="132">
        <v>780447.60446363001</v>
      </c>
      <c r="C176" s="132">
        <v>536788.33199054003</v>
      </c>
      <c r="D176" s="132">
        <v>243659.27247309001</v>
      </c>
      <c r="E176" s="132">
        <v>289071.43222233001</v>
      </c>
      <c r="F176" s="132">
        <v>277125.41054720001</v>
      </c>
      <c r="G176" s="132">
        <v>11946.021675129999</v>
      </c>
      <c r="H176" s="132">
        <v>1121314.2390155098</v>
      </c>
      <c r="I176" s="132">
        <v>793399.24871415005</v>
      </c>
      <c r="J176" s="132">
        <v>327914.99030135997</v>
      </c>
      <c r="K176" s="132">
        <v>1320697.1650010699</v>
      </c>
      <c r="L176" s="132">
        <v>851441.88456774014</v>
      </c>
      <c r="M176" s="132">
        <v>469255.28043332999</v>
      </c>
      <c r="N176" s="132">
        <v>14.1106</v>
      </c>
      <c r="O176" s="132">
        <v>15.5364</v>
      </c>
      <c r="P176" s="132">
        <v>15.2646</v>
      </c>
      <c r="Q176" s="132">
        <v>6.2892000000000001</v>
      </c>
      <c r="R176" s="132">
        <v>6.2873999999999999</v>
      </c>
      <c r="S176" s="132">
        <v>27.735700000000001</v>
      </c>
      <c r="T176" s="132">
        <v>27.7456</v>
      </c>
      <c r="U176" s="132">
        <v>33.365099999999998</v>
      </c>
      <c r="V176" s="132">
        <v>13.872299999999999</v>
      </c>
      <c r="W176" s="132">
        <v>6.4574999999999996</v>
      </c>
      <c r="X176" s="132">
        <v>6.9353999999999996</v>
      </c>
      <c r="Y176" s="132">
        <v>8.6026000000000007</v>
      </c>
      <c r="Z176" s="132">
        <v>0.89459999999999995</v>
      </c>
      <c r="AA176" s="132">
        <v>7.694</v>
      </c>
      <c r="AB176" s="132">
        <v>10.2081</v>
      </c>
      <c r="AC176" s="132">
        <v>1.0387</v>
      </c>
      <c r="AD176" s="133"/>
      <c r="AE176" s="133"/>
      <c r="AF176" s="133"/>
    </row>
    <row r="177" spans="1:32" collapsed="1">
      <c r="A177" s="9">
        <v>45597</v>
      </c>
      <c r="B177" s="132">
        <v>790365.05647554004</v>
      </c>
      <c r="C177" s="132">
        <v>541765.38331952004</v>
      </c>
      <c r="D177" s="132">
        <v>248599.67315602</v>
      </c>
      <c r="E177" s="132">
        <v>294951.96018507</v>
      </c>
      <c r="F177" s="132">
        <v>283020.02369826002</v>
      </c>
      <c r="G177" s="132">
        <v>11931.93648681</v>
      </c>
      <c r="H177" s="132">
        <v>1122636.2761193402</v>
      </c>
      <c r="I177" s="132">
        <v>796924.23882835999</v>
      </c>
      <c r="J177" s="132">
        <v>325712.03729097999</v>
      </c>
      <c r="K177" s="132">
        <v>1335915.8534340903</v>
      </c>
      <c r="L177" s="132">
        <v>862312.94666867994</v>
      </c>
      <c r="M177" s="132">
        <v>473602.90676540998</v>
      </c>
      <c r="N177" s="132">
        <v>13.357699999999999</v>
      </c>
      <c r="O177" s="132">
        <v>14.8018</v>
      </c>
      <c r="P177" s="132">
        <v>14.244999999999999</v>
      </c>
      <c r="Q177" s="132">
        <v>6.2431999999999999</v>
      </c>
      <c r="R177" s="132">
        <v>6.2439999999999998</v>
      </c>
      <c r="S177" s="132">
        <v>27.1934</v>
      </c>
      <c r="T177" s="132">
        <v>27.206199999999999</v>
      </c>
      <c r="U177" s="132">
        <v>32.665700000000001</v>
      </c>
      <c r="V177" s="132">
        <v>13.254200000000001</v>
      </c>
      <c r="W177" s="132">
        <v>7.1087999999999996</v>
      </c>
      <c r="X177" s="132">
        <v>7.4573</v>
      </c>
      <c r="Y177" s="132">
        <v>8.4356000000000009</v>
      </c>
      <c r="Z177" s="132">
        <v>0.83550000000000002</v>
      </c>
      <c r="AA177" s="132">
        <v>7.6212</v>
      </c>
      <c r="AB177" s="132">
        <v>10.256500000000001</v>
      </c>
      <c r="AC177" s="132">
        <v>1.0646</v>
      </c>
      <c r="AD177" s="133"/>
      <c r="AE177" s="133"/>
      <c r="AF177" s="133"/>
    </row>
    <row r="178" spans="1:32">
      <c r="A178" s="9">
        <v>45627</v>
      </c>
      <c r="B178" s="132">
        <v>782219.07062774</v>
      </c>
      <c r="C178" s="132">
        <v>531408.56119597994</v>
      </c>
      <c r="D178" s="132">
        <v>250810.50943176</v>
      </c>
      <c r="E178" s="132">
        <v>291759.56418992003</v>
      </c>
      <c r="F178" s="132">
        <v>280116.67716557998</v>
      </c>
      <c r="G178" s="132">
        <v>11642.88702434</v>
      </c>
      <c r="H178" s="132">
        <v>1227642.4079868596</v>
      </c>
      <c r="I178" s="132">
        <v>896538.76843407028</v>
      </c>
      <c r="J178" s="132">
        <v>331103.63955278997</v>
      </c>
      <c r="K178" s="132">
        <v>1381874.9500687101</v>
      </c>
      <c r="L178" s="132">
        <v>896810.57919934997</v>
      </c>
      <c r="M178" s="132">
        <v>485064.37086936005</v>
      </c>
      <c r="N178" s="132">
        <v>13.737500000000001</v>
      </c>
      <c r="O178" s="132">
        <v>15.0021</v>
      </c>
      <c r="P178" s="132">
        <v>14.599399999999999</v>
      </c>
      <c r="Q178" s="132">
        <v>6.2554999999999996</v>
      </c>
      <c r="R178" s="132">
        <v>6.2496</v>
      </c>
      <c r="S178" s="132">
        <v>27.7974</v>
      </c>
      <c r="T178" s="132">
        <v>27.808199999999999</v>
      </c>
      <c r="U178" s="132">
        <v>33.658700000000003</v>
      </c>
      <c r="V178" s="132">
        <v>14.713699999999999</v>
      </c>
      <c r="W178" s="132">
        <v>8.9337</v>
      </c>
      <c r="X178" s="132">
        <v>7.2984999999999998</v>
      </c>
      <c r="Y178" s="132">
        <v>8.3117000000000001</v>
      </c>
      <c r="Z178" s="132">
        <v>0.83260000000000001</v>
      </c>
      <c r="AA178" s="132">
        <v>7.2891000000000004</v>
      </c>
      <c r="AB178" s="132">
        <v>9.9954000000000001</v>
      </c>
      <c r="AC178" s="132">
        <v>1.0572999999999999</v>
      </c>
      <c r="AD178" s="133"/>
      <c r="AE178" s="133"/>
      <c r="AF178" s="133"/>
    </row>
    <row r="179" spans="1:32">
      <c r="A179" s="9">
        <v>45658</v>
      </c>
      <c r="B179" s="132">
        <v>774407.91559429001</v>
      </c>
      <c r="C179" s="132">
        <v>533595.10044112999</v>
      </c>
      <c r="D179" s="132">
        <v>240812.81515315999</v>
      </c>
      <c r="E179" s="132">
        <v>297387.04787749</v>
      </c>
      <c r="F179" s="132">
        <v>285816.81691229</v>
      </c>
      <c r="G179" s="132">
        <v>11570.2309652</v>
      </c>
      <c r="H179" s="132">
        <v>1183648.21080099</v>
      </c>
      <c r="I179" s="132">
        <v>847598.64050361002</v>
      </c>
      <c r="J179" s="132">
        <v>336049.57029738004</v>
      </c>
      <c r="K179" s="132">
        <v>1365641.0550475302</v>
      </c>
      <c r="L179" s="132">
        <v>880418.08783410001</v>
      </c>
      <c r="M179" s="132">
        <v>485222.96721342998</v>
      </c>
      <c r="N179" s="132">
        <v>15.6356</v>
      </c>
      <c r="O179" s="132">
        <v>16.575500000000002</v>
      </c>
      <c r="P179" s="132">
        <v>16.532</v>
      </c>
      <c r="Q179" s="132">
        <v>6.2794999999999996</v>
      </c>
      <c r="R179" s="132">
        <v>6.2778999999999998</v>
      </c>
      <c r="S179" s="132">
        <v>28.189499999999999</v>
      </c>
      <c r="T179" s="132">
        <v>28.199100000000001</v>
      </c>
      <c r="U179" s="132">
        <v>34.0657</v>
      </c>
      <c r="V179" s="132">
        <v>15.263</v>
      </c>
      <c r="W179" s="132">
        <v>5.6242000000000001</v>
      </c>
      <c r="X179" s="132">
        <v>7.5743999999999998</v>
      </c>
      <c r="Y179" s="132">
        <v>8.5900999999999996</v>
      </c>
      <c r="Z179" s="132">
        <v>0.83120000000000005</v>
      </c>
      <c r="AA179" s="132">
        <v>7.4923000000000002</v>
      </c>
      <c r="AB179" s="132">
        <v>10.1884</v>
      </c>
      <c r="AC179" s="132">
        <v>1.0226999999999999</v>
      </c>
      <c r="AD179" s="133"/>
      <c r="AE179" s="133"/>
      <c r="AF179" s="133"/>
    </row>
    <row r="180" spans="1:32">
      <c r="A180" s="9">
        <v>45689</v>
      </c>
      <c r="B180" s="132">
        <v>788997.69236026006</v>
      </c>
      <c r="C180" s="132">
        <v>549132.70473012002</v>
      </c>
      <c r="D180" s="132">
        <v>239864.98763014001</v>
      </c>
      <c r="E180" s="132">
        <v>301044.66417576</v>
      </c>
      <c r="F180" s="132">
        <v>289569.91322793998</v>
      </c>
      <c r="G180" s="132">
        <v>11474.750947820001</v>
      </c>
      <c r="H180" s="132">
        <v>1178792.6350090201</v>
      </c>
      <c r="I180" s="132">
        <v>868849.37618282996</v>
      </c>
      <c r="J180" s="132">
        <v>309943.25882618991</v>
      </c>
      <c r="K180" s="132">
        <v>1377980.8703743301</v>
      </c>
      <c r="L180" s="132">
        <v>893939.05714070995</v>
      </c>
      <c r="M180" s="132">
        <v>484041.81323361996</v>
      </c>
      <c r="N180" s="132">
        <v>14.414</v>
      </c>
      <c r="O180" s="132">
        <v>15.6327</v>
      </c>
      <c r="P180" s="132">
        <v>15.225899999999999</v>
      </c>
      <c r="Q180" s="132">
        <v>6.2161</v>
      </c>
      <c r="R180" s="132">
        <v>6.2153</v>
      </c>
      <c r="S180" s="132">
        <v>28.1967</v>
      </c>
      <c r="T180" s="132">
        <v>28.227799999999998</v>
      </c>
      <c r="U180" s="132">
        <v>34.485599999999998</v>
      </c>
      <c r="V180" s="132">
        <v>9.3343000000000007</v>
      </c>
      <c r="W180" s="132">
        <v>6.5542999999999996</v>
      </c>
      <c r="X180" s="132">
        <v>7.9782000000000002</v>
      </c>
      <c r="Y180" s="132">
        <v>8.9603000000000002</v>
      </c>
      <c r="Z180" s="132">
        <v>0.81879999999999997</v>
      </c>
      <c r="AA180" s="132">
        <v>7.6707000000000001</v>
      </c>
      <c r="AB180" s="132">
        <v>10.3048</v>
      </c>
      <c r="AC180" s="132">
        <v>0.98419999999999996</v>
      </c>
      <c r="AD180" s="133"/>
      <c r="AE180" s="133"/>
      <c r="AF180" s="133"/>
    </row>
    <row r="181" spans="1:32">
      <c r="A181" s="9">
        <v>45717</v>
      </c>
      <c r="B181" s="132">
        <v>804408.58701043006</v>
      </c>
      <c r="C181" s="132">
        <v>563629.86224885995</v>
      </c>
      <c r="D181" s="132">
        <v>240778.72476156999</v>
      </c>
      <c r="E181" s="132">
        <v>307384.70912314003</v>
      </c>
      <c r="F181" s="132">
        <v>296992.76599540003</v>
      </c>
      <c r="G181" s="132">
        <v>10391.94312774</v>
      </c>
      <c r="H181" s="132">
        <v>1204815.6092614001</v>
      </c>
      <c r="I181" s="132">
        <v>895419.61400735995</v>
      </c>
      <c r="J181" s="132">
        <v>309395.99525404006</v>
      </c>
      <c r="K181" s="132">
        <v>1379104.5950466397</v>
      </c>
      <c r="L181" s="132">
        <v>888654.94525830005</v>
      </c>
      <c r="M181" s="132">
        <v>490449.64978833997</v>
      </c>
      <c r="N181" s="132">
        <v>14.518599999999999</v>
      </c>
      <c r="O181" s="132">
        <v>15.743399999999999</v>
      </c>
      <c r="P181" s="132">
        <v>15.5357</v>
      </c>
      <c r="Q181" s="132">
        <v>6.2683</v>
      </c>
      <c r="R181" s="132">
        <v>6.2676999999999996</v>
      </c>
      <c r="S181" s="132">
        <v>28.789899999999999</v>
      </c>
      <c r="T181" s="132">
        <v>28.810500000000001</v>
      </c>
      <c r="U181" s="132">
        <v>35.416600000000003</v>
      </c>
      <c r="V181" s="132">
        <v>10.429600000000001</v>
      </c>
      <c r="W181" s="132">
        <v>6.3913000000000002</v>
      </c>
      <c r="X181" s="132">
        <v>8.2809000000000008</v>
      </c>
      <c r="Y181" s="132">
        <v>9.3148</v>
      </c>
      <c r="Z181" s="132">
        <v>0.74719999999999998</v>
      </c>
      <c r="AA181" s="132">
        <v>7.6886000000000001</v>
      </c>
      <c r="AB181" s="132">
        <v>10.2525</v>
      </c>
      <c r="AC181" s="132">
        <v>0.9929</v>
      </c>
      <c r="AD181" s="133"/>
      <c r="AE181" s="133"/>
      <c r="AF181" s="133"/>
    </row>
    <row r="182" spans="1:32">
      <c r="A182" s="9">
        <v>45748</v>
      </c>
      <c r="B182" s="132">
        <v>816914.14813181001</v>
      </c>
      <c r="C182" s="132">
        <v>569072.91956786998</v>
      </c>
      <c r="D182" s="132">
        <v>247841.22856394001</v>
      </c>
      <c r="E182" s="132">
        <v>313023.99799017998</v>
      </c>
      <c r="F182" s="132">
        <v>302531.75057251001</v>
      </c>
      <c r="G182" s="132">
        <v>10492.24741767</v>
      </c>
      <c r="H182" s="132">
        <v>1217183.2390689801</v>
      </c>
      <c r="I182" s="132">
        <v>904124.78066096036</v>
      </c>
      <c r="J182" s="132">
        <v>313058.45840802003</v>
      </c>
      <c r="K182" s="132">
        <v>1413823.5465283697</v>
      </c>
      <c r="L182" s="132">
        <v>913499.64493157982</v>
      </c>
      <c r="M182" s="132">
        <v>500323.90159679</v>
      </c>
      <c r="N182" s="132">
        <v>15.2905</v>
      </c>
      <c r="O182" s="132">
        <v>16.611699999999999</v>
      </c>
      <c r="P182" s="132">
        <v>16.614100000000001</v>
      </c>
      <c r="Q182" s="132">
        <v>6.3094000000000001</v>
      </c>
      <c r="R182" s="132">
        <v>6.3108000000000004</v>
      </c>
      <c r="S182" s="132">
        <v>28.378900000000002</v>
      </c>
      <c r="T182" s="132">
        <v>28.3947</v>
      </c>
      <c r="U182" s="132">
        <v>34.479599999999998</v>
      </c>
      <c r="V182" s="132">
        <v>13.567</v>
      </c>
      <c r="W182" s="132">
        <v>7.8761000000000001</v>
      </c>
      <c r="X182" s="132">
        <v>8.6957000000000004</v>
      </c>
      <c r="Y182" s="132">
        <v>9.6890999999999998</v>
      </c>
      <c r="Z182" s="132">
        <v>0.76100000000000001</v>
      </c>
      <c r="AA182" s="132">
        <v>8.0541999999999998</v>
      </c>
      <c r="AB182" s="132">
        <v>10.428900000000001</v>
      </c>
      <c r="AC182" s="132">
        <v>1.0068999999999999</v>
      </c>
      <c r="AD182" s="133"/>
      <c r="AE182" s="133"/>
      <c r="AF182" s="133"/>
    </row>
    <row r="183" spans="1:32">
      <c r="A183" s="9">
        <v>45778</v>
      </c>
      <c r="B183" s="132">
        <v>827592.26739711</v>
      </c>
      <c r="C183" s="132">
        <v>582968.26693299005</v>
      </c>
      <c r="D183" s="132">
        <v>244624.00046412001</v>
      </c>
      <c r="E183" s="132">
        <v>321593.93107896001</v>
      </c>
      <c r="F183" s="132">
        <v>311059.42395356001</v>
      </c>
      <c r="G183" s="132">
        <v>10534.507125399999</v>
      </c>
      <c r="H183" s="132">
        <v>1190418.65406387</v>
      </c>
      <c r="I183" s="132">
        <v>881765.58648887009</v>
      </c>
      <c r="J183" s="132">
        <v>308653.06757499994</v>
      </c>
      <c r="K183" s="132">
        <v>1425609.9090519499</v>
      </c>
      <c r="L183" s="132">
        <v>927415.75683246017</v>
      </c>
      <c r="M183" s="132">
        <v>498194.15221949003</v>
      </c>
      <c r="N183" s="132">
        <v>14.2583</v>
      </c>
      <c r="O183" s="132">
        <v>15.6425</v>
      </c>
      <c r="P183" s="132">
        <v>15.3194</v>
      </c>
      <c r="Q183" s="132">
        <v>6.1292</v>
      </c>
      <c r="R183" s="132">
        <v>6.1292999999999997</v>
      </c>
      <c r="S183" s="132">
        <v>28.5959</v>
      </c>
      <c r="T183" s="132">
        <v>28.623699999999999</v>
      </c>
      <c r="U183" s="132">
        <v>35.294899999999998</v>
      </c>
      <c r="V183" s="132">
        <v>10.1119</v>
      </c>
      <c r="W183" s="132">
        <v>7.8319000000000001</v>
      </c>
      <c r="X183" s="132">
        <v>8.7759</v>
      </c>
      <c r="Y183" s="132">
        <v>9.7934000000000001</v>
      </c>
      <c r="Z183" s="132">
        <v>0.72130000000000005</v>
      </c>
      <c r="AA183" s="132">
        <v>8.2933000000000003</v>
      </c>
      <c r="AB183" s="132">
        <v>10.7605</v>
      </c>
      <c r="AC183" s="132">
        <v>0.9768</v>
      </c>
      <c r="AD183" s="133"/>
      <c r="AE183" s="133"/>
      <c r="AF183" s="133"/>
    </row>
    <row r="184" spans="1:32">
      <c r="A184" s="9">
        <v>45809</v>
      </c>
      <c r="B184" s="132">
        <v>839081.93455498002</v>
      </c>
      <c r="C184" s="132">
        <v>591109.87607868004</v>
      </c>
      <c r="D184" s="132">
        <v>247972.05847630001</v>
      </c>
      <c r="E184" s="132">
        <v>328479.45260685001</v>
      </c>
      <c r="F184" s="132">
        <v>317898.37033647002</v>
      </c>
      <c r="G184" s="132">
        <v>10581.08227038</v>
      </c>
      <c r="H184" s="132">
        <v>1191923.9997550999</v>
      </c>
      <c r="I184" s="132">
        <v>879970.88622779015</v>
      </c>
      <c r="J184" s="132">
        <v>311953.11352731002</v>
      </c>
      <c r="K184" s="132">
        <v>1463751.1739595702</v>
      </c>
      <c r="L184" s="132">
        <v>954749.17568549002</v>
      </c>
      <c r="M184" s="132">
        <v>509001.99827408005</v>
      </c>
      <c r="N184" s="132">
        <v>14.512</v>
      </c>
      <c r="O184" s="132">
        <v>15.6172</v>
      </c>
      <c r="P184" s="132">
        <v>15.255100000000001</v>
      </c>
      <c r="Q184" s="132">
        <v>5.7516999999999996</v>
      </c>
      <c r="R184" s="132">
        <v>5.7539999999999996</v>
      </c>
      <c r="S184" s="132">
        <v>28.4038</v>
      </c>
      <c r="T184" s="132">
        <v>28.437100000000001</v>
      </c>
      <c r="U184" s="132">
        <v>35.424700000000001</v>
      </c>
      <c r="V184" s="132">
        <v>9.2802000000000007</v>
      </c>
      <c r="W184" s="132">
        <v>6.7228000000000003</v>
      </c>
      <c r="X184" s="132">
        <v>9.0081000000000007</v>
      </c>
      <c r="Y184" s="132">
        <v>9.9666999999999994</v>
      </c>
      <c r="Z184" s="132">
        <v>0.66710000000000003</v>
      </c>
      <c r="AA184" s="132">
        <v>8.2041000000000004</v>
      </c>
      <c r="AB184" s="132">
        <v>10.860300000000001</v>
      </c>
      <c r="AC184" s="132">
        <v>0.97099999999999997</v>
      </c>
      <c r="AD184" s="133"/>
      <c r="AE184" s="133"/>
      <c r="AF184" s="133"/>
    </row>
    <row r="185" spans="1:32">
      <c r="A185" s="9">
        <v>45839</v>
      </c>
      <c r="B185" s="132">
        <v>852322.29061481997</v>
      </c>
      <c r="C185" s="132">
        <v>604160.33470049</v>
      </c>
      <c r="D185" s="132">
        <v>248161.95591433</v>
      </c>
      <c r="E185" s="132">
        <v>337835.44006196997</v>
      </c>
      <c r="F185" s="132">
        <v>327256.25614118</v>
      </c>
      <c r="G185" s="132">
        <v>10579.183920789999</v>
      </c>
      <c r="H185" s="132">
        <v>1182062.7261914599</v>
      </c>
      <c r="I185" s="132">
        <v>860969.67357480992</v>
      </c>
      <c r="J185" s="132">
        <v>321093.05261665001</v>
      </c>
      <c r="K185" s="132">
        <v>1466991.9687427201</v>
      </c>
      <c r="L185" s="132">
        <v>953874.64348787034</v>
      </c>
      <c r="M185" s="132">
        <v>513117.32525484997</v>
      </c>
      <c r="N185" s="132">
        <v>15.5327</v>
      </c>
      <c r="O185" s="132">
        <v>16.816600000000001</v>
      </c>
      <c r="P185" s="132">
        <v>16.733499999999999</v>
      </c>
      <c r="Q185" s="132">
        <v>5.9358000000000004</v>
      </c>
      <c r="R185" s="132">
        <v>5.9324000000000003</v>
      </c>
      <c r="S185" s="132">
        <v>28.288399999999999</v>
      </c>
      <c r="T185" s="132">
        <v>28.3079</v>
      </c>
      <c r="U185" s="132">
        <v>35.017099999999999</v>
      </c>
      <c r="V185" s="132">
        <v>11.1981</v>
      </c>
      <c r="W185" s="132">
        <v>6.7603</v>
      </c>
      <c r="X185" s="132">
        <v>9.1447000000000003</v>
      </c>
      <c r="Y185" s="132">
        <v>10.1889</v>
      </c>
      <c r="Z185" s="132">
        <v>0.69199999999999995</v>
      </c>
      <c r="AA185" s="132">
        <v>8.1096000000000004</v>
      </c>
      <c r="AB185" s="132">
        <v>10.7193</v>
      </c>
      <c r="AC185" s="132">
        <v>0.94</v>
      </c>
      <c r="AD185" s="133"/>
      <c r="AE185" s="133"/>
      <c r="AF185" s="133"/>
    </row>
    <row r="186" spans="1:32">
      <c r="A186" s="9">
        <v>45870</v>
      </c>
      <c r="B186" s="132">
        <v>869723.04152888001</v>
      </c>
      <c r="C186" s="132">
        <v>618551.65869107004</v>
      </c>
      <c r="D186" s="132">
        <v>251171.38283781</v>
      </c>
      <c r="E186" s="132">
        <v>347570.27053426002</v>
      </c>
      <c r="F186" s="132">
        <v>337142.95029479999</v>
      </c>
      <c r="G186" s="132">
        <v>10427.320239459999</v>
      </c>
      <c r="H186" s="132">
        <v>1176726.41615542</v>
      </c>
      <c r="I186" s="132">
        <v>848157.44338266994</v>
      </c>
      <c r="J186" s="132">
        <v>328568.97277274996</v>
      </c>
      <c r="K186" s="132">
        <v>1474614.1272050999</v>
      </c>
      <c r="L186" s="132">
        <v>971413.05120536988</v>
      </c>
      <c r="M186" s="132">
        <v>503201.07599973003</v>
      </c>
      <c r="N186" s="132">
        <v>14.0105</v>
      </c>
      <c r="O186" s="132">
        <v>15.3912</v>
      </c>
      <c r="P186" s="132">
        <v>14.9922</v>
      </c>
      <c r="Q186" s="132">
        <v>5.9143999999999997</v>
      </c>
      <c r="R186" s="132">
        <v>5.9172000000000002</v>
      </c>
      <c r="S186" s="132">
        <v>23.908200000000001</v>
      </c>
      <c r="T186" s="132">
        <v>23.933399999999999</v>
      </c>
      <c r="U186" s="132">
        <v>35.699199999999998</v>
      </c>
      <c r="V186" s="132">
        <v>6.8250000000000002</v>
      </c>
      <c r="W186" s="132">
        <v>5.0484</v>
      </c>
      <c r="X186" s="132">
        <v>8.9084000000000003</v>
      </c>
      <c r="Y186" s="132">
        <v>10.162800000000001</v>
      </c>
      <c r="Z186" s="132">
        <v>0.63400000000000001</v>
      </c>
      <c r="AA186" s="132">
        <v>8.1342999999999996</v>
      </c>
      <c r="AB186" s="132">
        <v>10.822900000000001</v>
      </c>
      <c r="AC186" s="132">
        <v>1.0054000000000001</v>
      </c>
      <c r="AD186" s="133"/>
      <c r="AE186" s="133"/>
      <c r="AF186" s="133"/>
    </row>
    <row r="187" spans="1:32">
      <c r="A187" s="9">
        <v>45901</v>
      </c>
      <c r="B187" s="132">
        <v>881240.70373048994</v>
      </c>
      <c r="C187" s="132">
        <v>621496.05165382999</v>
      </c>
      <c r="D187" s="132">
        <v>259744.65207665999</v>
      </c>
      <c r="E187" s="132">
        <v>351453.47535657999</v>
      </c>
      <c r="F187" s="132">
        <v>341054.10674225999</v>
      </c>
      <c r="G187" s="132">
        <v>10399.368614319999</v>
      </c>
      <c r="H187" s="132">
        <v>1189757.96158291</v>
      </c>
      <c r="I187" s="132">
        <v>862967.45831214008</v>
      </c>
      <c r="J187" s="132">
        <v>326790.50327077002</v>
      </c>
      <c r="K187" s="132">
        <v>1498292.3710978795</v>
      </c>
      <c r="L187" s="132">
        <v>992761.19612985023</v>
      </c>
      <c r="M187" s="132">
        <v>505531.17496803007</v>
      </c>
      <c r="N187" s="132">
        <v>14.018000000000001</v>
      </c>
      <c r="O187" s="132">
        <v>15.289199999999999</v>
      </c>
      <c r="P187" s="132">
        <v>14.914999999999999</v>
      </c>
      <c r="Q187" s="132">
        <v>6.0303000000000004</v>
      </c>
      <c r="R187" s="132">
        <v>6.0321999999999996</v>
      </c>
      <c r="S187" s="132">
        <v>27.1861</v>
      </c>
      <c r="T187" s="132">
        <v>27.1951</v>
      </c>
      <c r="U187" s="132">
        <v>35.414400000000001</v>
      </c>
      <c r="V187" s="132">
        <v>13.3086</v>
      </c>
      <c r="W187" s="132">
        <v>6.2851999999999997</v>
      </c>
      <c r="X187" s="132">
        <v>8.8722999999999992</v>
      </c>
      <c r="Y187" s="132">
        <v>10.2117</v>
      </c>
      <c r="Z187" s="132">
        <v>0.64659999999999995</v>
      </c>
      <c r="AA187" s="132">
        <v>7.8529999999999998</v>
      </c>
      <c r="AB187" s="132">
        <v>10.439299999999999</v>
      </c>
      <c r="AC187" s="132">
        <v>0.95199999999999996</v>
      </c>
      <c r="AD187" s="133"/>
      <c r="AE187" s="133"/>
      <c r="AF187" s="133"/>
    </row>
    <row r="188" spans="1:32">
      <c r="A188" s="9">
        <v>45931</v>
      </c>
      <c r="B188" s="132">
        <v>905171.84929311997</v>
      </c>
      <c r="C188" s="132">
        <v>630499.92323841003</v>
      </c>
      <c r="D188" s="132">
        <v>274671.92605471</v>
      </c>
      <c r="E188" s="132">
        <v>357592.82588263002</v>
      </c>
      <c r="F188" s="132">
        <v>347161.61452498997</v>
      </c>
      <c r="G188" s="132">
        <v>10431.211357640001</v>
      </c>
      <c r="H188" s="132">
        <v>1211514.5179929999</v>
      </c>
      <c r="I188" s="132">
        <v>885759.09553330007</v>
      </c>
      <c r="J188" s="132">
        <v>325755.42245970003</v>
      </c>
      <c r="K188" s="132">
        <v>1517099.0378459797</v>
      </c>
      <c r="L188" s="132">
        <v>1004480.9207171299</v>
      </c>
      <c r="M188" s="132">
        <v>512618.11712885008</v>
      </c>
      <c r="N188" s="132">
        <v>14.761699999999999</v>
      </c>
      <c r="O188" s="132">
        <v>16.230399999999999</v>
      </c>
      <c r="P188" s="132">
        <v>16.071000000000002</v>
      </c>
      <c r="Q188" s="132">
        <v>5.8685999999999998</v>
      </c>
      <c r="R188" s="132">
        <v>5.8644999999999996</v>
      </c>
      <c r="S188" s="132">
        <v>27.750499999999999</v>
      </c>
      <c r="T188" s="132">
        <v>27.770900000000001</v>
      </c>
      <c r="U188" s="132">
        <v>34.6541</v>
      </c>
      <c r="V188" s="132">
        <v>10.554600000000001</v>
      </c>
      <c r="W188" s="132">
        <v>6.5175000000000001</v>
      </c>
      <c r="X188" s="132">
        <v>9.3071999999999999</v>
      </c>
      <c r="Y188" s="132">
        <v>10.376300000000001</v>
      </c>
      <c r="Z188" s="132">
        <v>0.61890000000000001</v>
      </c>
      <c r="AA188" s="132">
        <v>8.0079999999999991</v>
      </c>
      <c r="AB188" s="132">
        <v>10.403600000000001</v>
      </c>
      <c r="AC188" s="132">
        <v>0.89259999999999995</v>
      </c>
      <c r="AD188" s="133"/>
      <c r="AE188" s="133"/>
      <c r="AF188" s="133"/>
    </row>
    <row r="189" spans="1:32">
      <c r="A189" s="9">
        <v>45962</v>
      </c>
      <c r="B189" s="132">
        <v>925792.02295031003</v>
      </c>
      <c r="C189" s="132">
        <v>643228.42461612995</v>
      </c>
      <c r="D189" s="132">
        <v>282563.59833418002</v>
      </c>
      <c r="E189" s="132">
        <v>367716.46912323998</v>
      </c>
      <c r="F189" s="132">
        <v>357225.84285413002</v>
      </c>
      <c r="G189" s="132">
        <v>10490.62626911</v>
      </c>
      <c r="H189" s="132">
        <v>1212151.0550241699</v>
      </c>
      <c r="I189" s="132">
        <v>900301.63345227018</v>
      </c>
      <c r="J189" s="132">
        <v>311849.42157190002</v>
      </c>
      <c r="K189" s="132">
        <v>1536080.5690055494</v>
      </c>
      <c r="L189" s="132">
        <v>1016426.5551444499</v>
      </c>
      <c r="M189" s="132">
        <v>519654.01386110001</v>
      </c>
      <c r="N189" s="132">
        <v>13.732799999999999</v>
      </c>
      <c r="O189" s="132">
        <v>15.433999999999999</v>
      </c>
      <c r="P189" s="132">
        <v>15.046200000000001</v>
      </c>
      <c r="Q189" s="132">
        <v>5.5198</v>
      </c>
      <c r="R189" s="132">
        <v>5.5167999999999999</v>
      </c>
      <c r="S189" s="132">
        <v>27.844200000000001</v>
      </c>
      <c r="T189" s="132">
        <v>27.852699999999999</v>
      </c>
      <c r="U189" s="132">
        <v>34.517899999999997</v>
      </c>
      <c r="V189" s="132">
        <v>15.506600000000001</v>
      </c>
      <c r="W189" s="132">
        <v>6.6715</v>
      </c>
      <c r="X189" s="132">
        <v>9.2042000000000002</v>
      </c>
      <c r="Y189" s="132">
        <v>10.309200000000001</v>
      </c>
      <c r="Z189" s="132">
        <v>0.56569999999999998</v>
      </c>
      <c r="AA189" s="132">
        <v>7.8045999999999998</v>
      </c>
      <c r="AB189" s="132">
        <v>10.314</v>
      </c>
      <c r="AC189" s="132">
        <v>0.9355</v>
      </c>
      <c r="AD189" s="133"/>
      <c r="AE189" s="133"/>
      <c r="AF189" s="133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3" customWidth="1"/>
    <col min="2" max="2" width="10.109375" style="12" customWidth="1"/>
    <col min="3" max="3" width="9.33203125" style="12" customWidth="1"/>
    <col min="4" max="4" width="10.109375" style="12" customWidth="1"/>
    <col min="5" max="5" width="8.88671875" style="12" customWidth="1"/>
    <col min="6" max="6" width="10.109375" style="12" customWidth="1"/>
    <col min="7" max="7" width="12" style="12" customWidth="1"/>
    <col min="8" max="8" width="10.5546875" style="12" customWidth="1"/>
    <col min="9" max="9" width="10.109375" style="12" customWidth="1"/>
    <col min="10" max="11" width="10.5546875" style="12" customWidth="1"/>
    <col min="12" max="13" width="10.109375" style="12" customWidth="1"/>
    <col min="14" max="14" width="12" style="12" customWidth="1"/>
    <col min="15" max="16" width="10.109375" style="12" customWidth="1"/>
    <col min="17" max="16384" width="9.109375" style="12"/>
  </cols>
  <sheetData>
    <row r="1" spans="1:19" ht="14.4">
      <c r="A1" s="4" t="s">
        <v>129</v>
      </c>
    </row>
    <row r="2" spans="1:19" ht="5.25" customHeight="1">
      <c r="A2" s="166"/>
    </row>
    <row r="3" spans="1:19" ht="15" customHeight="1">
      <c r="A3" s="110" t="s">
        <v>182</v>
      </c>
    </row>
    <row r="4" spans="1:19" ht="12.75" customHeight="1">
      <c r="A4" s="14" t="s">
        <v>128</v>
      </c>
    </row>
    <row r="5" spans="1:19" ht="12.75" customHeight="1">
      <c r="A5" s="15" t="s">
        <v>226</v>
      </c>
    </row>
    <row r="6" spans="1:19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19" s="16" customFormat="1" ht="12.75" customHeigh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19" s="11" customFormat="1" ht="28.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19" s="11" customFormat="1" ht="90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19" s="11" customFormat="1" collapsed="1">
      <c r="A10" s="10">
        <v>1</v>
      </c>
      <c r="B10" s="10">
        <v>2</v>
      </c>
      <c r="C10" s="10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10">
        <v>9</v>
      </c>
      <c r="J10" s="10">
        <v>10</v>
      </c>
      <c r="K10" s="10">
        <v>11</v>
      </c>
      <c r="L10" s="10">
        <v>12</v>
      </c>
      <c r="M10" s="10">
        <v>13</v>
      </c>
      <c r="N10" s="10">
        <v>14</v>
      </c>
      <c r="O10" s="10">
        <v>15</v>
      </c>
      <c r="P10" s="10">
        <v>16</v>
      </c>
    </row>
    <row r="11" spans="1:19" hidden="1" outlineLevel="1">
      <c r="A11" s="9">
        <v>40544</v>
      </c>
      <c r="B11" s="12">
        <v>4062.54469354</v>
      </c>
      <c r="C11" s="12">
        <v>44.014899870000001</v>
      </c>
      <c r="D11" s="12">
        <v>0</v>
      </c>
      <c r="E11" s="12">
        <v>44.014899870000001</v>
      </c>
      <c r="F11" s="12">
        <v>7.9136819999999997E-2</v>
      </c>
      <c r="G11" s="12">
        <v>7.9136819999999997E-2</v>
      </c>
      <c r="H11" s="12">
        <v>0</v>
      </c>
      <c r="I11" s="12">
        <v>2192.2739531399998</v>
      </c>
      <c r="J11" s="12">
        <v>35.121819539999997</v>
      </c>
      <c r="K11" s="12">
        <v>2157.1521336000001</v>
      </c>
      <c r="L11" s="12">
        <v>1826.1767037100001</v>
      </c>
      <c r="M11" s="12">
        <v>1826.1767037100001</v>
      </c>
      <c r="N11" s="12">
        <v>0</v>
      </c>
      <c r="O11" s="12">
        <v>249.28022658</v>
      </c>
      <c r="P11" s="12">
        <v>1.2172699999999999E-3</v>
      </c>
    </row>
    <row r="12" spans="1:19" hidden="1" outlineLevel="1">
      <c r="A12" s="9">
        <v>40575</v>
      </c>
      <c r="B12" s="127">
        <v>4072.1184432</v>
      </c>
      <c r="C12" s="127">
        <v>44.154997719999997</v>
      </c>
      <c r="D12" s="127">
        <v>0</v>
      </c>
      <c r="E12" s="127">
        <v>44.154997719999997</v>
      </c>
      <c r="F12" s="127">
        <v>8.9611700000000002E-2</v>
      </c>
      <c r="G12" s="127">
        <v>8.9611700000000002E-2</v>
      </c>
      <c r="H12" s="127">
        <v>0</v>
      </c>
      <c r="I12" s="127">
        <v>2218.2038319500002</v>
      </c>
      <c r="J12" s="127">
        <v>35.185212620000001</v>
      </c>
      <c r="K12" s="127">
        <v>2183.0186193300001</v>
      </c>
      <c r="L12" s="127">
        <v>1809.67000183</v>
      </c>
      <c r="M12" s="127">
        <v>1809.67000183</v>
      </c>
      <c r="N12" s="127">
        <v>0</v>
      </c>
      <c r="O12" s="127">
        <v>285.79221823</v>
      </c>
      <c r="P12" s="127">
        <v>1.26297E-3</v>
      </c>
      <c r="Q12" s="127"/>
      <c r="R12" s="127"/>
      <c r="S12" s="127"/>
    </row>
    <row r="13" spans="1:19" hidden="1" outlineLevel="1">
      <c r="A13" s="9">
        <v>40603</v>
      </c>
      <c r="B13" s="127">
        <v>4035.6805131000001</v>
      </c>
      <c r="C13" s="127">
        <v>44.065867689999997</v>
      </c>
      <c r="D13" s="127">
        <v>0</v>
      </c>
      <c r="E13" s="127">
        <v>44.065867689999997</v>
      </c>
      <c r="F13" s="127">
        <v>0.14102579000000001</v>
      </c>
      <c r="G13" s="127">
        <v>0.14102579000000001</v>
      </c>
      <c r="H13" s="127">
        <v>0</v>
      </c>
      <c r="I13" s="127">
        <v>2190.1516254100002</v>
      </c>
      <c r="J13" s="127">
        <v>32.931937789999999</v>
      </c>
      <c r="K13" s="127">
        <v>2157.2196876200001</v>
      </c>
      <c r="L13" s="127">
        <v>1801.32199421</v>
      </c>
      <c r="M13" s="127">
        <v>1801.32199421</v>
      </c>
      <c r="N13" s="127">
        <v>0</v>
      </c>
      <c r="O13" s="127">
        <v>296.28533033000002</v>
      </c>
      <c r="P13" s="127">
        <v>1.0571E-4</v>
      </c>
      <c r="Q13" s="127"/>
      <c r="R13" s="127"/>
      <c r="S13" s="127"/>
    </row>
    <row r="14" spans="1:19" hidden="1" outlineLevel="1">
      <c r="A14" s="9">
        <v>40634</v>
      </c>
      <c r="B14" s="127">
        <v>4103.7399507099999</v>
      </c>
      <c r="C14" s="127">
        <v>38.444475629999999</v>
      </c>
      <c r="D14" s="127">
        <v>0</v>
      </c>
      <c r="E14" s="127">
        <v>38.444475629999999</v>
      </c>
      <c r="F14" s="127">
        <v>0.35645643999999999</v>
      </c>
      <c r="G14" s="127">
        <v>0.35645643999999999</v>
      </c>
      <c r="H14" s="127">
        <v>0</v>
      </c>
      <c r="I14" s="127">
        <v>2254.6851407600002</v>
      </c>
      <c r="J14" s="127">
        <v>32.1237663</v>
      </c>
      <c r="K14" s="127">
        <v>2222.56137446</v>
      </c>
      <c r="L14" s="127">
        <v>1810.2538778799999</v>
      </c>
      <c r="M14" s="127">
        <v>1810.2538778799999</v>
      </c>
      <c r="N14" s="127">
        <v>0</v>
      </c>
      <c r="O14" s="127">
        <v>259.61941022000002</v>
      </c>
      <c r="P14" s="127">
        <v>1.0577999999999999E-4</v>
      </c>
      <c r="Q14" s="127"/>
      <c r="R14" s="127"/>
      <c r="S14" s="127"/>
    </row>
    <row r="15" spans="1:19" hidden="1" outlineLevel="1">
      <c r="A15" s="9">
        <v>40664</v>
      </c>
      <c r="B15" s="127">
        <v>4085.10294398</v>
      </c>
      <c r="C15" s="127">
        <v>38.599514409999998</v>
      </c>
      <c r="D15" s="127">
        <v>0</v>
      </c>
      <c r="E15" s="127">
        <v>38.599514409999998</v>
      </c>
      <c r="F15" s="127">
        <v>6.7966099999999998E-3</v>
      </c>
      <c r="G15" s="127">
        <v>6.7966099999999998E-3</v>
      </c>
      <c r="H15" s="127">
        <v>0</v>
      </c>
      <c r="I15" s="127">
        <v>2231.6164074100002</v>
      </c>
      <c r="J15" s="127">
        <v>26.53512448</v>
      </c>
      <c r="K15" s="127">
        <v>2205.0812829299998</v>
      </c>
      <c r="L15" s="127">
        <v>1814.88022555</v>
      </c>
      <c r="M15" s="127">
        <v>1814.88022555</v>
      </c>
      <c r="N15" s="127">
        <v>0</v>
      </c>
      <c r="O15" s="127">
        <v>280.88708142000002</v>
      </c>
      <c r="P15" s="127">
        <v>1.0585E-4</v>
      </c>
      <c r="Q15" s="127"/>
      <c r="R15" s="127"/>
      <c r="S15" s="127"/>
    </row>
    <row r="16" spans="1:19" hidden="1" outlineLevel="1">
      <c r="A16" s="9">
        <v>40695</v>
      </c>
      <c r="B16" s="127">
        <v>4073.4992526699998</v>
      </c>
      <c r="C16" s="127">
        <v>38.7495525</v>
      </c>
      <c r="D16" s="127">
        <v>0</v>
      </c>
      <c r="E16" s="127">
        <v>38.7495525</v>
      </c>
      <c r="F16" s="127">
        <v>3.7481300000000001E-3</v>
      </c>
      <c r="G16" s="127">
        <v>3.7481300000000001E-3</v>
      </c>
      <c r="H16" s="127">
        <v>0</v>
      </c>
      <c r="I16" s="127">
        <v>2215.6198773199999</v>
      </c>
      <c r="J16" s="127">
        <v>31.392113930000001</v>
      </c>
      <c r="K16" s="127">
        <v>2184.2277633899998</v>
      </c>
      <c r="L16" s="127">
        <v>1819.1260747199999</v>
      </c>
      <c r="M16" s="127">
        <v>1819.1260747199999</v>
      </c>
      <c r="N16" s="127">
        <v>0</v>
      </c>
      <c r="O16" s="127">
        <v>322.59937214000001</v>
      </c>
      <c r="P16" s="127">
        <v>1.0587E-4</v>
      </c>
      <c r="Q16" s="127"/>
      <c r="R16" s="127"/>
      <c r="S16" s="127"/>
    </row>
    <row r="17" spans="1:19" hidden="1" outlineLevel="1">
      <c r="A17" s="9">
        <v>40725</v>
      </c>
      <c r="B17" s="127">
        <v>4038.6630404399998</v>
      </c>
      <c r="C17" s="127">
        <v>38.904592460000003</v>
      </c>
      <c r="D17" s="127">
        <v>0</v>
      </c>
      <c r="E17" s="127">
        <v>38.904592460000003</v>
      </c>
      <c r="F17" s="127">
        <v>2.4821800000000001E-3</v>
      </c>
      <c r="G17" s="127">
        <v>2.4821800000000001E-3</v>
      </c>
      <c r="H17" s="127">
        <v>0</v>
      </c>
      <c r="I17" s="127">
        <v>2175.1631476500002</v>
      </c>
      <c r="J17" s="127">
        <v>31.638945039999999</v>
      </c>
      <c r="K17" s="127">
        <v>2143.52420261</v>
      </c>
      <c r="L17" s="127">
        <v>1824.5928181500001</v>
      </c>
      <c r="M17" s="127">
        <v>1824.5928181500001</v>
      </c>
      <c r="N17" s="127">
        <v>0</v>
      </c>
      <c r="O17" s="127">
        <v>321.71510481000001</v>
      </c>
      <c r="P17" s="127">
        <v>1.0586000000000001E-4</v>
      </c>
      <c r="Q17" s="127"/>
      <c r="R17" s="127"/>
      <c r="S17" s="127"/>
    </row>
    <row r="18" spans="1:19" hidden="1" outlineLevel="1">
      <c r="A18" s="9">
        <v>40756</v>
      </c>
      <c r="B18" s="127">
        <v>4034.5803851999999</v>
      </c>
      <c r="C18" s="127">
        <v>39.059633040000001</v>
      </c>
      <c r="D18" s="127">
        <v>0</v>
      </c>
      <c r="E18" s="127">
        <v>39.059633040000001</v>
      </c>
      <c r="F18" s="127">
        <v>3.6303000000000003E-4</v>
      </c>
      <c r="G18" s="127">
        <v>3.6303000000000003E-4</v>
      </c>
      <c r="H18" s="127">
        <v>0</v>
      </c>
      <c r="I18" s="127">
        <v>2156.9211300299999</v>
      </c>
      <c r="J18" s="127">
        <v>31.378540099999999</v>
      </c>
      <c r="K18" s="127">
        <v>2125.5425899299998</v>
      </c>
      <c r="L18" s="127">
        <v>1838.5992590999999</v>
      </c>
      <c r="M18" s="127">
        <v>1838.5992590999999</v>
      </c>
      <c r="N18" s="127">
        <v>0</v>
      </c>
      <c r="O18" s="127">
        <v>296.30406226000002</v>
      </c>
      <c r="P18" s="127">
        <v>1.1319000000000001E-4</v>
      </c>
      <c r="Q18" s="127"/>
      <c r="R18" s="127"/>
      <c r="S18" s="127"/>
    </row>
    <row r="19" spans="1:19" hidden="1" outlineLevel="1">
      <c r="A19" s="9">
        <v>40787</v>
      </c>
      <c r="B19" s="127">
        <v>4066.3299238499999</v>
      </c>
      <c r="C19" s="127">
        <v>38.184672929999998</v>
      </c>
      <c r="D19" s="127">
        <v>0</v>
      </c>
      <c r="E19" s="127">
        <v>38.184672929999998</v>
      </c>
      <c r="F19" s="127">
        <v>2.0803E-4</v>
      </c>
      <c r="G19" s="127">
        <v>2.0803E-4</v>
      </c>
      <c r="H19" s="127">
        <v>0</v>
      </c>
      <c r="I19" s="127">
        <v>2194.1764501399998</v>
      </c>
      <c r="J19" s="127">
        <v>34.71881089</v>
      </c>
      <c r="K19" s="127">
        <v>2159.4576392499998</v>
      </c>
      <c r="L19" s="127">
        <v>1833.96859275</v>
      </c>
      <c r="M19" s="127">
        <v>1833.96859275</v>
      </c>
      <c r="N19" s="127">
        <v>0</v>
      </c>
      <c r="O19" s="127">
        <v>342.90081290000001</v>
      </c>
      <c r="P19" s="127">
        <v>1.0791E-4</v>
      </c>
      <c r="Q19" s="127"/>
      <c r="R19" s="127"/>
      <c r="S19" s="127"/>
    </row>
    <row r="20" spans="1:19" hidden="1" outlineLevel="1">
      <c r="A20" s="9">
        <v>40817</v>
      </c>
      <c r="B20" s="127">
        <v>4019.0411714299998</v>
      </c>
      <c r="C20" s="127">
        <v>38.4381421</v>
      </c>
      <c r="D20" s="127">
        <v>0</v>
      </c>
      <c r="E20" s="127">
        <v>38.4381421</v>
      </c>
      <c r="F20" s="127">
        <v>0</v>
      </c>
      <c r="G20" s="127">
        <v>0</v>
      </c>
      <c r="H20" s="127">
        <v>0</v>
      </c>
      <c r="I20" s="127">
        <v>2144.3372159400001</v>
      </c>
      <c r="J20" s="127">
        <v>34.20368526</v>
      </c>
      <c r="K20" s="127">
        <v>2110.1335306800001</v>
      </c>
      <c r="L20" s="127">
        <v>1836.2658133899999</v>
      </c>
      <c r="M20" s="127">
        <v>1836.2658133899999</v>
      </c>
      <c r="N20" s="127">
        <v>0</v>
      </c>
      <c r="O20" s="127">
        <v>310.72462890000003</v>
      </c>
      <c r="P20" s="127">
        <v>1.0801E-4</v>
      </c>
      <c r="Q20" s="127"/>
      <c r="R20" s="127"/>
      <c r="S20" s="127"/>
    </row>
    <row r="21" spans="1:19" hidden="1" outlineLevel="1">
      <c r="A21" s="9">
        <v>40848</v>
      </c>
      <c r="B21" s="127">
        <v>4066.33786276</v>
      </c>
      <c r="C21" s="127">
        <v>38.594759850000003</v>
      </c>
      <c r="D21" s="127">
        <v>0</v>
      </c>
      <c r="E21" s="127">
        <v>38.594759850000003</v>
      </c>
      <c r="F21" s="127">
        <v>6.5713000000000002E-4</v>
      </c>
      <c r="G21" s="127">
        <v>6.5713000000000002E-4</v>
      </c>
      <c r="H21" s="127">
        <v>0</v>
      </c>
      <c r="I21" s="127">
        <v>2222.1068515400002</v>
      </c>
      <c r="J21" s="127">
        <v>31.734094890000001</v>
      </c>
      <c r="K21" s="127">
        <v>2190.3727566500002</v>
      </c>
      <c r="L21" s="127">
        <v>1805.63559424</v>
      </c>
      <c r="M21" s="127">
        <v>1805.63559424</v>
      </c>
      <c r="N21" s="127">
        <v>0</v>
      </c>
      <c r="O21" s="127">
        <v>338.22976158</v>
      </c>
      <c r="P21" s="127">
        <v>0.35318272000000001</v>
      </c>
      <c r="Q21" s="127"/>
      <c r="R21" s="127"/>
      <c r="S21" s="127"/>
    </row>
    <row r="22" spans="1:19" hidden="1" outlineLevel="1">
      <c r="A22" s="9">
        <v>40878</v>
      </c>
      <c r="B22" s="127">
        <v>4001.2265070899998</v>
      </c>
      <c r="C22" s="127">
        <v>38.154810920000003</v>
      </c>
      <c r="D22" s="127">
        <v>0</v>
      </c>
      <c r="E22" s="127">
        <v>38.154810920000003</v>
      </c>
      <c r="F22" s="127">
        <v>2.0059E-4</v>
      </c>
      <c r="G22" s="127">
        <v>2.0059E-4</v>
      </c>
      <c r="H22" s="127">
        <v>0</v>
      </c>
      <c r="I22" s="127">
        <v>2247.1392921000001</v>
      </c>
      <c r="J22" s="127">
        <v>30.357997399999999</v>
      </c>
      <c r="K22" s="127">
        <v>2216.7812947000002</v>
      </c>
      <c r="L22" s="127">
        <v>1715.93220348</v>
      </c>
      <c r="M22" s="127">
        <v>1715.93220348</v>
      </c>
      <c r="N22" s="127">
        <v>0</v>
      </c>
      <c r="O22" s="127">
        <v>353.42443535000001</v>
      </c>
      <c r="P22" s="127">
        <v>1.1273E-4</v>
      </c>
      <c r="Q22" s="127"/>
      <c r="R22" s="127"/>
      <c r="S22" s="127"/>
    </row>
    <row r="23" spans="1:19" hidden="1" outlineLevel="1">
      <c r="A23" s="9">
        <v>40909</v>
      </c>
      <c r="B23" s="127">
        <v>3966.3466285099998</v>
      </c>
      <c r="C23" s="127">
        <v>38.309925210000003</v>
      </c>
      <c r="D23" s="127">
        <v>0</v>
      </c>
      <c r="E23" s="127">
        <v>38.309925210000003</v>
      </c>
      <c r="F23" s="127">
        <v>3.3441999999999999E-3</v>
      </c>
      <c r="G23" s="127">
        <v>3.3441999999999999E-3</v>
      </c>
      <c r="H23" s="127">
        <v>0</v>
      </c>
      <c r="I23" s="127">
        <v>2222.8842332300001</v>
      </c>
      <c r="J23" s="127">
        <v>25.05058236</v>
      </c>
      <c r="K23" s="127">
        <v>2197.8336508699999</v>
      </c>
      <c r="L23" s="127">
        <v>1705.14912587</v>
      </c>
      <c r="M23" s="127">
        <v>1705.14912587</v>
      </c>
      <c r="N23" s="127">
        <v>0</v>
      </c>
      <c r="O23" s="127">
        <v>383.77518457999997</v>
      </c>
      <c r="P23" s="127">
        <v>1.0831E-4</v>
      </c>
      <c r="Q23" s="127"/>
      <c r="R23" s="127"/>
      <c r="S23" s="127"/>
    </row>
    <row r="24" spans="1:19" hidden="1" outlineLevel="1">
      <c r="A24" s="9">
        <v>40940</v>
      </c>
      <c r="B24" s="127">
        <v>3945.46880581</v>
      </c>
      <c r="C24" s="127">
        <v>38.30069555</v>
      </c>
      <c r="D24" s="127">
        <v>0</v>
      </c>
      <c r="E24" s="127">
        <v>38.30069555</v>
      </c>
      <c r="F24" s="127">
        <v>1.54959E-3</v>
      </c>
      <c r="G24" s="127">
        <v>1.54959E-3</v>
      </c>
      <c r="H24" s="127">
        <v>0</v>
      </c>
      <c r="I24" s="127">
        <v>2217.9341407000002</v>
      </c>
      <c r="J24" s="127">
        <v>25.344007739999999</v>
      </c>
      <c r="K24" s="127">
        <v>2192.5901329600001</v>
      </c>
      <c r="L24" s="127">
        <v>1689.2324199699999</v>
      </c>
      <c r="M24" s="127">
        <v>1689.2324199699999</v>
      </c>
      <c r="N24" s="127">
        <v>0</v>
      </c>
      <c r="O24" s="127">
        <v>385.52983141999999</v>
      </c>
      <c r="P24" s="127">
        <v>1.0831E-4</v>
      </c>
      <c r="Q24" s="127"/>
      <c r="R24" s="127"/>
      <c r="S24" s="127"/>
    </row>
    <row r="25" spans="1:19" hidden="1" outlineLevel="1">
      <c r="A25" s="9">
        <v>40969</v>
      </c>
      <c r="B25" s="127">
        <v>3923.5027519400001</v>
      </c>
      <c r="C25" s="127">
        <v>38.315942059999998</v>
      </c>
      <c r="D25" s="127">
        <v>0</v>
      </c>
      <c r="E25" s="127">
        <v>38.315942059999998</v>
      </c>
      <c r="F25" s="127">
        <v>1.71635E-3</v>
      </c>
      <c r="G25" s="127">
        <v>1.71635E-3</v>
      </c>
      <c r="H25" s="127">
        <v>0</v>
      </c>
      <c r="I25" s="127">
        <v>2214.9207068400001</v>
      </c>
      <c r="J25" s="127">
        <v>24.701597889999999</v>
      </c>
      <c r="K25" s="127">
        <v>2190.2191089500002</v>
      </c>
      <c r="L25" s="127">
        <v>1670.26438669</v>
      </c>
      <c r="M25" s="127">
        <v>1670.26438669</v>
      </c>
      <c r="N25" s="127">
        <v>0</v>
      </c>
      <c r="O25" s="127">
        <v>413.34058178999999</v>
      </c>
      <c r="P25" s="127">
        <v>1.0606E-4</v>
      </c>
      <c r="Q25" s="127"/>
      <c r="R25" s="127"/>
      <c r="S25" s="127"/>
    </row>
    <row r="26" spans="1:19" hidden="1" outlineLevel="1">
      <c r="A26" s="9">
        <v>41000</v>
      </c>
      <c r="B26" s="127">
        <v>3917.2591963599998</v>
      </c>
      <c r="C26" s="127">
        <v>38.25953449</v>
      </c>
      <c r="D26" s="127">
        <v>0</v>
      </c>
      <c r="E26" s="127">
        <v>38.25953449</v>
      </c>
      <c r="F26" s="127">
        <v>9.953500000000001E-4</v>
      </c>
      <c r="G26" s="127">
        <v>9.953500000000001E-4</v>
      </c>
      <c r="H26" s="127">
        <v>0</v>
      </c>
      <c r="I26" s="127">
        <v>2211.9952199899999</v>
      </c>
      <c r="J26" s="127">
        <v>30.483923130000001</v>
      </c>
      <c r="K26" s="127">
        <v>2181.5112968600001</v>
      </c>
      <c r="L26" s="127">
        <v>1667.00344653</v>
      </c>
      <c r="M26" s="127">
        <v>1667.00344653</v>
      </c>
      <c r="N26" s="127">
        <v>0</v>
      </c>
      <c r="O26" s="127">
        <v>473.77334766000001</v>
      </c>
      <c r="P26" s="127">
        <v>1.0611E-4</v>
      </c>
      <c r="Q26" s="127"/>
      <c r="R26" s="127"/>
      <c r="S26" s="127"/>
    </row>
    <row r="27" spans="1:19" hidden="1" outlineLevel="1">
      <c r="A27" s="9">
        <v>41030</v>
      </c>
      <c r="B27" s="127">
        <v>3984.5029957299998</v>
      </c>
      <c r="C27" s="127">
        <v>38.304350640000003</v>
      </c>
      <c r="D27" s="127">
        <v>0</v>
      </c>
      <c r="E27" s="127">
        <v>38.304350640000003</v>
      </c>
      <c r="F27" s="127">
        <v>2.48496E-3</v>
      </c>
      <c r="G27" s="127">
        <v>2.48496E-3</v>
      </c>
      <c r="H27" s="127">
        <v>0</v>
      </c>
      <c r="I27" s="127">
        <v>2270.14327181</v>
      </c>
      <c r="J27" s="127">
        <v>30.059390369999999</v>
      </c>
      <c r="K27" s="127">
        <v>2240.0838814399999</v>
      </c>
      <c r="L27" s="127">
        <v>1676.05288832</v>
      </c>
      <c r="M27" s="127">
        <v>1676.05288832</v>
      </c>
      <c r="N27" s="127">
        <v>0</v>
      </c>
      <c r="O27" s="127">
        <v>425.83302140000001</v>
      </c>
      <c r="P27" s="127">
        <v>1.0614E-4</v>
      </c>
      <c r="Q27" s="127"/>
      <c r="R27" s="127"/>
      <c r="S27" s="127"/>
    </row>
    <row r="28" spans="1:19" hidden="1" outlineLevel="1">
      <c r="A28" s="9">
        <v>41061</v>
      </c>
      <c r="B28" s="127">
        <v>4053.2868059900002</v>
      </c>
      <c r="C28" s="127">
        <v>38.339215459999998</v>
      </c>
      <c r="D28" s="127">
        <v>0</v>
      </c>
      <c r="E28" s="127">
        <v>38.339215459999998</v>
      </c>
      <c r="F28" s="127">
        <v>0</v>
      </c>
      <c r="G28" s="127">
        <v>0</v>
      </c>
      <c r="H28" s="127">
        <v>0</v>
      </c>
      <c r="I28" s="127">
        <v>2349.62587936</v>
      </c>
      <c r="J28" s="127">
        <v>31.081198740000001</v>
      </c>
      <c r="K28" s="127">
        <v>2318.5446806199998</v>
      </c>
      <c r="L28" s="127">
        <v>1665.3217111700001</v>
      </c>
      <c r="M28" s="127">
        <v>1665.3217111700001</v>
      </c>
      <c r="N28" s="127">
        <v>0</v>
      </c>
      <c r="O28" s="127">
        <v>385.13803369999999</v>
      </c>
      <c r="P28" s="127">
        <v>4.0231490000000002E-2</v>
      </c>
      <c r="Q28" s="127"/>
      <c r="R28" s="127"/>
      <c r="S28" s="127"/>
    </row>
    <row r="29" spans="1:19" hidden="1" outlineLevel="1">
      <c r="A29" s="9">
        <v>41091</v>
      </c>
      <c r="B29" s="127">
        <v>4067.8708904499999</v>
      </c>
      <c r="C29" s="127">
        <v>38.542844680000002</v>
      </c>
      <c r="D29" s="127">
        <v>0</v>
      </c>
      <c r="E29" s="127">
        <v>38.542844680000002</v>
      </c>
      <c r="F29" s="127">
        <v>0</v>
      </c>
      <c r="G29" s="127">
        <v>0</v>
      </c>
      <c r="H29" s="127">
        <v>0</v>
      </c>
      <c r="I29" s="127">
        <v>2371.25650391</v>
      </c>
      <c r="J29" s="127">
        <v>26.784923079999999</v>
      </c>
      <c r="K29" s="127">
        <v>2344.4715808300002</v>
      </c>
      <c r="L29" s="127">
        <v>1658.07154186</v>
      </c>
      <c r="M29" s="127">
        <v>1658.07154186</v>
      </c>
      <c r="N29" s="127">
        <v>0</v>
      </c>
      <c r="O29" s="127">
        <v>364.12619733000002</v>
      </c>
      <c r="P29" s="127">
        <v>3.7587540000000003E-2</v>
      </c>
      <c r="Q29" s="127"/>
      <c r="R29" s="127"/>
      <c r="S29" s="127"/>
    </row>
    <row r="30" spans="1:19" hidden="1" outlineLevel="1">
      <c r="A30" s="9">
        <v>41122</v>
      </c>
      <c r="B30" s="127">
        <v>4048.8799081000002</v>
      </c>
      <c r="C30" s="127">
        <v>38.682014950000003</v>
      </c>
      <c r="D30" s="127">
        <v>0</v>
      </c>
      <c r="E30" s="127">
        <v>38.682014950000003</v>
      </c>
      <c r="F30" s="127">
        <v>0.1065513</v>
      </c>
      <c r="G30" s="127">
        <v>0.1065513</v>
      </c>
      <c r="H30" s="127">
        <v>0</v>
      </c>
      <c r="I30" s="127">
        <v>2350.3290919000001</v>
      </c>
      <c r="J30" s="127">
        <v>25.558008959999999</v>
      </c>
      <c r="K30" s="127">
        <v>2324.7710829399998</v>
      </c>
      <c r="L30" s="127">
        <v>1659.7622499500001</v>
      </c>
      <c r="M30" s="127">
        <v>1659.7622199499999</v>
      </c>
      <c r="N30" s="127">
        <v>3.0000000000000001E-5</v>
      </c>
      <c r="O30" s="127">
        <v>332.73866585000002</v>
      </c>
      <c r="P30" s="127">
        <v>3.8790659999999998E-2</v>
      </c>
      <c r="Q30" s="127"/>
      <c r="R30" s="127"/>
      <c r="S30" s="127"/>
    </row>
    <row r="31" spans="1:19" hidden="1" outlineLevel="1">
      <c r="A31" s="9">
        <v>41153</v>
      </c>
      <c r="B31" s="127">
        <v>4087.0826932099999</v>
      </c>
      <c r="C31" s="127">
        <v>38.611746310000001</v>
      </c>
      <c r="D31" s="127">
        <v>0</v>
      </c>
      <c r="E31" s="127">
        <v>38.611746310000001</v>
      </c>
      <c r="F31" s="127">
        <v>0.36300099000000002</v>
      </c>
      <c r="G31" s="127">
        <v>0.36300099000000002</v>
      </c>
      <c r="H31" s="127">
        <v>0</v>
      </c>
      <c r="I31" s="127">
        <v>2395.4421789100002</v>
      </c>
      <c r="J31" s="127">
        <v>19.097097900000001</v>
      </c>
      <c r="K31" s="127">
        <v>2376.3450810099998</v>
      </c>
      <c r="L31" s="127">
        <v>1652.665767</v>
      </c>
      <c r="M31" s="127">
        <v>1652.665767</v>
      </c>
      <c r="N31" s="127">
        <v>0</v>
      </c>
      <c r="O31" s="127">
        <v>261.97930335000001</v>
      </c>
      <c r="P31" s="127">
        <v>3.7972400000000003E-2</v>
      </c>
      <c r="Q31" s="127"/>
      <c r="R31" s="127"/>
      <c r="S31" s="127"/>
    </row>
    <row r="32" spans="1:19" hidden="1" outlineLevel="1">
      <c r="A32" s="9">
        <v>41183</v>
      </c>
      <c r="B32" s="127">
        <v>4010.21853478</v>
      </c>
      <c r="C32" s="127">
        <v>38.767686390000001</v>
      </c>
      <c r="D32" s="127">
        <v>0</v>
      </c>
      <c r="E32" s="127">
        <v>38.767686390000001</v>
      </c>
      <c r="F32" s="127">
        <v>0.32989893999999997</v>
      </c>
      <c r="G32" s="127">
        <v>0.32989893999999997</v>
      </c>
      <c r="H32" s="127">
        <v>0</v>
      </c>
      <c r="I32" s="127">
        <v>2316.75622273</v>
      </c>
      <c r="J32" s="127">
        <v>17.27798215</v>
      </c>
      <c r="K32" s="127">
        <v>2299.4782405800001</v>
      </c>
      <c r="L32" s="127">
        <v>1654.3647267199999</v>
      </c>
      <c r="M32" s="127">
        <v>1654.3647174499999</v>
      </c>
      <c r="N32" s="127">
        <v>9.2699999999999993E-6</v>
      </c>
      <c r="O32" s="127">
        <v>273.55372949000002</v>
      </c>
      <c r="P32" s="127">
        <v>3.7061320000000002E-2</v>
      </c>
      <c r="Q32" s="127"/>
      <c r="R32" s="127"/>
      <c r="S32" s="127"/>
    </row>
    <row r="33" spans="1:19" hidden="1" outlineLevel="1">
      <c r="A33" s="9">
        <v>41214</v>
      </c>
      <c r="B33" s="127">
        <v>3981.1501500899999</v>
      </c>
      <c r="C33" s="127">
        <v>38.91858654</v>
      </c>
      <c r="D33" s="127">
        <v>0</v>
      </c>
      <c r="E33" s="127">
        <v>38.91858654</v>
      </c>
      <c r="F33" s="127">
        <v>0.48079342000000003</v>
      </c>
      <c r="G33" s="127">
        <v>0.48079342000000003</v>
      </c>
      <c r="H33" s="127">
        <v>0</v>
      </c>
      <c r="I33" s="127">
        <v>2297.5987780099999</v>
      </c>
      <c r="J33" s="127">
        <v>17.019336089999999</v>
      </c>
      <c r="K33" s="127">
        <v>2280.5794419200001</v>
      </c>
      <c r="L33" s="127">
        <v>1644.1519921199999</v>
      </c>
      <c r="M33" s="127">
        <v>1644.1519921199999</v>
      </c>
      <c r="N33" s="127">
        <v>0</v>
      </c>
      <c r="O33" s="127">
        <v>277.12298815999998</v>
      </c>
      <c r="P33" s="127">
        <v>3.6180730000000001E-2</v>
      </c>
      <c r="Q33" s="127"/>
      <c r="R33" s="127"/>
      <c r="S33" s="127"/>
    </row>
    <row r="34" spans="1:19" hidden="1" outlineLevel="1">
      <c r="A34" s="9">
        <v>41244</v>
      </c>
      <c r="B34" s="127">
        <v>3940.1177350799999</v>
      </c>
      <c r="C34" s="127">
        <v>39.077950739999999</v>
      </c>
      <c r="D34" s="127">
        <v>0</v>
      </c>
      <c r="E34" s="127">
        <v>39.077950739999999</v>
      </c>
      <c r="F34" s="127">
        <v>0.76131373000000002</v>
      </c>
      <c r="G34" s="127">
        <v>0.76131373000000002</v>
      </c>
      <c r="H34" s="127">
        <v>0</v>
      </c>
      <c r="I34" s="127">
        <v>2282.9912735799999</v>
      </c>
      <c r="J34" s="127">
        <v>14.20763704</v>
      </c>
      <c r="K34" s="127">
        <v>2268.7836365399999</v>
      </c>
      <c r="L34" s="127">
        <v>1617.28719703</v>
      </c>
      <c r="M34" s="127">
        <v>1617.28719703</v>
      </c>
      <c r="N34" s="127">
        <v>0</v>
      </c>
      <c r="O34" s="127">
        <v>212.20822665</v>
      </c>
      <c r="P34" s="127">
        <v>3.5284860000000001E-2</v>
      </c>
      <c r="Q34" s="127"/>
      <c r="R34" s="127"/>
      <c r="S34" s="127"/>
    </row>
    <row r="35" spans="1:19" hidden="1" outlineLevel="1">
      <c r="A35" s="9">
        <v>41275</v>
      </c>
      <c r="B35" s="127">
        <v>3935.9029925999998</v>
      </c>
      <c r="C35" s="127">
        <v>39.246874859999998</v>
      </c>
      <c r="D35" s="127">
        <v>0</v>
      </c>
      <c r="E35" s="127">
        <v>39.246874859999998</v>
      </c>
      <c r="F35" s="127">
        <v>0.62296898999999994</v>
      </c>
      <c r="G35" s="127">
        <v>0.62296898999999994</v>
      </c>
      <c r="H35" s="127">
        <v>0</v>
      </c>
      <c r="I35" s="127">
        <v>2288.4584248199999</v>
      </c>
      <c r="J35" s="127">
        <v>20.125457180000002</v>
      </c>
      <c r="K35" s="127">
        <v>2268.3329676399999</v>
      </c>
      <c r="L35" s="127">
        <v>1607.5747239299999</v>
      </c>
      <c r="M35" s="127">
        <v>1607.5745917300001</v>
      </c>
      <c r="N35" s="127">
        <v>1.3219999999999999E-4</v>
      </c>
      <c r="O35" s="127">
        <v>177.67932732</v>
      </c>
      <c r="P35" s="127">
        <v>3.4376829999999997E-2</v>
      </c>
      <c r="Q35" s="127"/>
      <c r="R35" s="127"/>
      <c r="S35" s="127"/>
    </row>
    <row r="36" spans="1:19" hidden="1" outlineLevel="1">
      <c r="A36" s="9">
        <v>41306</v>
      </c>
      <c r="B36" s="127">
        <v>3960.0734441300001</v>
      </c>
      <c r="C36" s="127">
        <v>38.782690559999999</v>
      </c>
      <c r="D36" s="127">
        <v>0</v>
      </c>
      <c r="E36" s="127">
        <v>38.782690559999999</v>
      </c>
      <c r="F36" s="127">
        <v>0.12080999000000001</v>
      </c>
      <c r="G36" s="127">
        <v>0.12080999000000001</v>
      </c>
      <c r="H36" s="127">
        <v>0</v>
      </c>
      <c r="I36" s="127">
        <v>2315.94328249</v>
      </c>
      <c r="J36" s="127">
        <v>14.581287140000001</v>
      </c>
      <c r="K36" s="127">
        <v>2301.3619953500001</v>
      </c>
      <c r="L36" s="127">
        <v>1605.2266610900001</v>
      </c>
      <c r="M36" s="127">
        <v>1605.2210633300001</v>
      </c>
      <c r="N36" s="127">
        <v>5.5977600000000002E-3</v>
      </c>
      <c r="O36" s="127">
        <v>106.47467745</v>
      </c>
      <c r="P36" s="127">
        <v>3.3342780000000002E-2</v>
      </c>
      <c r="Q36" s="127"/>
      <c r="R36" s="127"/>
      <c r="S36" s="127"/>
    </row>
    <row r="37" spans="1:19" hidden="1" outlineLevel="1">
      <c r="A37" s="9">
        <v>41334</v>
      </c>
      <c r="B37" s="127">
        <v>4001.5846043199999</v>
      </c>
      <c r="C37" s="127">
        <v>38.649622720000004</v>
      </c>
      <c r="D37" s="127">
        <v>0</v>
      </c>
      <c r="E37" s="127">
        <v>38.649622720000004</v>
      </c>
      <c r="F37" s="127">
        <v>0.73360990000000004</v>
      </c>
      <c r="G37" s="127">
        <v>0.73360990000000004</v>
      </c>
      <c r="H37" s="127">
        <v>0</v>
      </c>
      <c r="I37" s="127">
        <v>2360.9847108600002</v>
      </c>
      <c r="J37" s="127">
        <v>14.8681158</v>
      </c>
      <c r="K37" s="127">
        <v>2346.1165950599998</v>
      </c>
      <c r="L37" s="127">
        <v>1601.21666084</v>
      </c>
      <c r="M37" s="127">
        <v>1601.21148264</v>
      </c>
      <c r="N37" s="127">
        <v>5.1782E-3</v>
      </c>
      <c r="O37" s="127">
        <v>88.661706460000005</v>
      </c>
      <c r="P37" s="127">
        <v>3.2306939999999999E-2</v>
      </c>
      <c r="Q37" s="127"/>
      <c r="R37" s="127"/>
      <c r="S37" s="127"/>
    </row>
    <row r="38" spans="1:19" hidden="1" outlineLevel="1">
      <c r="A38" s="9">
        <v>41365</v>
      </c>
      <c r="B38" s="127">
        <v>4031.6534696899998</v>
      </c>
      <c r="C38" s="127">
        <v>38.206742779999999</v>
      </c>
      <c r="D38" s="127">
        <v>0</v>
      </c>
      <c r="E38" s="127">
        <v>38.206742779999999</v>
      </c>
      <c r="F38" s="127">
        <v>0.64186823999999998</v>
      </c>
      <c r="G38" s="127">
        <v>0.64186823999999998</v>
      </c>
      <c r="H38" s="127">
        <v>0</v>
      </c>
      <c r="I38" s="127">
        <v>2365.6564165300001</v>
      </c>
      <c r="J38" s="127">
        <v>12.227293850000001</v>
      </c>
      <c r="K38" s="127">
        <v>2353.4291226800001</v>
      </c>
      <c r="L38" s="127">
        <v>1627.14844214</v>
      </c>
      <c r="M38" s="127">
        <v>1627.1454498200001</v>
      </c>
      <c r="N38" s="127">
        <v>2.9923200000000001E-3</v>
      </c>
      <c r="O38" s="127">
        <v>82.407378620000003</v>
      </c>
      <c r="P38" s="127">
        <v>3.1338070000000003E-2</v>
      </c>
      <c r="Q38" s="127"/>
      <c r="R38" s="127"/>
      <c r="S38" s="127"/>
    </row>
    <row r="39" spans="1:19" hidden="1" outlineLevel="1">
      <c r="A39" s="9">
        <v>41395</v>
      </c>
      <c r="B39" s="127">
        <v>4014.9168844800001</v>
      </c>
      <c r="C39" s="127">
        <v>38.364527010000003</v>
      </c>
      <c r="D39" s="127">
        <v>0</v>
      </c>
      <c r="E39" s="127">
        <v>38.364527010000003</v>
      </c>
      <c r="F39" s="127">
        <v>0.33410076</v>
      </c>
      <c r="G39" s="127">
        <v>0.33410076</v>
      </c>
      <c r="H39" s="127">
        <v>0</v>
      </c>
      <c r="I39" s="127">
        <v>2358.42828263</v>
      </c>
      <c r="J39" s="127">
        <v>12.78800453</v>
      </c>
      <c r="K39" s="127">
        <v>2345.6402781000002</v>
      </c>
      <c r="L39" s="127">
        <v>1617.7899740800001</v>
      </c>
      <c r="M39" s="127">
        <v>1617.76326924</v>
      </c>
      <c r="N39" s="127">
        <v>2.6704840000000001E-2</v>
      </c>
      <c r="O39" s="127">
        <v>77.938621940000004</v>
      </c>
      <c r="P39" s="127">
        <v>3.0306070000000001E-2</v>
      </c>
      <c r="Q39" s="127"/>
      <c r="R39" s="127"/>
      <c r="S39" s="127"/>
    </row>
    <row r="40" spans="1:19" hidden="1" outlineLevel="1">
      <c r="A40" s="9">
        <v>41426</v>
      </c>
      <c r="B40" s="127">
        <v>4025.3956088099999</v>
      </c>
      <c r="C40" s="127">
        <v>38.634880199999998</v>
      </c>
      <c r="D40" s="127">
        <v>0</v>
      </c>
      <c r="E40" s="127">
        <v>38.634880199999998</v>
      </c>
      <c r="F40" s="127">
        <v>0.50334701999999998</v>
      </c>
      <c r="G40" s="127">
        <v>0.50334701999999998</v>
      </c>
      <c r="H40" s="127">
        <v>0</v>
      </c>
      <c r="I40" s="127">
        <v>2373.55056307</v>
      </c>
      <c r="J40" s="127">
        <v>12.555636489999999</v>
      </c>
      <c r="K40" s="127">
        <v>2360.9949265800001</v>
      </c>
      <c r="L40" s="127">
        <v>1612.7068185200001</v>
      </c>
      <c r="M40" s="127">
        <v>1612.6203413400001</v>
      </c>
      <c r="N40" s="127">
        <v>8.6477180000000001E-2</v>
      </c>
      <c r="O40" s="127">
        <v>84.582566650000004</v>
      </c>
      <c r="P40" s="127">
        <v>2.9128649999999999E-2</v>
      </c>
      <c r="Q40" s="127"/>
      <c r="R40" s="127"/>
      <c r="S40" s="127"/>
    </row>
    <row r="41" spans="1:19" hidden="1" outlineLevel="1">
      <c r="A41" s="9">
        <v>41456</v>
      </c>
      <c r="B41" s="127">
        <v>4049.7271970199999</v>
      </c>
      <c r="C41" s="127">
        <v>38.064278960000003</v>
      </c>
      <c r="D41" s="127">
        <v>0</v>
      </c>
      <c r="E41" s="127">
        <v>38.064278960000003</v>
      </c>
      <c r="F41" s="127">
        <v>0.41971574</v>
      </c>
      <c r="G41" s="127">
        <v>0.41971574</v>
      </c>
      <c r="H41" s="127">
        <v>0</v>
      </c>
      <c r="I41" s="127">
        <v>2390.0121821500002</v>
      </c>
      <c r="J41" s="127">
        <v>9.7996418500000004</v>
      </c>
      <c r="K41" s="127">
        <v>2380.2125403</v>
      </c>
      <c r="L41" s="127">
        <v>1621.23102017</v>
      </c>
      <c r="M41" s="127">
        <v>1621.19405714</v>
      </c>
      <c r="N41" s="127">
        <v>3.6963030000000001E-2</v>
      </c>
      <c r="O41" s="127">
        <v>116.34240755</v>
      </c>
      <c r="P41" s="127">
        <v>2.8121879999999998E-2</v>
      </c>
      <c r="Q41" s="127"/>
      <c r="R41" s="127"/>
      <c r="S41" s="127"/>
    </row>
    <row r="42" spans="1:19" hidden="1" outlineLevel="1">
      <c r="A42" s="9">
        <v>41487</v>
      </c>
      <c r="B42" s="127">
        <v>4099.6278918199996</v>
      </c>
      <c r="C42" s="127">
        <v>38.065320970000002</v>
      </c>
      <c r="D42" s="127">
        <v>0</v>
      </c>
      <c r="E42" s="127">
        <v>38.065320970000002</v>
      </c>
      <c r="F42" s="127">
        <v>0.4543431</v>
      </c>
      <c r="G42" s="127">
        <v>0.4543431</v>
      </c>
      <c r="H42" s="127">
        <v>0</v>
      </c>
      <c r="I42" s="127">
        <v>2422.14585687</v>
      </c>
      <c r="J42" s="127">
        <v>11.85953832</v>
      </c>
      <c r="K42" s="127">
        <v>2410.28631855</v>
      </c>
      <c r="L42" s="127">
        <v>1638.96237088</v>
      </c>
      <c r="M42" s="127">
        <v>1638.7871276799999</v>
      </c>
      <c r="N42" s="127">
        <v>0.17524319999999999</v>
      </c>
      <c r="O42" s="127">
        <v>58.091290549999997</v>
      </c>
      <c r="P42" s="127">
        <v>2.699089E-2</v>
      </c>
      <c r="Q42" s="127"/>
      <c r="R42" s="127"/>
      <c r="S42" s="127"/>
    </row>
    <row r="43" spans="1:19" hidden="1" outlineLevel="1">
      <c r="A43" s="9">
        <v>41518</v>
      </c>
      <c r="B43" s="127">
        <v>4130.06308997</v>
      </c>
      <c r="C43" s="127">
        <v>38.06424535</v>
      </c>
      <c r="D43" s="127">
        <v>0</v>
      </c>
      <c r="E43" s="127">
        <v>38.06424535</v>
      </c>
      <c r="F43" s="127">
        <v>0.35986388000000002</v>
      </c>
      <c r="G43" s="127">
        <v>0.35986388000000002</v>
      </c>
      <c r="H43" s="127">
        <v>0</v>
      </c>
      <c r="I43" s="127">
        <v>2458.68047355</v>
      </c>
      <c r="J43" s="127">
        <v>11.570816280000001</v>
      </c>
      <c r="K43" s="127">
        <v>2447.1096572699998</v>
      </c>
      <c r="L43" s="127">
        <v>1632.9585071900001</v>
      </c>
      <c r="M43" s="127">
        <v>1632.7900824599999</v>
      </c>
      <c r="N43" s="127">
        <v>0.16842472999999999</v>
      </c>
      <c r="O43" s="127">
        <v>38.341219719999998</v>
      </c>
      <c r="P43" s="127">
        <v>2.5794600000000001E-2</v>
      </c>
      <c r="Q43" s="127"/>
      <c r="R43" s="127"/>
      <c r="S43" s="127"/>
    </row>
    <row r="44" spans="1:19" hidden="1" outlineLevel="1">
      <c r="A44" s="9">
        <v>41548</v>
      </c>
      <c r="B44" s="127">
        <v>4185.8310011900003</v>
      </c>
      <c r="C44" s="127">
        <v>38.063969899999996</v>
      </c>
      <c r="D44" s="127">
        <v>0</v>
      </c>
      <c r="E44" s="127">
        <v>38.063969899999996</v>
      </c>
      <c r="F44" s="127">
        <v>0.32465259000000002</v>
      </c>
      <c r="G44" s="127">
        <v>0.32465259000000002</v>
      </c>
      <c r="H44" s="127">
        <v>0</v>
      </c>
      <c r="I44" s="127">
        <v>2508.3753118300001</v>
      </c>
      <c r="J44" s="127">
        <v>11.749131139999999</v>
      </c>
      <c r="K44" s="127">
        <v>2496.6261806900002</v>
      </c>
      <c r="L44" s="127">
        <v>1639.06706687</v>
      </c>
      <c r="M44" s="127">
        <v>1638.8625430899999</v>
      </c>
      <c r="N44" s="127">
        <v>0.20452377999999999</v>
      </c>
      <c r="O44" s="127">
        <v>47.212495240000003</v>
      </c>
      <c r="P44" s="127">
        <v>2.4713849999999999E-2</v>
      </c>
      <c r="Q44" s="127"/>
      <c r="R44" s="127"/>
      <c r="S44" s="127"/>
    </row>
    <row r="45" spans="1:19" hidden="1" outlineLevel="1">
      <c r="A45" s="9">
        <v>41579</v>
      </c>
      <c r="B45" s="127">
        <v>4174.6245119799996</v>
      </c>
      <c r="C45" s="127">
        <v>38.077328889999997</v>
      </c>
      <c r="D45" s="127">
        <v>0</v>
      </c>
      <c r="E45" s="127">
        <v>38.077328889999997</v>
      </c>
      <c r="F45" s="127">
        <v>0.27692840000000002</v>
      </c>
      <c r="G45" s="127">
        <v>0.27692840000000002</v>
      </c>
      <c r="H45" s="127">
        <v>0</v>
      </c>
      <c r="I45" s="127">
        <v>2527.6101641199998</v>
      </c>
      <c r="J45" s="127">
        <v>12.0432674</v>
      </c>
      <c r="K45" s="127">
        <v>2515.5668967199999</v>
      </c>
      <c r="L45" s="127">
        <v>1608.66009057</v>
      </c>
      <c r="M45" s="127">
        <v>1608.46468028</v>
      </c>
      <c r="N45" s="127">
        <v>0.19541028999999999</v>
      </c>
      <c r="O45" s="127">
        <v>59.332226489999996</v>
      </c>
      <c r="P45" s="127">
        <v>2.5399370000000001E-2</v>
      </c>
      <c r="Q45" s="127"/>
      <c r="R45" s="127"/>
      <c r="S45" s="127"/>
    </row>
    <row r="46" spans="1:19" hidden="1" outlineLevel="1">
      <c r="A46" s="9">
        <v>41609</v>
      </c>
      <c r="B46" s="127">
        <v>4110.5375128699998</v>
      </c>
      <c r="C46" s="127">
        <v>38.059466049999997</v>
      </c>
      <c r="D46" s="127">
        <v>0</v>
      </c>
      <c r="E46" s="127">
        <v>38.059466049999997</v>
      </c>
      <c r="F46" s="127">
        <v>0.75516474</v>
      </c>
      <c r="G46" s="127">
        <v>0.75516474</v>
      </c>
      <c r="H46" s="127">
        <v>0</v>
      </c>
      <c r="I46" s="127">
        <v>2478.23895133</v>
      </c>
      <c r="J46" s="127">
        <v>11.72097213</v>
      </c>
      <c r="K46" s="127">
        <v>2466.5179791999999</v>
      </c>
      <c r="L46" s="127">
        <v>1593.4839307499999</v>
      </c>
      <c r="M46" s="127">
        <v>1593.3586248500001</v>
      </c>
      <c r="N46" s="127">
        <v>0.1253059</v>
      </c>
      <c r="O46" s="127">
        <v>64.040415780000004</v>
      </c>
      <c r="P46" s="127">
        <v>2.5971640000000001E-2</v>
      </c>
      <c r="Q46" s="127"/>
      <c r="R46" s="127"/>
      <c r="S46" s="127"/>
    </row>
    <row r="47" spans="1:19" hidden="1" outlineLevel="1">
      <c r="A47" s="9">
        <v>41640</v>
      </c>
      <c r="B47" s="127">
        <v>4162.7986566999998</v>
      </c>
      <c r="C47" s="127">
        <v>38.042245540000003</v>
      </c>
      <c r="D47" s="127">
        <v>0</v>
      </c>
      <c r="E47" s="127">
        <v>38.042245540000003</v>
      </c>
      <c r="F47" s="127">
        <v>0.72253425999999998</v>
      </c>
      <c r="G47" s="127">
        <v>0.72253425999999998</v>
      </c>
      <c r="H47" s="127">
        <v>0</v>
      </c>
      <c r="I47" s="127">
        <v>2524.6233690399999</v>
      </c>
      <c r="J47" s="127">
        <v>11.540235709999999</v>
      </c>
      <c r="K47" s="127">
        <v>2513.0831333299998</v>
      </c>
      <c r="L47" s="127">
        <v>1599.4105078600001</v>
      </c>
      <c r="M47" s="127">
        <v>1599.2841567299999</v>
      </c>
      <c r="N47" s="127">
        <v>0.12635113000000001</v>
      </c>
      <c r="O47" s="127">
        <v>46.741714889999997</v>
      </c>
      <c r="P47" s="127">
        <v>2.6896199999999999E-2</v>
      </c>
      <c r="Q47" s="127"/>
      <c r="R47" s="127"/>
      <c r="S47" s="127"/>
    </row>
    <row r="48" spans="1:19" hidden="1" outlineLevel="1">
      <c r="A48" s="9">
        <v>41671</v>
      </c>
      <c r="B48" s="127">
        <v>4355.3267462399999</v>
      </c>
      <c r="C48" s="127">
        <v>38.031049600000003</v>
      </c>
      <c r="D48" s="127">
        <v>0</v>
      </c>
      <c r="E48" s="127">
        <v>38.031049600000003</v>
      </c>
      <c r="F48" s="127">
        <v>0.51989302999999998</v>
      </c>
      <c r="G48" s="127">
        <v>0.51989302999999998</v>
      </c>
      <c r="H48" s="127">
        <v>0</v>
      </c>
      <c r="I48" s="127">
        <v>2615.710466</v>
      </c>
      <c r="J48" s="127">
        <v>12.56990852</v>
      </c>
      <c r="K48" s="127">
        <v>2603.1405574800001</v>
      </c>
      <c r="L48" s="127">
        <v>1701.0653376099999</v>
      </c>
      <c r="M48" s="127">
        <v>1700.8510593000001</v>
      </c>
      <c r="N48" s="127">
        <v>0.21427831</v>
      </c>
      <c r="O48" s="127">
        <v>38.957038369999999</v>
      </c>
      <c r="P48" s="127">
        <v>2.7581910000000001E-2</v>
      </c>
      <c r="Q48" s="127"/>
      <c r="R48" s="127"/>
      <c r="S48" s="127"/>
    </row>
    <row r="49" spans="1:19" hidden="1" outlineLevel="1">
      <c r="A49" s="9">
        <v>41699</v>
      </c>
      <c r="B49" s="127">
        <v>4398.8618306500002</v>
      </c>
      <c r="C49" s="127">
        <v>38.028942870000002</v>
      </c>
      <c r="D49" s="127">
        <v>0</v>
      </c>
      <c r="E49" s="127">
        <v>38.028942870000002</v>
      </c>
      <c r="F49" s="127">
        <v>0.49968559000000001</v>
      </c>
      <c r="G49" s="127">
        <v>0.49968559000000001</v>
      </c>
      <c r="H49" s="127">
        <v>0</v>
      </c>
      <c r="I49" s="127">
        <v>2648.9861617800002</v>
      </c>
      <c r="J49" s="127">
        <v>11.229982</v>
      </c>
      <c r="K49" s="127">
        <v>2637.7561797799999</v>
      </c>
      <c r="L49" s="127">
        <v>1711.3470404100001</v>
      </c>
      <c r="M49" s="127">
        <v>1711.17158647</v>
      </c>
      <c r="N49" s="127">
        <v>0.17545394</v>
      </c>
      <c r="O49" s="127">
        <v>195.03085171000001</v>
      </c>
      <c r="P49" s="127">
        <v>2.8305830000000001E-2</v>
      </c>
      <c r="Q49" s="127"/>
      <c r="R49" s="127"/>
      <c r="S49" s="127"/>
    </row>
    <row r="50" spans="1:19" hidden="1" outlineLevel="1">
      <c r="A50" s="9">
        <v>41730</v>
      </c>
      <c r="B50" s="127">
        <v>4478.1580688200002</v>
      </c>
      <c r="C50" s="127">
        <v>38.037162410000001</v>
      </c>
      <c r="D50" s="127">
        <v>0</v>
      </c>
      <c r="E50" s="127">
        <v>38.037162410000001</v>
      </c>
      <c r="F50" s="127">
        <v>0.70292171999999997</v>
      </c>
      <c r="G50" s="127">
        <v>0.70292171999999997</v>
      </c>
      <c r="H50" s="127">
        <v>0</v>
      </c>
      <c r="I50" s="127">
        <v>2690.1387208800002</v>
      </c>
      <c r="J50" s="127">
        <v>9.8519737999999997</v>
      </c>
      <c r="K50" s="127">
        <v>2680.2867470800002</v>
      </c>
      <c r="L50" s="127">
        <v>1749.27926381</v>
      </c>
      <c r="M50" s="127">
        <v>1749.2114947099999</v>
      </c>
      <c r="N50" s="127">
        <v>6.7769099999999999E-2</v>
      </c>
      <c r="O50" s="127">
        <v>264.05164078000001</v>
      </c>
      <c r="P50" s="127">
        <v>2.9011640000000002E-2</v>
      </c>
      <c r="Q50" s="127"/>
      <c r="R50" s="127"/>
      <c r="S50" s="127"/>
    </row>
    <row r="51" spans="1:19" hidden="1" outlineLevel="1">
      <c r="A51" s="9">
        <v>41760</v>
      </c>
      <c r="B51" s="127">
        <v>4476.4400467400001</v>
      </c>
      <c r="C51" s="127">
        <v>38.032758229999999</v>
      </c>
      <c r="D51" s="127">
        <v>0</v>
      </c>
      <c r="E51" s="127">
        <v>38.032758229999999</v>
      </c>
      <c r="F51" s="127">
        <v>0.50420925999999999</v>
      </c>
      <c r="G51" s="127">
        <v>0.50420925999999999</v>
      </c>
      <c r="H51" s="127">
        <v>0</v>
      </c>
      <c r="I51" s="127">
        <v>2687.8147312800002</v>
      </c>
      <c r="J51" s="127">
        <v>8.6664988899999997</v>
      </c>
      <c r="K51" s="127">
        <v>2679.14823239</v>
      </c>
      <c r="L51" s="127">
        <v>1750.0883479700001</v>
      </c>
      <c r="M51" s="127">
        <v>1749.99664358</v>
      </c>
      <c r="N51" s="127">
        <v>9.1704389999999997E-2</v>
      </c>
      <c r="O51" s="127">
        <v>273.29798984000001</v>
      </c>
      <c r="P51" s="127">
        <v>2.9737179999999998E-2</v>
      </c>
      <c r="Q51" s="127"/>
      <c r="R51" s="127"/>
      <c r="S51" s="127"/>
    </row>
    <row r="52" spans="1:19" hidden="1" outlineLevel="1">
      <c r="A52" s="9">
        <v>41791</v>
      </c>
      <c r="B52" s="127">
        <v>4352.88070849</v>
      </c>
      <c r="C52" s="127">
        <v>38.045578380000002</v>
      </c>
      <c r="D52" s="127">
        <v>0</v>
      </c>
      <c r="E52" s="127">
        <v>38.045578380000002</v>
      </c>
      <c r="F52" s="127">
        <v>0</v>
      </c>
      <c r="G52" s="127">
        <v>0</v>
      </c>
      <c r="H52" s="127">
        <v>0</v>
      </c>
      <c r="I52" s="127">
        <v>2602.8368424599998</v>
      </c>
      <c r="J52" s="127">
        <v>9.9492393999999997</v>
      </c>
      <c r="K52" s="127">
        <v>2592.8876030599999</v>
      </c>
      <c r="L52" s="127">
        <v>1711.9982876500001</v>
      </c>
      <c r="M52" s="127">
        <v>1711.94209815</v>
      </c>
      <c r="N52" s="127">
        <v>5.6189500000000003E-2</v>
      </c>
      <c r="O52" s="127">
        <v>279.84190210999998</v>
      </c>
      <c r="P52" s="127">
        <v>4.5349999999999998E-5</v>
      </c>
      <c r="Q52" s="127"/>
      <c r="R52" s="127"/>
      <c r="S52" s="127"/>
    </row>
    <row r="53" spans="1:19" hidden="1" outlineLevel="1">
      <c r="A53" s="9">
        <v>41821</v>
      </c>
      <c r="B53" s="127">
        <v>4337.4505279799996</v>
      </c>
      <c r="C53" s="127">
        <v>38.059916719999997</v>
      </c>
      <c r="D53" s="127">
        <v>0</v>
      </c>
      <c r="E53" s="127">
        <v>38.059916719999997</v>
      </c>
      <c r="F53" s="127">
        <v>0</v>
      </c>
      <c r="G53" s="127">
        <v>0</v>
      </c>
      <c r="H53" s="127">
        <v>0</v>
      </c>
      <c r="I53" s="127">
        <v>2573.5632271899999</v>
      </c>
      <c r="J53" s="127">
        <v>9.0817620300000002</v>
      </c>
      <c r="K53" s="127">
        <v>2564.48146516</v>
      </c>
      <c r="L53" s="127">
        <v>1725.8273840700001</v>
      </c>
      <c r="M53" s="127">
        <v>1725.7610841600001</v>
      </c>
      <c r="N53" s="127">
        <v>6.6299910000000004E-2</v>
      </c>
      <c r="O53" s="127">
        <v>222.79419178000001</v>
      </c>
      <c r="P53" s="127">
        <v>9.6157000000000002E-4</v>
      </c>
      <c r="Q53" s="127"/>
      <c r="R53" s="127"/>
      <c r="S53" s="127"/>
    </row>
    <row r="54" spans="1:19" hidden="1" outlineLevel="1">
      <c r="A54" s="9">
        <v>41852</v>
      </c>
      <c r="B54" s="127">
        <v>4363.7666774400004</v>
      </c>
      <c r="C54" s="127">
        <v>38.648324199999998</v>
      </c>
      <c r="D54" s="127">
        <v>0</v>
      </c>
      <c r="E54" s="127">
        <v>38.648324199999998</v>
      </c>
      <c r="F54" s="127">
        <v>0</v>
      </c>
      <c r="G54" s="127">
        <v>0</v>
      </c>
      <c r="H54" s="127">
        <v>0</v>
      </c>
      <c r="I54" s="127">
        <v>2517.28788506</v>
      </c>
      <c r="J54" s="127">
        <v>8.79273229</v>
      </c>
      <c r="K54" s="127">
        <v>2508.49515277</v>
      </c>
      <c r="L54" s="127">
        <v>1807.83046818</v>
      </c>
      <c r="M54" s="127">
        <v>1807.7524664699999</v>
      </c>
      <c r="N54" s="127">
        <v>7.8001710000000002E-2</v>
      </c>
      <c r="O54" s="127">
        <v>33.005954019999997</v>
      </c>
      <c r="P54" s="127">
        <v>1.1295999999999999E-3</v>
      </c>
      <c r="Q54" s="127"/>
      <c r="R54" s="127"/>
      <c r="S54" s="127"/>
    </row>
    <row r="55" spans="1:19" hidden="1" outlineLevel="1">
      <c r="A55" s="9">
        <v>41883</v>
      </c>
      <c r="B55" s="127">
        <v>4308.5912720300003</v>
      </c>
      <c r="C55" s="127">
        <v>39.212254569999999</v>
      </c>
      <c r="D55" s="127">
        <v>0</v>
      </c>
      <c r="E55" s="127">
        <v>39.212254569999999</v>
      </c>
      <c r="F55" s="127">
        <v>0</v>
      </c>
      <c r="G55" s="127">
        <v>0</v>
      </c>
      <c r="H55" s="127">
        <v>0</v>
      </c>
      <c r="I55" s="127">
        <v>2512.9959393300001</v>
      </c>
      <c r="J55" s="127">
        <v>9.2328812599999992</v>
      </c>
      <c r="K55" s="127">
        <v>2503.7630580700002</v>
      </c>
      <c r="L55" s="127">
        <v>1756.3830781300001</v>
      </c>
      <c r="M55" s="127">
        <v>1756.33364078</v>
      </c>
      <c r="N55" s="127">
        <v>4.9437349999999998E-2</v>
      </c>
      <c r="O55" s="127">
        <v>37.321008079999999</v>
      </c>
      <c r="P55" s="127">
        <v>1.6573E-3</v>
      </c>
      <c r="Q55" s="127"/>
      <c r="R55" s="127"/>
      <c r="S55" s="127"/>
    </row>
    <row r="56" spans="1:19" hidden="1" outlineLevel="1">
      <c r="A56" s="9">
        <v>41913</v>
      </c>
      <c r="B56" s="127">
        <v>4331.9838669500004</v>
      </c>
      <c r="C56" s="127">
        <v>39.791088019999997</v>
      </c>
      <c r="D56" s="127">
        <v>0</v>
      </c>
      <c r="E56" s="127">
        <v>39.791088019999997</v>
      </c>
      <c r="F56" s="127">
        <v>0</v>
      </c>
      <c r="G56" s="127">
        <v>0</v>
      </c>
      <c r="H56" s="127">
        <v>0</v>
      </c>
      <c r="I56" s="127">
        <v>2543.3925731300001</v>
      </c>
      <c r="J56" s="127">
        <v>8.9975115399999996</v>
      </c>
      <c r="K56" s="127">
        <v>2534.3950615899998</v>
      </c>
      <c r="L56" s="127">
        <v>1748.8002058</v>
      </c>
      <c r="M56" s="127">
        <v>1748.7706906200001</v>
      </c>
      <c r="N56" s="127">
        <v>2.9515179999999999E-2</v>
      </c>
      <c r="O56" s="127">
        <v>36.319146490000001</v>
      </c>
      <c r="P56" s="127">
        <v>1.06277E-3</v>
      </c>
      <c r="Q56" s="127"/>
      <c r="R56" s="127"/>
      <c r="S56" s="127"/>
    </row>
    <row r="57" spans="1:19" hidden="1" outlineLevel="1">
      <c r="A57" s="9">
        <v>41944</v>
      </c>
      <c r="B57" s="127">
        <v>4494.9645886099997</v>
      </c>
      <c r="C57" s="127">
        <v>40.352343210000001</v>
      </c>
      <c r="D57" s="127">
        <v>0</v>
      </c>
      <c r="E57" s="127">
        <v>40.352343210000001</v>
      </c>
      <c r="F57" s="127">
        <v>0</v>
      </c>
      <c r="G57" s="127">
        <v>0</v>
      </c>
      <c r="H57" s="127">
        <v>0</v>
      </c>
      <c r="I57" s="127">
        <v>2623.4196796599999</v>
      </c>
      <c r="J57" s="127">
        <v>9.4858282099999993</v>
      </c>
      <c r="K57" s="127">
        <v>2613.93385145</v>
      </c>
      <c r="L57" s="127">
        <v>1831.19256574</v>
      </c>
      <c r="M57" s="127">
        <v>1831.1507290699999</v>
      </c>
      <c r="N57" s="127">
        <v>4.1836669999999999E-2</v>
      </c>
      <c r="O57" s="127">
        <v>33.481565519999997</v>
      </c>
      <c r="P57" s="127">
        <v>4.9826670000000003E-2</v>
      </c>
      <c r="Q57" s="127"/>
      <c r="R57" s="127"/>
      <c r="S57" s="127"/>
    </row>
    <row r="58" spans="1:19" hidden="1" outlineLevel="1">
      <c r="A58" s="9">
        <v>41974</v>
      </c>
      <c r="B58" s="127">
        <v>4450.8741288199999</v>
      </c>
      <c r="C58" s="127">
        <v>41.185378440000001</v>
      </c>
      <c r="D58" s="127">
        <v>0</v>
      </c>
      <c r="E58" s="127">
        <v>41.185378440000001</v>
      </c>
      <c r="F58" s="127">
        <v>3.2852680000000002E-2</v>
      </c>
      <c r="G58" s="127">
        <v>3.2852680000000002E-2</v>
      </c>
      <c r="H58" s="127">
        <v>0</v>
      </c>
      <c r="I58" s="127">
        <v>2562.7928472200001</v>
      </c>
      <c r="J58" s="127">
        <v>8.9287230599999994</v>
      </c>
      <c r="K58" s="127">
        <v>2553.8641241599998</v>
      </c>
      <c r="L58" s="127">
        <v>1846.8630504800001</v>
      </c>
      <c r="M58" s="127">
        <v>1846.81373549</v>
      </c>
      <c r="N58" s="127">
        <v>4.9314990000000003E-2</v>
      </c>
      <c r="O58" s="127">
        <v>16.980696160000001</v>
      </c>
      <c r="P58" s="127">
        <v>5.0160150000000001E-2</v>
      </c>
      <c r="Q58" s="127"/>
      <c r="R58" s="127"/>
      <c r="S58" s="127"/>
    </row>
    <row r="59" spans="1:19" hidden="1" outlineLevel="1">
      <c r="A59" s="9">
        <v>42005</v>
      </c>
      <c r="B59" s="127">
        <v>2842.4497507599999</v>
      </c>
      <c r="C59" s="127">
        <v>2.2543170000000001E-2</v>
      </c>
      <c r="D59" s="127">
        <v>0</v>
      </c>
      <c r="E59" s="127">
        <v>2.2543170000000001E-2</v>
      </c>
      <c r="F59" s="127">
        <v>0</v>
      </c>
      <c r="G59" s="127">
        <v>0</v>
      </c>
      <c r="H59" s="127">
        <v>0</v>
      </c>
      <c r="I59" s="127">
        <v>1070.4915066200001</v>
      </c>
      <c r="J59" s="127">
        <v>3.2181233800000002</v>
      </c>
      <c r="K59" s="127">
        <v>1067.2733832399999</v>
      </c>
      <c r="L59" s="127">
        <v>1771.93570097</v>
      </c>
      <c r="M59" s="127">
        <v>1771.8655387599999</v>
      </c>
      <c r="N59" s="127">
        <v>7.0162210000000003E-2</v>
      </c>
      <c r="O59" s="127">
        <v>22.577525699999999</v>
      </c>
      <c r="P59" s="127">
        <v>5.0051869999999998E-2</v>
      </c>
      <c r="Q59" s="127"/>
      <c r="R59" s="127"/>
      <c r="S59" s="127"/>
    </row>
    <row r="60" spans="1:19" hidden="1" outlineLevel="1">
      <c r="A60" s="9">
        <v>42036</v>
      </c>
      <c r="B60" s="127">
        <v>3420.8266416500001</v>
      </c>
      <c r="C60" s="127">
        <v>2.9364250000000001E-2</v>
      </c>
      <c r="D60" s="127">
        <v>0</v>
      </c>
      <c r="E60" s="127">
        <v>2.9364250000000001E-2</v>
      </c>
      <c r="F60" s="127">
        <v>0</v>
      </c>
      <c r="G60" s="127">
        <v>0</v>
      </c>
      <c r="H60" s="127">
        <v>0</v>
      </c>
      <c r="I60" s="127">
        <v>1133.5086292599999</v>
      </c>
      <c r="J60" s="127">
        <v>3.0870616800000001</v>
      </c>
      <c r="K60" s="127">
        <v>1130.4215675800001</v>
      </c>
      <c r="L60" s="127">
        <v>2287.2886481400001</v>
      </c>
      <c r="M60" s="127">
        <v>2287.22002828</v>
      </c>
      <c r="N60" s="127">
        <v>6.8619860000000005E-2</v>
      </c>
      <c r="O60" s="127">
        <v>25.484873010000001</v>
      </c>
      <c r="P60" s="127">
        <v>4.6880949999999998E-2</v>
      </c>
      <c r="Q60" s="127"/>
      <c r="R60" s="127"/>
      <c r="S60" s="127"/>
    </row>
    <row r="61" spans="1:19" hidden="1" outlineLevel="1">
      <c r="A61" s="9">
        <v>42064</v>
      </c>
      <c r="B61" s="127">
        <v>3136.7590607699999</v>
      </c>
      <c r="C61" s="127">
        <v>3.573511E-2</v>
      </c>
      <c r="D61" s="127">
        <v>0</v>
      </c>
      <c r="E61" s="127">
        <v>3.573511E-2</v>
      </c>
      <c r="F61" s="127">
        <v>0</v>
      </c>
      <c r="G61" s="127">
        <v>0</v>
      </c>
      <c r="H61" s="127">
        <v>0</v>
      </c>
      <c r="I61" s="127">
        <v>1105.57793821</v>
      </c>
      <c r="J61" s="127">
        <v>3.8054766</v>
      </c>
      <c r="K61" s="127">
        <v>1101.7724616099999</v>
      </c>
      <c r="L61" s="127">
        <v>2031.14538745</v>
      </c>
      <c r="M61" s="127">
        <v>2031.0792140399999</v>
      </c>
      <c r="N61" s="127">
        <v>6.6173410000000002E-2</v>
      </c>
      <c r="O61" s="127">
        <v>19.60660296</v>
      </c>
      <c r="P61" s="127">
        <v>4.2571980000000002E-2</v>
      </c>
      <c r="Q61" s="127"/>
      <c r="R61" s="127"/>
      <c r="S61" s="127"/>
    </row>
    <row r="62" spans="1:19" hidden="1" outlineLevel="1">
      <c r="A62" s="9">
        <v>42095</v>
      </c>
      <c r="B62" s="127">
        <v>2990.1153831299998</v>
      </c>
      <c r="C62" s="127">
        <v>3.9052209999999997E-2</v>
      </c>
      <c r="D62" s="127">
        <v>0</v>
      </c>
      <c r="E62" s="127">
        <v>3.9052209999999997E-2</v>
      </c>
      <c r="F62" s="127">
        <v>0</v>
      </c>
      <c r="G62" s="127">
        <v>0</v>
      </c>
      <c r="H62" s="127">
        <v>0</v>
      </c>
      <c r="I62" s="127">
        <v>1074.1677745899999</v>
      </c>
      <c r="J62" s="127">
        <v>11.78852865</v>
      </c>
      <c r="K62" s="127">
        <v>1062.3792459399999</v>
      </c>
      <c r="L62" s="127">
        <v>1915.90855633</v>
      </c>
      <c r="M62" s="127">
        <v>1915.84333019</v>
      </c>
      <c r="N62" s="127">
        <v>6.5226140000000002E-2</v>
      </c>
      <c r="O62" s="127">
        <v>27.816339989999999</v>
      </c>
      <c r="P62" s="127">
        <v>4.234781E-2</v>
      </c>
      <c r="Q62" s="127"/>
      <c r="R62" s="127"/>
      <c r="S62" s="127"/>
    </row>
    <row r="63" spans="1:19" hidden="1" outlineLevel="1">
      <c r="A63" s="9">
        <v>42125</v>
      </c>
      <c r="B63" s="127">
        <v>2789.6137555</v>
      </c>
      <c r="C63" s="127">
        <v>3.9412709999999997E-2</v>
      </c>
      <c r="D63" s="127">
        <v>0</v>
      </c>
      <c r="E63" s="127">
        <v>3.9412709999999997E-2</v>
      </c>
      <c r="F63" s="127">
        <v>0</v>
      </c>
      <c r="G63" s="127">
        <v>0</v>
      </c>
      <c r="H63" s="127">
        <v>0</v>
      </c>
      <c r="I63" s="127">
        <v>1042.68172065</v>
      </c>
      <c r="J63" s="127">
        <v>2.96635421</v>
      </c>
      <c r="K63" s="127">
        <v>1039.71536644</v>
      </c>
      <c r="L63" s="127">
        <v>1746.89262214</v>
      </c>
      <c r="M63" s="127">
        <v>1746.8273784800001</v>
      </c>
      <c r="N63" s="127">
        <v>6.5243659999999995E-2</v>
      </c>
      <c r="O63" s="127">
        <v>13.74357803</v>
      </c>
      <c r="P63" s="127">
        <v>4.2545020000000003E-2</v>
      </c>
      <c r="Q63" s="127"/>
      <c r="R63" s="127"/>
      <c r="S63" s="127"/>
    </row>
    <row r="64" spans="1:19" hidden="1" outlineLevel="1">
      <c r="A64" s="9">
        <v>42156</v>
      </c>
      <c r="B64" s="127">
        <v>2767.4951274599998</v>
      </c>
      <c r="C64" s="127">
        <v>2.5201399999999999E-2</v>
      </c>
      <c r="D64" s="127">
        <v>0</v>
      </c>
      <c r="E64" s="127">
        <v>2.5201399999999999E-2</v>
      </c>
      <c r="F64" s="127">
        <v>0</v>
      </c>
      <c r="G64" s="127">
        <v>0</v>
      </c>
      <c r="H64" s="127">
        <v>0</v>
      </c>
      <c r="I64" s="127">
        <v>1037.7823575800001</v>
      </c>
      <c r="J64" s="127">
        <v>2.99578217</v>
      </c>
      <c r="K64" s="127">
        <v>1034.7865754100001</v>
      </c>
      <c r="L64" s="127">
        <v>1729.68756848</v>
      </c>
      <c r="M64" s="127">
        <v>1729.6218033600001</v>
      </c>
      <c r="N64" s="127">
        <v>6.5765119999999996E-2</v>
      </c>
      <c r="O64" s="127">
        <v>12.41217067</v>
      </c>
      <c r="P64" s="127">
        <v>4.2748189999999998E-2</v>
      </c>
      <c r="Q64" s="127"/>
      <c r="R64" s="127"/>
      <c r="S64" s="127"/>
    </row>
    <row r="65" spans="1:19" hidden="1" outlineLevel="1">
      <c r="A65" s="9">
        <v>42186</v>
      </c>
      <c r="B65" s="127">
        <v>2748.8260701200002</v>
      </c>
      <c r="C65" s="127">
        <v>3.244039E-2</v>
      </c>
      <c r="D65" s="127">
        <v>0</v>
      </c>
      <c r="E65" s="127">
        <v>3.244039E-2</v>
      </c>
      <c r="F65" s="127">
        <v>0</v>
      </c>
      <c r="G65" s="127">
        <v>0</v>
      </c>
      <c r="H65" s="127">
        <v>0</v>
      </c>
      <c r="I65" s="127">
        <v>1005.38063439</v>
      </c>
      <c r="J65" s="127">
        <v>2.8819543400000001</v>
      </c>
      <c r="K65" s="127">
        <v>1002.49868005</v>
      </c>
      <c r="L65" s="127">
        <v>1743.41299534</v>
      </c>
      <c r="M65" s="127">
        <v>1743.3372860100001</v>
      </c>
      <c r="N65" s="127">
        <v>7.5709330000000005E-2</v>
      </c>
      <c r="O65" s="127">
        <v>5.5011720799999999</v>
      </c>
      <c r="P65" s="127">
        <v>4.296142E-2</v>
      </c>
      <c r="Q65" s="127"/>
      <c r="R65" s="127"/>
      <c r="S65" s="127"/>
    </row>
    <row r="66" spans="1:19" hidden="1" outlineLevel="1">
      <c r="A66" s="9">
        <v>42217</v>
      </c>
      <c r="B66" s="127">
        <v>2768.5020595300002</v>
      </c>
      <c r="C66" s="127">
        <v>3.8934549999999998E-2</v>
      </c>
      <c r="D66" s="127">
        <v>0</v>
      </c>
      <c r="E66" s="127">
        <v>3.8934549999999998E-2</v>
      </c>
      <c r="F66" s="127">
        <v>0</v>
      </c>
      <c r="G66" s="127">
        <v>0</v>
      </c>
      <c r="H66" s="127">
        <v>0</v>
      </c>
      <c r="I66" s="127">
        <v>1037.0334881799999</v>
      </c>
      <c r="J66" s="127">
        <v>2.7266635400000001</v>
      </c>
      <c r="K66" s="127">
        <v>1034.3068246400001</v>
      </c>
      <c r="L66" s="127">
        <v>1731.4296368</v>
      </c>
      <c r="M66" s="127">
        <v>1731.3656255599999</v>
      </c>
      <c r="N66" s="127">
        <v>6.4011239999999997E-2</v>
      </c>
      <c r="O66" s="127">
        <v>7.6944152099999998</v>
      </c>
      <c r="P66" s="127">
        <v>4.3115960000000002E-2</v>
      </c>
      <c r="Q66" s="127"/>
      <c r="R66" s="127"/>
      <c r="S66" s="127"/>
    </row>
    <row r="67" spans="1:19" hidden="1" outlineLevel="1">
      <c r="A67" s="9">
        <v>42248</v>
      </c>
      <c r="B67" s="127">
        <v>2792.9483052800001</v>
      </c>
      <c r="C67" s="127">
        <v>3.268712E-2</v>
      </c>
      <c r="D67" s="127">
        <v>0</v>
      </c>
      <c r="E67" s="127">
        <v>3.268712E-2</v>
      </c>
      <c r="F67" s="127">
        <v>0</v>
      </c>
      <c r="G67" s="127">
        <v>0</v>
      </c>
      <c r="H67" s="127">
        <v>0</v>
      </c>
      <c r="I67" s="127">
        <v>1074.55451606</v>
      </c>
      <c r="J67" s="127">
        <v>2.5320996099999999</v>
      </c>
      <c r="K67" s="127">
        <v>1072.02241645</v>
      </c>
      <c r="L67" s="127">
        <v>1718.3611020999999</v>
      </c>
      <c r="M67" s="127">
        <v>1718.22922995</v>
      </c>
      <c r="N67" s="127">
        <v>0.13187214999999999</v>
      </c>
      <c r="O67" s="127">
        <v>5.4797314799999999</v>
      </c>
      <c r="P67" s="127">
        <v>4.3304000000000002E-2</v>
      </c>
      <c r="Q67" s="127"/>
      <c r="R67" s="127"/>
      <c r="S67" s="127"/>
    </row>
    <row r="68" spans="1:19" hidden="1" outlineLevel="1">
      <c r="A68" s="9">
        <v>42278</v>
      </c>
      <c r="B68" s="127">
        <v>2713.8728634099998</v>
      </c>
      <c r="C68" s="127">
        <v>4.5689599999999997E-2</v>
      </c>
      <c r="D68" s="127">
        <v>0</v>
      </c>
      <c r="E68" s="127">
        <v>4.5689599999999997E-2</v>
      </c>
      <c r="F68" s="127">
        <v>0</v>
      </c>
      <c r="G68" s="127">
        <v>0</v>
      </c>
      <c r="H68" s="127">
        <v>0</v>
      </c>
      <c r="I68" s="127">
        <v>957.27703042999997</v>
      </c>
      <c r="J68" s="127">
        <v>2.3665623999999998</v>
      </c>
      <c r="K68" s="127">
        <v>954.91046802999995</v>
      </c>
      <c r="L68" s="127">
        <v>1756.55014338</v>
      </c>
      <c r="M68" s="127">
        <v>1756.42338217</v>
      </c>
      <c r="N68" s="127">
        <v>0.12676121000000001</v>
      </c>
      <c r="O68" s="127">
        <v>6.8311937299999999</v>
      </c>
      <c r="P68" s="127">
        <v>4.1962609999999997E-2</v>
      </c>
      <c r="Q68" s="127"/>
      <c r="R68" s="127"/>
      <c r="S68" s="127"/>
    </row>
    <row r="69" spans="1:19" hidden="1" outlineLevel="1">
      <c r="A69" s="9">
        <v>42309</v>
      </c>
      <c r="B69" s="127">
        <v>2737.55361313</v>
      </c>
      <c r="C69" s="127">
        <v>4.9206220000000002E-2</v>
      </c>
      <c r="D69" s="127">
        <v>0</v>
      </c>
      <c r="E69" s="127">
        <v>4.9206220000000002E-2</v>
      </c>
      <c r="F69" s="127">
        <v>0</v>
      </c>
      <c r="G69" s="127">
        <v>0</v>
      </c>
      <c r="H69" s="127">
        <v>0</v>
      </c>
      <c r="I69" s="127">
        <v>946.93921975000001</v>
      </c>
      <c r="J69" s="127">
        <v>2.28781656</v>
      </c>
      <c r="K69" s="127">
        <v>944.65140319</v>
      </c>
      <c r="L69" s="127">
        <v>1790.5651871600001</v>
      </c>
      <c r="M69" s="127">
        <v>1790.4711339800001</v>
      </c>
      <c r="N69" s="127">
        <v>9.405318E-2</v>
      </c>
      <c r="O69" s="127">
        <v>11.033736960000001</v>
      </c>
      <c r="P69" s="127">
        <v>4.2271999999999997E-2</v>
      </c>
      <c r="Q69" s="127"/>
      <c r="R69" s="127"/>
      <c r="S69" s="127"/>
    </row>
    <row r="70" spans="1:19" hidden="1" outlineLevel="1">
      <c r="A70" s="9">
        <v>42339</v>
      </c>
      <c r="B70" s="127">
        <v>2725.6318793</v>
      </c>
      <c r="C70" s="127">
        <v>3.4567590000000002E-2</v>
      </c>
      <c r="D70" s="127">
        <v>0</v>
      </c>
      <c r="E70" s="127">
        <v>3.4567590000000002E-2</v>
      </c>
      <c r="F70" s="127">
        <v>0</v>
      </c>
      <c r="G70" s="127">
        <v>0</v>
      </c>
      <c r="H70" s="127">
        <v>0</v>
      </c>
      <c r="I70" s="127">
        <v>958.34492650000004</v>
      </c>
      <c r="J70" s="127">
        <v>2.3219607400000002</v>
      </c>
      <c r="K70" s="127">
        <v>956.02296576000003</v>
      </c>
      <c r="L70" s="127">
        <v>1767.2523852100001</v>
      </c>
      <c r="M70" s="127">
        <v>1767.1631722699999</v>
      </c>
      <c r="N70" s="127">
        <v>8.9212940000000004E-2</v>
      </c>
      <c r="O70" s="127">
        <v>12.616294</v>
      </c>
      <c r="P70" s="127">
        <v>4.2537249999999999E-2</v>
      </c>
      <c r="Q70" s="127"/>
      <c r="R70" s="127"/>
      <c r="S70" s="127"/>
    </row>
    <row r="71" spans="1:19" hidden="1" outlineLevel="1">
      <c r="A71" s="9">
        <v>42370</v>
      </c>
      <c r="B71" s="127">
        <v>2727.4137714899998</v>
      </c>
      <c r="C71" s="127">
        <v>3.829486E-2</v>
      </c>
      <c r="D71" s="127">
        <v>0</v>
      </c>
      <c r="E71" s="127">
        <v>3.829486E-2</v>
      </c>
      <c r="F71" s="127">
        <v>0</v>
      </c>
      <c r="G71" s="127">
        <v>0</v>
      </c>
      <c r="H71" s="127">
        <v>0</v>
      </c>
      <c r="I71" s="127">
        <v>938.19179957999995</v>
      </c>
      <c r="J71" s="127">
        <v>2.2171113899999999</v>
      </c>
      <c r="K71" s="127">
        <v>935.97468819000005</v>
      </c>
      <c r="L71" s="127">
        <v>1789.1836770499999</v>
      </c>
      <c r="M71" s="127">
        <v>1789.1260595199999</v>
      </c>
      <c r="N71" s="127">
        <v>5.761753E-2</v>
      </c>
      <c r="O71" s="127">
        <v>12.413079979999999</v>
      </c>
      <c r="P71" s="127">
        <v>4.2572329999999999E-2</v>
      </c>
      <c r="Q71" s="127"/>
      <c r="R71" s="127"/>
      <c r="S71" s="127"/>
    </row>
    <row r="72" spans="1:19" hidden="1" outlineLevel="1">
      <c r="A72" s="9">
        <v>42401</v>
      </c>
      <c r="B72" s="127">
        <v>2806.1800239999998</v>
      </c>
      <c r="C72" s="127">
        <v>3.8001840000000002E-2</v>
      </c>
      <c r="D72" s="127">
        <v>0</v>
      </c>
      <c r="E72" s="127">
        <v>3.8001840000000002E-2</v>
      </c>
      <c r="F72" s="127">
        <v>0</v>
      </c>
      <c r="G72" s="127">
        <v>0</v>
      </c>
      <c r="H72" s="127">
        <v>0</v>
      </c>
      <c r="I72" s="127">
        <v>956.95799483999997</v>
      </c>
      <c r="J72" s="127">
        <v>2.3977920699999999</v>
      </c>
      <c r="K72" s="127">
        <v>954.56020277000005</v>
      </c>
      <c r="L72" s="127">
        <v>1849.18402732</v>
      </c>
      <c r="M72" s="127">
        <v>1849.0994052599999</v>
      </c>
      <c r="N72" s="127">
        <v>8.4622059999999999E-2</v>
      </c>
      <c r="O72" s="127">
        <v>6.88656297</v>
      </c>
      <c r="P72" s="127">
        <v>4.2841009999999999E-2</v>
      </c>
      <c r="Q72" s="127"/>
      <c r="R72" s="127"/>
      <c r="S72" s="127"/>
    </row>
    <row r="73" spans="1:19" hidden="1" outlineLevel="1">
      <c r="A73" s="9">
        <v>42430</v>
      </c>
      <c r="B73" s="127">
        <v>2812.51478107</v>
      </c>
      <c r="C73" s="127">
        <v>3.4951389999999999E-2</v>
      </c>
      <c r="D73" s="127">
        <v>0</v>
      </c>
      <c r="E73" s="127">
        <v>3.4951389999999999E-2</v>
      </c>
      <c r="F73" s="127">
        <v>0</v>
      </c>
      <c r="G73" s="127">
        <v>0</v>
      </c>
      <c r="H73" s="127">
        <v>0</v>
      </c>
      <c r="I73" s="127">
        <v>993.44667314000003</v>
      </c>
      <c r="J73" s="127">
        <v>1.8970422899999999</v>
      </c>
      <c r="K73" s="127">
        <v>991.54963084999997</v>
      </c>
      <c r="L73" s="127">
        <v>1819.0331565399999</v>
      </c>
      <c r="M73" s="127">
        <v>1818.9501931899999</v>
      </c>
      <c r="N73" s="127">
        <v>8.2963350000000005E-2</v>
      </c>
      <c r="O73" s="127">
        <v>24.505120290000001</v>
      </c>
      <c r="P73" s="127">
        <v>4.3048309999999999E-2</v>
      </c>
      <c r="Q73" s="127"/>
      <c r="R73" s="127"/>
      <c r="S73" s="127"/>
    </row>
    <row r="74" spans="1:19" hidden="1" outlineLevel="1">
      <c r="A74" s="9">
        <v>42461</v>
      </c>
      <c r="B74" s="127">
        <v>2771.5788247</v>
      </c>
      <c r="C74" s="127">
        <v>3.521556E-2</v>
      </c>
      <c r="D74" s="127">
        <v>0</v>
      </c>
      <c r="E74" s="127">
        <v>3.521556E-2</v>
      </c>
      <c r="F74" s="127">
        <v>0</v>
      </c>
      <c r="G74" s="127">
        <v>0</v>
      </c>
      <c r="H74" s="127">
        <v>0</v>
      </c>
      <c r="I74" s="127">
        <v>1005.40222998</v>
      </c>
      <c r="J74" s="127">
        <v>2.11404858</v>
      </c>
      <c r="K74" s="127">
        <v>1003.2881814</v>
      </c>
      <c r="L74" s="127">
        <v>1766.14137916</v>
      </c>
      <c r="M74" s="127">
        <v>1766.0599676300001</v>
      </c>
      <c r="N74" s="127">
        <v>8.1411529999999996E-2</v>
      </c>
      <c r="O74" s="127">
        <v>27.271731219999999</v>
      </c>
      <c r="P74" s="127">
        <v>4.0014319999999999E-2</v>
      </c>
      <c r="Q74" s="127"/>
      <c r="R74" s="127"/>
      <c r="S74" s="127"/>
    </row>
    <row r="75" spans="1:19" hidden="1" outlineLevel="1">
      <c r="A75" s="9">
        <v>42491</v>
      </c>
      <c r="B75" s="127">
        <v>2862.2400668099999</v>
      </c>
      <c r="C75" s="127">
        <v>3.3539619999999999E-2</v>
      </c>
      <c r="D75" s="127">
        <v>0</v>
      </c>
      <c r="E75" s="127">
        <v>3.3539619999999999E-2</v>
      </c>
      <c r="F75" s="127">
        <v>0</v>
      </c>
      <c r="G75" s="127">
        <v>0</v>
      </c>
      <c r="H75" s="127">
        <v>0</v>
      </c>
      <c r="I75" s="127">
        <v>1097.5190925500001</v>
      </c>
      <c r="J75" s="127">
        <v>2.07675469</v>
      </c>
      <c r="K75" s="127">
        <v>1095.44233786</v>
      </c>
      <c r="L75" s="127">
        <v>1764.68743464</v>
      </c>
      <c r="M75" s="127">
        <v>1764.6185147399999</v>
      </c>
      <c r="N75" s="127">
        <v>6.8919900000000006E-2</v>
      </c>
      <c r="O75" s="127">
        <v>6.4058832499999996</v>
      </c>
      <c r="P75" s="127">
        <v>4.0019319999999997E-2</v>
      </c>
      <c r="Q75" s="127"/>
      <c r="R75" s="127"/>
      <c r="S75" s="127"/>
    </row>
    <row r="76" spans="1:19" hidden="1" outlineLevel="1">
      <c r="A76" s="9">
        <v>42522</v>
      </c>
      <c r="B76" s="127">
        <v>2863.0890635800001</v>
      </c>
      <c r="C76" s="127">
        <v>2.693187E-2</v>
      </c>
      <c r="D76" s="127">
        <v>0</v>
      </c>
      <c r="E76" s="127">
        <v>2.693187E-2</v>
      </c>
      <c r="F76" s="127">
        <v>0</v>
      </c>
      <c r="G76" s="127">
        <v>0</v>
      </c>
      <c r="H76" s="127">
        <v>0</v>
      </c>
      <c r="I76" s="127">
        <v>1131.2648966199999</v>
      </c>
      <c r="J76" s="127">
        <v>1.8190817800000001</v>
      </c>
      <c r="K76" s="127">
        <v>1129.4458148399999</v>
      </c>
      <c r="L76" s="127">
        <v>1731.79723509</v>
      </c>
      <c r="M76" s="127">
        <v>1731.7222549200001</v>
      </c>
      <c r="N76" s="127">
        <v>7.4980169999999999E-2</v>
      </c>
      <c r="O76" s="127">
        <v>6.3265687599999998</v>
      </c>
      <c r="P76" s="127">
        <v>4.0024480000000001E-2</v>
      </c>
      <c r="Q76" s="127"/>
      <c r="R76" s="127"/>
      <c r="S76" s="127"/>
    </row>
    <row r="77" spans="1:19" hidden="1" outlineLevel="1">
      <c r="A77" s="9">
        <v>42552</v>
      </c>
      <c r="B77" s="127">
        <v>2864.2165031099998</v>
      </c>
      <c r="C77" s="127">
        <v>3.8004389999999999E-2</v>
      </c>
      <c r="D77" s="127">
        <v>0</v>
      </c>
      <c r="E77" s="127">
        <v>3.8004389999999999E-2</v>
      </c>
      <c r="F77" s="127">
        <v>0</v>
      </c>
      <c r="G77" s="127">
        <v>0</v>
      </c>
      <c r="H77" s="127">
        <v>0</v>
      </c>
      <c r="I77" s="127">
        <v>1224.0006435499999</v>
      </c>
      <c r="J77" s="127">
        <v>1.82239665</v>
      </c>
      <c r="K77" s="127">
        <v>1222.1782469</v>
      </c>
      <c r="L77" s="127">
        <v>1640.1778551699999</v>
      </c>
      <c r="M77" s="127">
        <v>1640.0519612000001</v>
      </c>
      <c r="N77" s="127">
        <v>0.12589396999999999</v>
      </c>
      <c r="O77" s="127">
        <v>18.329147299999999</v>
      </c>
      <c r="P77" s="127">
        <v>4.0029479999999999E-2</v>
      </c>
      <c r="Q77" s="127"/>
      <c r="R77" s="127"/>
      <c r="S77" s="127"/>
    </row>
    <row r="78" spans="1:19" hidden="1" outlineLevel="1">
      <c r="A78" s="9">
        <v>42583</v>
      </c>
      <c r="B78" s="127">
        <v>3030.0175531099999</v>
      </c>
      <c r="C78" s="127">
        <v>1.9400980000000002E-2</v>
      </c>
      <c r="D78" s="127">
        <v>0</v>
      </c>
      <c r="E78" s="127">
        <v>1.9400980000000002E-2</v>
      </c>
      <c r="F78" s="127">
        <v>0</v>
      </c>
      <c r="G78" s="127">
        <v>0</v>
      </c>
      <c r="H78" s="127">
        <v>0</v>
      </c>
      <c r="I78" s="127">
        <v>1337.5257778</v>
      </c>
      <c r="J78" s="127">
        <v>1.88504246</v>
      </c>
      <c r="K78" s="127">
        <v>1335.64073534</v>
      </c>
      <c r="L78" s="127">
        <v>1692.4723743300001</v>
      </c>
      <c r="M78" s="127">
        <v>1692.3451640599999</v>
      </c>
      <c r="N78" s="127">
        <v>0.12721026999999999</v>
      </c>
      <c r="O78" s="127">
        <v>6.5296530199999996</v>
      </c>
      <c r="P78" s="127">
        <v>4.0034640000000003E-2</v>
      </c>
      <c r="Q78" s="127"/>
      <c r="R78" s="127"/>
      <c r="S78" s="127"/>
    </row>
    <row r="79" spans="1:19" hidden="1" outlineLevel="1">
      <c r="A79" s="9">
        <v>42614</v>
      </c>
      <c r="B79" s="127">
        <v>3030.8172405400001</v>
      </c>
      <c r="C79" s="127">
        <v>2.5308239999999999E-2</v>
      </c>
      <c r="D79" s="127">
        <v>0</v>
      </c>
      <c r="E79" s="127">
        <v>2.5308239999999999E-2</v>
      </c>
      <c r="F79" s="127">
        <v>0</v>
      </c>
      <c r="G79" s="127">
        <v>0</v>
      </c>
      <c r="H79" s="127">
        <v>0</v>
      </c>
      <c r="I79" s="127">
        <v>1341.2724078199999</v>
      </c>
      <c r="J79" s="127">
        <v>4.0274894799999998</v>
      </c>
      <c r="K79" s="127">
        <v>1337.2449183399999</v>
      </c>
      <c r="L79" s="127">
        <v>1689.51952448</v>
      </c>
      <c r="M79" s="127">
        <v>1689.45709035</v>
      </c>
      <c r="N79" s="127">
        <v>6.2434129999999997E-2</v>
      </c>
      <c r="O79" s="127">
        <v>19.601261730000001</v>
      </c>
      <c r="P79" s="127">
        <v>4.00398E-2</v>
      </c>
      <c r="Q79" s="127"/>
      <c r="R79" s="127"/>
      <c r="S79" s="127"/>
    </row>
    <row r="80" spans="1:19" hidden="1" outlineLevel="1">
      <c r="A80" s="9">
        <v>42644</v>
      </c>
      <c r="B80" s="127">
        <v>3011.0338237599999</v>
      </c>
      <c r="C80" s="127">
        <v>2.7907189999999998E-2</v>
      </c>
      <c r="D80" s="127">
        <v>0</v>
      </c>
      <c r="E80" s="127">
        <v>2.7907189999999998E-2</v>
      </c>
      <c r="F80" s="127">
        <v>0</v>
      </c>
      <c r="G80" s="127">
        <v>0</v>
      </c>
      <c r="H80" s="127">
        <v>0</v>
      </c>
      <c r="I80" s="127">
        <v>1352.44288704</v>
      </c>
      <c r="J80" s="127">
        <v>4.4358558400000003</v>
      </c>
      <c r="K80" s="127">
        <v>1348.0070312</v>
      </c>
      <c r="L80" s="127">
        <v>1658.56302953</v>
      </c>
      <c r="M80" s="127">
        <v>1658.4926313200001</v>
      </c>
      <c r="N80" s="127">
        <v>7.0398210000000003E-2</v>
      </c>
      <c r="O80" s="127">
        <v>6.4898701599999997</v>
      </c>
      <c r="P80" s="127">
        <v>4.0057549999999997E-2</v>
      </c>
      <c r="Q80" s="127"/>
      <c r="R80" s="127"/>
      <c r="S80" s="127"/>
    </row>
    <row r="81" spans="1:19" hidden="1" outlineLevel="1">
      <c r="A81" s="9">
        <v>42675</v>
      </c>
      <c r="B81" s="127">
        <v>3058.2214328300001</v>
      </c>
      <c r="C81" s="127">
        <v>2.0806450000000001E-2</v>
      </c>
      <c r="D81" s="127">
        <v>0</v>
      </c>
      <c r="E81" s="127">
        <v>2.0806450000000001E-2</v>
      </c>
      <c r="F81" s="127">
        <v>0</v>
      </c>
      <c r="G81" s="127">
        <v>0</v>
      </c>
      <c r="H81" s="127">
        <v>0</v>
      </c>
      <c r="I81" s="127">
        <v>1396.2693004499999</v>
      </c>
      <c r="J81" s="127">
        <v>5.8178585299999996</v>
      </c>
      <c r="K81" s="127">
        <v>1390.45144192</v>
      </c>
      <c r="L81" s="127">
        <v>1661.93132593</v>
      </c>
      <c r="M81" s="127">
        <v>1661.87170889</v>
      </c>
      <c r="N81" s="127">
        <v>5.9617040000000003E-2</v>
      </c>
      <c r="O81" s="127">
        <v>6.5161959899999999</v>
      </c>
      <c r="P81" s="127">
        <v>4.0049960000000003E-2</v>
      </c>
      <c r="Q81" s="127"/>
      <c r="R81" s="127"/>
      <c r="S81" s="127"/>
    </row>
    <row r="82" spans="1:19" hidden="1" outlineLevel="1">
      <c r="A82" s="9">
        <v>42705</v>
      </c>
      <c r="B82" s="127">
        <v>3044.2921651500001</v>
      </c>
      <c r="C82" s="127">
        <v>2.8242929999999999E-2</v>
      </c>
      <c r="D82" s="127">
        <v>0</v>
      </c>
      <c r="E82" s="127">
        <v>2.8242929999999999E-2</v>
      </c>
      <c r="F82" s="127">
        <v>0</v>
      </c>
      <c r="G82" s="127">
        <v>0</v>
      </c>
      <c r="H82" s="127">
        <v>0</v>
      </c>
      <c r="I82" s="127">
        <v>1389.6519645400001</v>
      </c>
      <c r="J82" s="127">
        <v>3.8657967599999998</v>
      </c>
      <c r="K82" s="127">
        <v>1385.7861677799999</v>
      </c>
      <c r="L82" s="127">
        <v>1654.6119576799999</v>
      </c>
      <c r="M82" s="127">
        <v>1654.5844083300001</v>
      </c>
      <c r="N82" s="127">
        <v>2.754935E-2</v>
      </c>
      <c r="O82" s="127">
        <v>6.9213004900000001</v>
      </c>
      <c r="P82" s="127">
        <v>2.6843E-4</v>
      </c>
      <c r="Q82" s="127"/>
      <c r="R82" s="127"/>
      <c r="S82" s="127"/>
    </row>
    <row r="83" spans="1:19" hidden="1" outlineLevel="1">
      <c r="A83" s="9">
        <v>42736</v>
      </c>
      <c r="B83" s="127">
        <v>3069.7236254300001</v>
      </c>
      <c r="C83" s="127">
        <v>2.9579230000000001E-2</v>
      </c>
      <c r="D83" s="127">
        <v>0</v>
      </c>
      <c r="E83" s="127">
        <v>2.9579230000000001E-2</v>
      </c>
      <c r="F83" s="127">
        <v>0</v>
      </c>
      <c r="G83" s="127">
        <v>0</v>
      </c>
      <c r="H83" s="127">
        <v>0</v>
      </c>
      <c r="I83" s="127">
        <v>1394.42213522</v>
      </c>
      <c r="J83" s="127">
        <v>3.80256923</v>
      </c>
      <c r="K83" s="127">
        <v>1390.61956599</v>
      </c>
      <c r="L83" s="127">
        <v>1675.27191098</v>
      </c>
      <c r="M83" s="127">
        <v>1675.2493434600001</v>
      </c>
      <c r="N83" s="127">
        <v>2.2567520000000001E-2</v>
      </c>
      <c r="O83" s="127">
        <v>6.9030185499999996</v>
      </c>
      <c r="P83" s="127">
        <v>2.7359999999999998E-4</v>
      </c>
      <c r="Q83" s="127"/>
      <c r="R83" s="127"/>
      <c r="S83" s="127"/>
    </row>
    <row r="84" spans="1:19" hidden="1" outlineLevel="1">
      <c r="A84" s="9">
        <v>42767</v>
      </c>
      <c r="B84" s="127">
        <v>3103.8190119300002</v>
      </c>
      <c r="C84" s="127">
        <v>3.1921369999999998E-2</v>
      </c>
      <c r="D84" s="127">
        <v>0</v>
      </c>
      <c r="E84" s="127">
        <v>3.1921369999999998E-2</v>
      </c>
      <c r="F84" s="127">
        <v>0</v>
      </c>
      <c r="G84" s="127">
        <v>0</v>
      </c>
      <c r="H84" s="127">
        <v>0</v>
      </c>
      <c r="I84" s="127">
        <v>1362.2947642700001</v>
      </c>
      <c r="J84" s="127">
        <v>6.36550584</v>
      </c>
      <c r="K84" s="127">
        <v>1355.9292584299999</v>
      </c>
      <c r="L84" s="127">
        <v>1741.4923262899999</v>
      </c>
      <c r="M84" s="127">
        <v>1741.4719227400001</v>
      </c>
      <c r="N84" s="127">
        <v>2.0403549999999999E-2</v>
      </c>
      <c r="O84" s="127">
        <v>6.8863804499999999</v>
      </c>
      <c r="P84" s="127">
        <v>2.7878000000000001E-4</v>
      </c>
      <c r="Q84" s="127"/>
      <c r="R84" s="127"/>
      <c r="S84" s="127"/>
    </row>
    <row r="85" spans="1:19" hidden="1" outlineLevel="1">
      <c r="A85" s="9">
        <v>42795</v>
      </c>
      <c r="B85" s="127">
        <v>3213.4213658200001</v>
      </c>
      <c r="C85" s="127">
        <v>1.4327090000000001E-2</v>
      </c>
      <c r="D85" s="127">
        <v>0</v>
      </c>
      <c r="E85" s="127">
        <v>1.4327090000000001E-2</v>
      </c>
      <c r="F85" s="127">
        <v>0</v>
      </c>
      <c r="G85" s="127">
        <v>0</v>
      </c>
      <c r="H85" s="127">
        <v>0</v>
      </c>
      <c r="I85" s="127">
        <v>1444.73358947</v>
      </c>
      <c r="J85" s="127">
        <v>6.1854754700000001</v>
      </c>
      <c r="K85" s="127">
        <v>1438.5481139999999</v>
      </c>
      <c r="L85" s="127">
        <v>1768.6734492600001</v>
      </c>
      <c r="M85" s="127">
        <v>1768.6539648999999</v>
      </c>
      <c r="N85" s="127">
        <v>1.9484359999999999E-2</v>
      </c>
      <c r="O85" s="127">
        <v>6.8666241899999996</v>
      </c>
      <c r="P85" s="127">
        <v>5.3299E-4</v>
      </c>
      <c r="Q85" s="127"/>
      <c r="R85" s="127"/>
      <c r="S85" s="127"/>
    </row>
    <row r="86" spans="1:19" hidden="1" outlineLevel="1">
      <c r="A86" s="9">
        <v>42826</v>
      </c>
      <c r="B86" s="127">
        <v>3278.4080175200002</v>
      </c>
      <c r="C86" s="127">
        <v>1.433443E-2</v>
      </c>
      <c r="D86" s="127">
        <v>0</v>
      </c>
      <c r="E86" s="127">
        <v>1.433443E-2</v>
      </c>
      <c r="F86" s="127">
        <v>0</v>
      </c>
      <c r="G86" s="127">
        <v>0</v>
      </c>
      <c r="H86" s="127">
        <v>0</v>
      </c>
      <c r="I86" s="127">
        <v>1516.1908808000001</v>
      </c>
      <c r="J86" s="127">
        <v>6.1340790199999997</v>
      </c>
      <c r="K86" s="127">
        <v>1510.0568017799999</v>
      </c>
      <c r="L86" s="127">
        <v>1762.2028022899999</v>
      </c>
      <c r="M86" s="127">
        <v>1762.18427978</v>
      </c>
      <c r="N86" s="127">
        <v>1.8522509999999999E-2</v>
      </c>
      <c r="O86" s="127">
        <v>6.75854306</v>
      </c>
      <c r="P86" s="127">
        <v>2.8864E-4</v>
      </c>
      <c r="Q86" s="127"/>
      <c r="R86" s="127"/>
      <c r="S86" s="127"/>
    </row>
    <row r="87" spans="1:19" hidden="1" outlineLevel="1">
      <c r="A87" s="9">
        <v>42856</v>
      </c>
      <c r="B87" s="127">
        <v>3386.30685546</v>
      </c>
      <c r="C87" s="127">
        <v>1.6329050000000001E-2</v>
      </c>
      <c r="D87" s="127">
        <v>0</v>
      </c>
      <c r="E87" s="127">
        <v>1.6329050000000001E-2</v>
      </c>
      <c r="F87" s="127">
        <v>0</v>
      </c>
      <c r="G87" s="127">
        <v>0</v>
      </c>
      <c r="H87" s="127">
        <v>0</v>
      </c>
      <c r="I87" s="127">
        <v>1590.93855046</v>
      </c>
      <c r="J87" s="127">
        <v>7.3352637300000003</v>
      </c>
      <c r="K87" s="127">
        <v>1583.60328673</v>
      </c>
      <c r="L87" s="127">
        <v>1795.35197595</v>
      </c>
      <c r="M87" s="127">
        <v>1795.0159561400001</v>
      </c>
      <c r="N87" s="127">
        <v>0.33601980999999997</v>
      </c>
      <c r="O87" s="127">
        <v>11.709683630000001</v>
      </c>
      <c r="P87" s="127">
        <v>2.9365000000000001E-4</v>
      </c>
      <c r="Q87" s="127"/>
      <c r="R87" s="127"/>
      <c r="S87" s="127"/>
    </row>
    <row r="88" spans="1:19" hidden="1" outlineLevel="1">
      <c r="A88" s="9">
        <v>42887</v>
      </c>
      <c r="B88" s="127">
        <v>3452.24943953</v>
      </c>
      <c r="C88" s="127">
        <v>1.49064E-2</v>
      </c>
      <c r="D88" s="127">
        <v>0</v>
      </c>
      <c r="E88" s="127">
        <v>1.49064E-2</v>
      </c>
      <c r="F88" s="127">
        <v>0</v>
      </c>
      <c r="G88" s="127">
        <v>0</v>
      </c>
      <c r="H88" s="127">
        <v>0</v>
      </c>
      <c r="I88" s="127">
        <v>1639.9063482700001</v>
      </c>
      <c r="J88" s="127">
        <v>7.1623978399999997</v>
      </c>
      <c r="K88" s="127">
        <v>1632.74395043</v>
      </c>
      <c r="L88" s="127">
        <v>1812.32818486</v>
      </c>
      <c r="M88" s="127">
        <v>1811.99146135</v>
      </c>
      <c r="N88" s="127">
        <v>0.33672351</v>
      </c>
      <c r="O88" s="127">
        <v>6.0020547999999998</v>
      </c>
      <c r="P88" s="127">
        <v>2.9882999999999998E-4</v>
      </c>
      <c r="Q88" s="127"/>
      <c r="R88" s="127"/>
      <c r="S88" s="127"/>
    </row>
    <row r="89" spans="1:19" hidden="1" outlineLevel="1">
      <c r="A89" s="9">
        <v>42917</v>
      </c>
      <c r="B89" s="127">
        <v>3599.85195058</v>
      </c>
      <c r="C89" s="127">
        <v>2.8897780000000001E-2</v>
      </c>
      <c r="D89" s="127">
        <v>0</v>
      </c>
      <c r="E89" s="127">
        <v>2.8897780000000001E-2</v>
      </c>
      <c r="F89" s="127">
        <v>0</v>
      </c>
      <c r="G89" s="127">
        <v>0</v>
      </c>
      <c r="H89" s="127">
        <v>0</v>
      </c>
      <c r="I89" s="127">
        <v>1762.2929062200001</v>
      </c>
      <c r="J89" s="127">
        <v>9.4511953200000001</v>
      </c>
      <c r="K89" s="127">
        <v>1752.8417109</v>
      </c>
      <c r="L89" s="127">
        <v>1837.5301465800001</v>
      </c>
      <c r="M89" s="127">
        <v>1837.18070973</v>
      </c>
      <c r="N89" s="127">
        <v>0.34943685000000002</v>
      </c>
      <c r="O89" s="127">
        <v>0</v>
      </c>
      <c r="P89" s="127">
        <v>3.0576000000000003E-4</v>
      </c>
      <c r="Q89" s="127"/>
      <c r="R89" s="127"/>
      <c r="S89" s="127"/>
    </row>
    <row r="90" spans="1:19" hidden="1" outlineLevel="1">
      <c r="A90" s="9">
        <v>42948</v>
      </c>
      <c r="B90" s="127">
        <v>3681.4829117999998</v>
      </c>
      <c r="C90" s="127">
        <v>1.8175110000000001E-2</v>
      </c>
      <c r="D90" s="127">
        <v>0</v>
      </c>
      <c r="E90" s="127">
        <v>1.8175110000000001E-2</v>
      </c>
      <c r="F90" s="127">
        <v>0</v>
      </c>
      <c r="G90" s="127">
        <v>0</v>
      </c>
      <c r="H90" s="127">
        <v>0</v>
      </c>
      <c r="I90" s="127">
        <v>1786.32407483</v>
      </c>
      <c r="J90" s="127">
        <v>9.7599031499999995</v>
      </c>
      <c r="K90" s="127">
        <v>1776.5641716800001</v>
      </c>
      <c r="L90" s="127">
        <v>1895.1406618599999</v>
      </c>
      <c r="M90" s="127">
        <v>1894.0422038700001</v>
      </c>
      <c r="N90" s="127">
        <v>1.09845799</v>
      </c>
      <c r="O90" s="127">
        <v>0</v>
      </c>
      <c r="P90" s="127">
        <v>3.2967000000000001E-4</v>
      </c>
      <c r="Q90" s="127"/>
      <c r="R90" s="127"/>
      <c r="S90" s="127"/>
    </row>
    <row r="91" spans="1:19" hidden="1" outlineLevel="1">
      <c r="A91" s="9">
        <v>42979</v>
      </c>
      <c r="B91" s="127">
        <v>3775.4633117600001</v>
      </c>
      <c r="C91" s="127">
        <v>1.430855E-2</v>
      </c>
      <c r="D91" s="127">
        <v>0</v>
      </c>
      <c r="E91" s="127">
        <v>1.430855E-2</v>
      </c>
      <c r="F91" s="127">
        <v>0</v>
      </c>
      <c r="G91" s="127">
        <v>0</v>
      </c>
      <c r="H91" s="127">
        <v>0</v>
      </c>
      <c r="I91" s="127">
        <v>1825.67480935</v>
      </c>
      <c r="J91" s="127">
        <v>9.2332179300000004</v>
      </c>
      <c r="K91" s="127">
        <v>1816.4415914199999</v>
      </c>
      <c r="L91" s="127">
        <v>1949.77419386</v>
      </c>
      <c r="M91" s="127">
        <v>1947.98429706</v>
      </c>
      <c r="N91" s="127">
        <v>1.7898968</v>
      </c>
      <c r="O91" s="127">
        <v>0</v>
      </c>
      <c r="P91" s="127">
        <v>3.5816999999999999E-4</v>
      </c>
      <c r="Q91" s="127"/>
      <c r="R91" s="127"/>
      <c r="S91" s="127"/>
    </row>
    <row r="92" spans="1:19" hidden="1" outlineLevel="1">
      <c r="A92" s="9">
        <v>43009</v>
      </c>
      <c r="B92" s="127">
        <v>3811.7504417199998</v>
      </c>
      <c r="C92" s="127">
        <v>3.6774080000000001E-2</v>
      </c>
      <c r="D92" s="127">
        <v>0</v>
      </c>
      <c r="E92" s="127">
        <v>3.6774080000000001E-2</v>
      </c>
      <c r="F92" s="127">
        <v>0</v>
      </c>
      <c r="G92" s="127">
        <v>0</v>
      </c>
      <c r="H92" s="127">
        <v>0</v>
      </c>
      <c r="I92" s="127">
        <v>1828.6479857100001</v>
      </c>
      <c r="J92" s="127">
        <v>9.4042426700000004</v>
      </c>
      <c r="K92" s="127">
        <v>1819.24374304</v>
      </c>
      <c r="L92" s="127">
        <v>1983.06568193</v>
      </c>
      <c r="M92" s="127">
        <v>1982.8905870999999</v>
      </c>
      <c r="N92" s="127">
        <v>0.17509483000000001</v>
      </c>
      <c r="O92" s="127">
        <v>0</v>
      </c>
      <c r="P92" s="127">
        <v>3.9233999999999997E-4</v>
      </c>
      <c r="Q92" s="127"/>
      <c r="R92" s="127"/>
      <c r="S92" s="127"/>
    </row>
    <row r="93" spans="1:19" hidden="1" outlineLevel="1">
      <c r="A93" s="9">
        <v>43040</v>
      </c>
      <c r="B93" s="127">
        <v>3936.9484220999998</v>
      </c>
      <c r="C93" s="127">
        <v>3.4985910000000002E-2</v>
      </c>
      <c r="D93" s="127">
        <v>0</v>
      </c>
      <c r="E93" s="127">
        <v>3.4985910000000002E-2</v>
      </c>
      <c r="F93" s="127">
        <v>0</v>
      </c>
      <c r="G93" s="127">
        <v>0</v>
      </c>
      <c r="H93" s="127">
        <v>0</v>
      </c>
      <c r="I93" s="127">
        <v>1922.3379328999999</v>
      </c>
      <c r="J93" s="127">
        <v>9.0944273100000004</v>
      </c>
      <c r="K93" s="127">
        <v>1913.24350559</v>
      </c>
      <c r="L93" s="127">
        <v>2014.5755032899999</v>
      </c>
      <c r="M93" s="127">
        <v>2014.2799085500001</v>
      </c>
      <c r="N93" s="127">
        <v>0.29559474000000002</v>
      </c>
      <c r="O93" s="127">
        <v>0</v>
      </c>
      <c r="P93" s="127">
        <v>4.2882E-4</v>
      </c>
      <c r="Q93" s="127"/>
      <c r="R93" s="127"/>
      <c r="S93" s="127"/>
    </row>
    <row r="94" spans="1:19" hidden="1" outlineLevel="1">
      <c r="A94" s="9">
        <v>43070</v>
      </c>
      <c r="B94" s="127">
        <v>4088.8426215300001</v>
      </c>
      <c r="C94" s="127">
        <v>6.1564609999999999E-2</v>
      </c>
      <c r="D94" s="127">
        <v>0</v>
      </c>
      <c r="E94" s="127">
        <v>6.1564609999999999E-2</v>
      </c>
      <c r="F94" s="127">
        <v>0</v>
      </c>
      <c r="G94" s="127">
        <v>0</v>
      </c>
      <c r="H94" s="127">
        <v>0</v>
      </c>
      <c r="I94" s="127">
        <v>1981.23409745</v>
      </c>
      <c r="J94" s="127">
        <v>9.6065008600000006</v>
      </c>
      <c r="K94" s="127">
        <v>1971.6275965899999</v>
      </c>
      <c r="L94" s="127">
        <v>2107.5469594699998</v>
      </c>
      <c r="M94" s="127">
        <v>2107.2939193900002</v>
      </c>
      <c r="N94" s="127">
        <v>0.25304008</v>
      </c>
      <c r="O94" s="127">
        <v>0</v>
      </c>
      <c r="P94" s="127">
        <v>4.6914E-4</v>
      </c>
      <c r="Q94" s="127"/>
      <c r="R94" s="127"/>
      <c r="S94" s="127"/>
    </row>
    <row r="95" spans="1:19" hidden="1" outlineLevel="1">
      <c r="A95" s="9">
        <v>43101</v>
      </c>
      <c r="B95" s="127">
        <v>4155.2753144500002</v>
      </c>
      <c r="C95" s="127">
        <v>5.7536200000000003E-2</v>
      </c>
      <c r="D95" s="127">
        <v>0</v>
      </c>
      <c r="E95" s="127">
        <v>5.7536200000000003E-2</v>
      </c>
      <c r="F95" s="127">
        <v>0</v>
      </c>
      <c r="G95" s="127">
        <v>0</v>
      </c>
      <c r="H95" s="127">
        <v>0</v>
      </c>
      <c r="I95" s="127">
        <v>1989.4010148</v>
      </c>
      <c r="J95" s="127">
        <v>2.8585822599999999</v>
      </c>
      <c r="K95" s="127">
        <v>1986.5424325399999</v>
      </c>
      <c r="L95" s="127">
        <v>2165.8167634500001</v>
      </c>
      <c r="M95" s="127">
        <v>2165.6050291800002</v>
      </c>
      <c r="N95" s="127">
        <v>0.21173427</v>
      </c>
      <c r="O95" s="127">
        <v>0</v>
      </c>
      <c r="P95" s="127">
        <v>5.1309999999999995E-4</v>
      </c>
      <c r="Q95" s="127"/>
      <c r="R95" s="127"/>
      <c r="S95" s="127"/>
    </row>
    <row r="96" spans="1:19" hidden="1" outlineLevel="1">
      <c r="A96" s="9">
        <v>43132</v>
      </c>
      <c r="B96" s="127">
        <v>4162.6540047099998</v>
      </c>
      <c r="C96" s="127">
        <v>4.5914200000000002E-2</v>
      </c>
      <c r="D96" s="127">
        <v>0</v>
      </c>
      <c r="E96" s="127">
        <v>4.5914200000000002E-2</v>
      </c>
      <c r="F96" s="127">
        <v>0</v>
      </c>
      <c r="G96" s="127">
        <v>0</v>
      </c>
      <c r="H96" s="127">
        <v>0</v>
      </c>
      <c r="I96" s="127">
        <v>2013.29572856</v>
      </c>
      <c r="J96" s="127">
        <v>4.3450656099999998</v>
      </c>
      <c r="K96" s="127">
        <v>2008.9506629499999</v>
      </c>
      <c r="L96" s="127">
        <v>2149.3123619500002</v>
      </c>
      <c r="M96" s="127">
        <v>2149.05656886</v>
      </c>
      <c r="N96" s="127">
        <v>0.25579309</v>
      </c>
      <c r="O96" s="127">
        <v>0</v>
      </c>
      <c r="P96" s="127">
        <v>5.4197999999999996E-4</v>
      </c>
      <c r="Q96" s="127"/>
      <c r="R96" s="127"/>
      <c r="S96" s="127"/>
    </row>
    <row r="97" spans="1:19" hidden="1" outlineLevel="1">
      <c r="A97" s="9">
        <v>43160</v>
      </c>
      <c r="B97" s="127">
        <v>4264.9194827299998</v>
      </c>
      <c r="C97" s="127">
        <v>4.9472830000000002E-2</v>
      </c>
      <c r="D97" s="127">
        <v>0</v>
      </c>
      <c r="E97" s="127">
        <v>4.9472830000000002E-2</v>
      </c>
      <c r="F97" s="127">
        <v>0</v>
      </c>
      <c r="G97" s="127">
        <v>0</v>
      </c>
      <c r="H97" s="127">
        <v>0</v>
      </c>
      <c r="I97" s="127">
        <v>2084.5990978999998</v>
      </c>
      <c r="J97" s="127">
        <v>3.2142411599999998</v>
      </c>
      <c r="K97" s="127">
        <v>2081.38485674</v>
      </c>
      <c r="L97" s="127">
        <v>2180.270912</v>
      </c>
      <c r="M97" s="127">
        <v>2180.10380953</v>
      </c>
      <c r="N97" s="127">
        <v>0.16710247</v>
      </c>
      <c r="O97" s="127">
        <v>0</v>
      </c>
      <c r="P97" s="127">
        <v>3.4219699999999999E-3</v>
      </c>
      <c r="Q97" s="127"/>
      <c r="R97" s="127"/>
      <c r="S97" s="127"/>
    </row>
    <row r="98" spans="1:19" hidden="1" outlineLevel="1">
      <c r="A98" s="9">
        <v>43191</v>
      </c>
      <c r="B98" s="127">
        <v>4343.0830892000004</v>
      </c>
      <c r="C98" s="127">
        <v>0.21815620999999999</v>
      </c>
      <c r="D98" s="127">
        <v>0</v>
      </c>
      <c r="E98" s="127">
        <v>0.21815620999999999</v>
      </c>
      <c r="F98" s="127">
        <v>0</v>
      </c>
      <c r="G98" s="127">
        <v>0</v>
      </c>
      <c r="H98" s="127">
        <v>0</v>
      </c>
      <c r="I98" s="127">
        <v>2150.4788990699999</v>
      </c>
      <c r="J98" s="127">
        <v>3.82839033</v>
      </c>
      <c r="K98" s="127">
        <v>2146.6505087400001</v>
      </c>
      <c r="L98" s="127">
        <v>2192.38603392</v>
      </c>
      <c r="M98" s="127">
        <v>2192.1012428099998</v>
      </c>
      <c r="N98" s="127">
        <v>0.28479111000000001</v>
      </c>
      <c r="O98" s="127">
        <v>0</v>
      </c>
      <c r="P98" s="127">
        <v>3.1571699999999999E-3</v>
      </c>
      <c r="Q98" s="127"/>
      <c r="R98" s="127"/>
      <c r="S98" s="127"/>
    </row>
    <row r="99" spans="1:19" hidden="1" outlineLevel="1">
      <c r="A99" s="9">
        <v>43221</v>
      </c>
      <c r="B99" s="127">
        <v>4433.9351478600001</v>
      </c>
      <c r="C99" s="127">
        <v>5.8808869999999999E-2</v>
      </c>
      <c r="D99" s="127">
        <v>0</v>
      </c>
      <c r="E99" s="127">
        <v>5.8808869999999999E-2</v>
      </c>
      <c r="F99" s="127">
        <v>0</v>
      </c>
      <c r="G99" s="127">
        <v>0</v>
      </c>
      <c r="H99" s="127">
        <v>0</v>
      </c>
      <c r="I99" s="127">
        <v>2196.3044027199999</v>
      </c>
      <c r="J99" s="127">
        <v>4.8024310100000003</v>
      </c>
      <c r="K99" s="127">
        <v>2191.5019717099999</v>
      </c>
      <c r="L99" s="127">
        <v>2237.5719362700002</v>
      </c>
      <c r="M99" s="127">
        <v>2236.0442677999999</v>
      </c>
      <c r="N99" s="127">
        <v>1.5276684700000001</v>
      </c>
      <c r="O99" s="127">
        <v>0</v>
      </c>
      <c r="P99" s="127">
        <v>3.30554E-3</v>
      </c>
      <c r="Q99" s="127"/>
      <c r="R99" s="127"/>
      <c r="S99" s="127"/>
    </row>
    <row r="100" spans="1:19" hidden="1" outlineLevel="1">
      <c r="A100" s="9">
        <v>43252</v>
      </c>
      <c r="B100" s="127">
        <v>4520.8787799499996</v>
      </c>
      <c r="C100" s="127">
        <v>5.8650519999999998E-2</v>
      </c>
      <c r="D100" s="127">
        <v>0</v>
      </c>
      <c r="E100" s="127">
        <v>5.8650519999999998E-2</v>
      </c>
      <c r="F100" s="127">
        <v>0</v>
      </c>
      <c r="G100" s="127">
        <v>0</v>
      </c>
      <c r="H100" s="127">
        <v>0</v>
      </c>
      <c r="I100" s="127">
        <v>2285.2860669000002</v>
      </c>
      <c r="J100" s="127">
        <v>3.6645107399999999</v>
      </c>
      <c r="K100" s="127">
        <v>2281.6215561600002</v>
      </c>
      <c r="L100" s="127">
        <v>2235.53406253</v>
      </c>
      <c r="M100" s="127">
        <v>2232.6647096299998</v>
      </c>
      <c r="N100" s="127">
        <v>2.8693529</v>
      </c>
      <c r="O100" s="127">
        <v>0</v>
      </c>
      <c r="P100" s="127">
        <v>3.3231799999999998E-3</v>
      </c>
      <c r="Q100" s="127"/>
      <c r="R100" s="127"/>
      <c r="S100" s="127"/>
    </row>
    <row r="101" spans="1:19" hidden="1" outlineLevel="1">
      <c r="A101" s="9">
        <v>43282</v>
      </c>
      <c r="B101" s="127">
        <v>4627.2794766799998</v>
      </c>
      <c r="C101" s="127">
        <v>6.398732E-2</v>
      </c>
      <c r="D101" s="127">
        <v>0</v>
      </c>
      <c r="E101" s="127">
        <v>6.398732E-2</v>
      </c>
      <c r="F101" s="127">
        <v>0</v>
      </c>
      <c r="G101" s="127">
        <v>0</v>
      </c>
      <c r="H101" s="127">
        <v>0</v>
      </c>
      <c r="I101" s="127">
        <v>2310.4259840700001</v>
      </c>
      <c r="J101" s="127">
        <v>4.6007101400000003</v>
      </c>
      <c r="K101" s="127">
        <v>2305.8252739300001</v>
      </c>
      <c r="L101" s="127">
        <v>2316.7895052899999</v>
      </c>
      <c r="M101" s="127">
        <v>2313.4123537800001</v>
      </c>
      <c r="N101" s="127">
        <v>3.37715151</v>
      </c>
      <c r="O101" s="127">
        <v>0</v>
      </c>
      <c r="P101" s="127">
        <v>3.4816299999999999E-3</v>
      </c>
      <c r="Q101" s="127"/>
      <c r="R101" s="127"/>
      <c r="S101" s="127"/>
    </row>
    <row r="102" spans="1:19" hidden="1" outlineLevel="1">
      <c r="A102" s="9">
        <v>43313</v>
      </c>
      <c r="B102" s="127">
        <v>4907.5073678199997</v>
      </c>
      <c r="C102" s="127">
        <v>2.0239101800000001</v>
      </c>
      <c r="D102" s="127">
        <v>0</v>
      </c>
      <c r="E102" s="127">
        <v>2.0239101800000001</v>
      </c>
      <c r="F102" s="127">
        <v>0</v>
      </c>
      <c r="G102" s="127">
        <v>0</v>
      </c>
      <c r="H102" s="127">
        <v>0</v>
      </c>
      <c r="I102" s="127">
        <v>2434.4085225700001</v>
      </c>
      <c r="J102" s="127">
        <v>4.5801638499999999</v>
      </c>
      <c r="K102" s="127">
        <v>2429.8283587199999</v>
      </c>
      <c r="L102" s="127">
        <v>2471.0749350699998</v>
      </c>
      <c r="M102" s="127">
        <v>2469.0554959900001</v>
      </c>
      <c r="N102" s="127">
        <v>2.0194390800000002</v>
      </c>
      <c r="O102" s="127">
        <v>0</v>
      </c>
      <c r="P102" s="127">
        <v>3.75619E-3</v>
      </c>
      <c r="Q102" s="127"/>
      <c r="R102" s="127"/>
      <c r="S102" s="127"/>
    </row>
    <row r="103" spans="1:19" hidden="1" outlineLevel="1">
      <c r="A103" s="9">
        <v>43344</v>
      </c>
      <c r="B103" s="127">
        <v>4952.1285867899996</v>
      </c>
      <c r="C103" s="127">
        <v>1.7276588900000001</v>
      </c>
      <c r="D103" s="127">
        <v>0</v>
      </c>
      <c r="E103" s="127">
        <v>1.7276588900000001</v>
      </c>
      <c r="F103" s="127">
        <v>0</v>
      </c>
      <c r="G103" s="127">
        <v>0</v>
      </c>
      <c r="H103" s="127">
        <v>0</v>
      </c>
      <c r="I103" s="127">
        <v>2453.6070052199998</v>
      </c>
      <c r="J103" s="127">
        <v>4.1787574999999997</v>
      </c>
      <c r="K103" s="127">
        <v>2449.4282477199999</v>
      </c>
      <c r="L103" s="127">
        <v>2496.7939226799999</v>
      </c>
      <c r="M103" s="127">
        <v>2495.1468034899999</v>
      </c>
      <c r="N103" s="127">
        <v>1.64711919</v>
      </c>
      <c r="O103" s="127">
        <v>0</v>
      </c>
      <c r="P103" s="127">
        <v>3.87068E-3</v>
      </c>
      <c r="Q103" s="127"/>
      <c r="R103" s="127"/>
      <c r="S103" s="127"/>
    </row>
    <row r="104" spans="1:19" hidden="1" outlineLevel="1">
      <c r="A104" s="9">
        <v>43374</v>
      </c>
      <c r="B104" s="127">
        <v>4966.8327218000004</v>
      </c>
      <c r="C104" s="127">
        <v>1.2986025999999999</v>
      </c>
      <c r="D104" s="127">
        <v>0</v>
      </c>
      <c r="E104" s="127">
        <v>1.2986025999999999</v>
      </c>
      <c r="F104" s="127">
        <v>0</v>
      </c>
      <c r="G104" s="127">
        <v>0</v>
      </c>
      <c r="H104" s="127">
        <v>0</v>
      </c>
      <c r="I104" s="127">
        <v>2435.09413258</v>
      </c>
      <c r="J104" s="127">
        <v>4.93787135</v>
      </c>
      <c r="K104" s="127">
        <v>2430.1562612299999</v>
      </c>
      <c r="L104" s="127">
        <v>2530.4399866200001</v>
      </c>
      <c r="M104" s="127">
        <v>2530.0237811900001</v>
      </c>
      <c r="N104" s="127">
        <v>0.41620542999999999</v>
      </c>
      <c r="O104" s="127">
        <v>0</v>
      </c>
      <c r="P104" s="127">
        <v>4.0281900000000001E-3</v>
      </c>
      <c r="Q104" s="127"/>
      <c r="R104" s="127"/>
      <c r="S104" s="127"/>
    </row>
    <row r="105" spans="1:19" hidden="1" outlineLevel="1">
      <c r="A105" s="9">
        <v>43405</v>
      </c>
      <c r="B105" s="127">
        <v>5076.6041370700004</v>
      </c>
      <c r="C105" s="127">
        <v>1.2162374199999999</v>
      </c>
      <c r="D105" s="127">
        <v>0</v>
      </c>
      <c r="E105" s="127">
        <v>1.2162374199999999</v>
      </c>
      <c r="F105" s="127">
        <v>0</v>
      </c>
      <c r="G105" s="127">
        <v>0</v>
      </c>
      <c r="H105" s="127">
        <v>0</v>
      </c>
      <c r="I105" s="127">
        <v>2507.5021701199998</v>
      </c>
      <c r="J105" s="127">
        <v>6.5987659499999998</v>
      </c>
      <c r="K105" s="127">
        <v>2500.9034041700002</v>
      </c>
      <c r="L105" s="127">
        <v>2567.8857295299999</v>
      </c>
      <c r="M105" s="127">
        <v>2561.9214969899999</v>
      </c>
      <c r="N105" s="127">
        <v>5.9642325400000002</v>
      </c>
      <c r="O105" s="127">
        <v>12.00616438</v>
      </c>
      <c r="P105" s="127">
        <v>4.23954E-3</v>
      </c>
      <c r="Q105" s="127"/>
      <c r="R105" s="127"/>
      <c r="S105" s="127"/>
    </row>
    <row r="106" spans="1:19" hidden="1" outlineLevel="1">
      <c r="A106" s="9">
        <v>43435</v>
      </c>
      <c r="B106" s="127">
        <v>5016.3949377099998</v>
      </c>
      <c r="C106" s="127">
        <v>1.0304471100000001</v>
      </c>
      <c r="D106" s="127">
        <v>0</v>
      </c>
      <c r="E106" s="127">
        <v>1.0304471100000001</v>
      </c>
      <c r="F106" s="127">
        <v>0</v>
      </c>
      <c r="G106" s="127">
        <v>0</v>
      </c>
      <c r="H106" s="127">
        <v>0</v>
      </c>
      <c r="I106" s="127">
        <v>2532.6591405499998</v>
      </c>
      <c r="J106" s="127">
        <v>6.3713761900000003</v>
      </c>
      <c r="K106" s="127">
        <v>2526.28776436</v>
      </c>
      <c r="L106" s="127">
        <v>2482.7053500500001</v>
      </c>
      <c r="M106" s="127">
        <v>2480.8020109399999</v>
      </c>
      <c r="N106" s="127">
        <v>1.9033391099999999</v>
      </c>
      <c r="O106" s="127">
        <v>0</v>
      </c>
      <c r="P106" s="127">
        <v>4.3270100000000001E-3</v>
      </c>
      <c r="Q106" s="127"/>
      <c r="R106" s="127"/>
      <c r="S106" s="127"/>
    </row>
    <row r="107" spans="1:19" hidden="1" outlineLevel="1">
      <c r="A107" s="9">
        <v>43466</v>
      </c>
      <c r="B107" s="127">
        <v>5015.8211857899996</v>
      </c>
      <c r="C107" s="127">
        <v>0.81136564</v>
      </c>
      <c r="D107" s="127">
        <v>0</v>
      </c>
      <c r="E107" s="127">
        <v>0.81136564</v>
      </c>
      <c r="F107" s="127">
        <v>0</v>
      </c>
      <c r="G107" s="127">
        <v>0</v>
      </c>
      <c r="H107" s="127">
        <v>0</v>
      </c>
      <c r="I107" s="127">
        <v>2489.70726694</v>
      </c>
      <c r="J107" s="127">
        <v>7.1094098199999998</v>
      </c>
      <c r="K107" s="127">
        <v>2482.5978571199998</v>
      </c>
      <c r="L107" s="127">
        <v>2525.30255321</v>
      </c>
      <c r="M107" s="127">
        <v>2524.6874822099999</v>
      </c>
      <c r="N107" s="127">
        <v>0.61507100000000003</v>
      </c>
      <c r="O107" s="127">
        <v>0</v>
      </c>
      <c r="P107" s="127">
        <v>4.5187400000000003E-3</v>
      </c>
      <c r="Q107" s="127"/>
      <c r="R107" s="127"/>
      <c r="S107" s="127"/>
    </row>
    <row r="108" spans="1:19" hidden="1" outlineLevel="1">
      <c r="A108" s="9">
        <v>43497</v>
      </c>
      <c r="B108" s="127">
        <v>5078.9459065499996</v>
      </c>
      <c r="C108" s="127">
        <v>0.25816999000000002</v>
      </c>
      <c r="D108" s="127">
        <v>0</v>
      </c>
      <c r="E108" s="127">
        <v>0.25816999000000002</v>
      </c>
      <c r="F108" s="127">
        <v>0</v>
      </c>
      <c r="G108" s="127">
        <v>0</v>
      </c>
      <c r="H108" s="127">
        <v>0</v>
      </c>
      <c r="I108" s="127">
        <v>2543.6858734299999</v>
      </c>
      <c r="J108" s="127">
        <v>6.1556978400000002</v>
      </c>
      <c r="K108" s="127">
        <v>2537.53017559</v>
      </c>
      <c r="L108" s="127">
        <v>2535.0018631299999</v>
      </c>
      <c r="M108" s="127">
        <v>2534.3758807899999</v>
      </c>
      <c r="N108" s="127">
        <v>0.62598233999999997</v>
      </c>
      <c r="O108" s="127">
        <v>0</v>
      </c>
      <c r="P108" s="127">
        <v>4.5730399999999996E-3</v>
      </c>
      <c r="Q108" s="127"/>
      <c r="R108" s="127"/>
      <c r="S108" s="127"/>
    </row>
    <row r="109" spans="1:19" hidden="1" outlineLevel="1">
      <c r="A109" s="9">
        <v>43525</v>
      </c>
      <c r="B109" s="127">
        <v>5118.7528543799999</v>
      </c>
      <c r="C109" s="127">
        <v>0.18412062000000001</v>
      </c>
      <c r="D109" s="127">
        <v>0</v>
      </c>
      <c r="E109" s="127">
        <v>0.18412062000000001</v>
      </c>
      <c r="F109" s="127">
        <v>0</v>
      </c>
      <c r="G109" s="127">
        <v>0</v>
      </c>
      <c r="H109" s="127">
        <v>0</v>
      </c>
      <c r="I109" s="127">
        <v>2521.2405237900002</v>
      </c>
      <c r="J109" s="127">
        <v>4.3692163199999996</v>
      </c>
      <c r="K109" s="127">
        <v>2516.8713074699999</v>
      </c>
      <c r="L109" s="127">
        <v>2597.32820997</v>
      </c>
      <c r="M109" s="127">
        <v>2596.7295736900001</v>
      </c>
      <c r="N109" s="127">
        <v>0.59863628000000002</v>
      </c>
      <c r="O109" s="127">
        <v>0</v>
      </c>
      <c r="P109" s="127">
        <v>5.0299300000000002E-3</v>
      </c>
      <c r="Q109" s="127"/>
      <c r="R109" s="127"/>
      <c r="S109" s="127"/>
    </row>
    <row r="110" spans="1:19" hidden="1" outlineLevel="1">
      <c r="A110" s="9">
        <v>43556</v>
      </c>
      <c r="B110" s="127">
        <v>5102.3446483099997</v>
      </c>
      <c r="C110" s="127">
        <v>5.2336946700000002</v>
      </c>
      <c r="D110" s="127">
        <v>2.69287755</v>
      </c>
      <c r="E110" s="127">
        <v>2.5408171199999998</v>
      </c>
      <c r="F110" s="127">
        <v>0</v>
      </c>
      <c r="G110" s="127">
        <v>0</v>
      </c>
      <c r="H110" s="127">
        <v>0</v>
      </c>
      <c r="I110" s="127">
        <v>2518.08795964</v>
      </c>
      <c r="J110" s="127">
        <v>4.5212769100000001</v>
      </c>
      <c r="K110" s="127">
        <v>2513.5666827300001</v>
      </c>
      <c r="L110" s="127">
        <v>2579.0229939999999</v>
      </c>
      <c r="M110" s="127">
        <v>2574.72609577</v>
      </c>
      <c r="N110" s="127">
        <v>4.29689823</v>
      </c>
      <c r="O110" s="127">
        <v>0</v>
      </c>
      <c r="P110" s="127">
        <v>4.8491699999999999E-3</v>
      </c>
      <c r="Q110" s="127"/>
      <c r="R110" s="127"/>
      <c r="S110" s="127"/>
    </row>
    <row r="111" spans="1:19" hidden="1" outlineLevel="1">
      <c r="A111" s="9">
        <v>43586</v>
      </c>
      <c r="B111" s="127">
        <v>4961.9736538899997</v>
      </c>
      <c r="C111" s="127">
        <v>2.602312</v>
      </c>
      <c r="D111" s="127">
        <v>2.5266264600000001</v>
      </c>
      <c r="E111" s="127">
        <v>7.5685539999999996E-2</v>
      </c>
      <c r="F111" s="127">
        <v>0</v>
      </c>
      <c r="G111" s="127">
        <v>0</v>
      </c>
      <c r="H111" s="127">
        <v>0</v>
      </c>
      <c r="I111" s="127">
        <v>2330.8781980600002</v>
      </c>
      <c r="J111" s="127">
        <v>4.2486202400000002</v>
      </c>
      <c r="K111" s="127">
        <v>2326.6295778200001</v>
      </c>
      <c r="L111" s="127">
        <v>2628.49314383</v>
      </c>
      <c r="M111" s="127">
        <v>2617.7887842099999</v>
      </c>
      <c r="N111" s="127">
        <v>10.70435962</v>
      </c>
      <c r="O111" s="127">
        <v>0</v>
      </c>
      <c r="P111" s="127">
        <v>5.0761499999999998E-3</v>
      </c>
      <c r="Q111" s="127"/>
      <c r="R111" s="127"/>
      <c r="S111" s="127"/>
    </row>
    <row r="112" spans="1:19" hidden="1" outlineLevel="1">
      <c r="A112" s="9">
        <v>43617</v>
      </c>
      <c r="B112" s="127">
        <v>4395.6354563599998</v>
      </c>
      <c r="C112" s="127">
        <v>8.0162490000000003E-2</v>
      </c>
      <c r="D112" s="127">
        <v>0</v>
      </c>
      <c r="E112" s="127">
        <v>8.0162490000000003E-2</v>
      </c>
      <c r="F112" s="127">
        <v>0</v>
      </c>
      <c r="G112" s="127">
        <v>0</v>
      </c>
      <c r="H112" s="127">
        <v>0</v>
      </c>
      <c r="I112" s="127">
        <v>2228.1786207700002</v>
      </c>
      <c r="J112" s="127">
        <v>3.8168175500000001</v>
      </c>
      <c r="K112" s="127">
        <v>2224.3618032200002</v>
      </c>
      <c r="L112" s="127">
        <v>2167.3766731000001</v>
      </c>
      <c r="M112" s="127">
        <v>2151.7552315200001</v>
      </c>
      <c r="N112" s="127">
        <v>15.621441580000001</v>
      </c>
      <c r="O112" s="127">
        <v>0</v>
      </c>
      <c r="P112" s="127">
        <v>5.1346400000000002E-3</v>
      </c>
      <c r="Q112" s="127"/>
      <c r="R112" s="127"/>
      <c r="S112" s="127"/>
    </row>
    <row r="113" spans="1:19" hidden="1" outlineLevel="1">
      <c r="A113" s="9">
        <v>43647</v>
      </c>
      <c r="B113" s="127">
        <v>4393.5436925000004</v>
      </c>
      <c r="C113" s="127">
        <v>10.757865130000001</v>
      </c>
      <c r="D113" s="127">
        <v>0</v>
      </c>
      <c r="E113" s="127">
        <v>10.757865130000001</v>
      </c>
      <c r="F113" s="127">
        <v>0</v>
      </c>
      <c r="G113" s="127">
        <v>0</v>
      </c>
      <c r="H113" s="127">
        <v>0</v>
      </c>
      <c r="I113" s="127">
        <v>2224.0341997099999</v>
      </c>
      <c r="J113" s="127">
        <v>2.9874291799999999</v>
      </c>
      <c r="K113" s="127">
        <v>2221.0467705299998</v>
      </c>
      <c r="L113" s="127">
        <v>2158.7516276599999</v>
      </c>
      <c r="M113" s="127">
        <v>2141.9383996800002</v>
      </c>
      <c r="N113" s="127">
        <v>16.813227980000001</v>
      </c>
      <c r="O113" s="127">
        <v>0</v>
      </c>
      <c r="P113" s="127">
        <v>9.7089229999999999E-2</v>
      </c>
      <c r="Q113" s="127"/>
      <c r="R113" s="127"/>
      <c r="S113" s="127"/>
    </row>
    <row r="114" spans="1:19" hidden="1" outlineLevel="1">
      <c r="A114" s="9">
        <v>43678</v>
      </c>
      <c r="B114" s="127">
        <v>4485.7571292900002</v>
      </c>
      <c r="C114" s="127">
        <v>7.5668860000000004E-2</v>
      </c>
      <c r="D114" s="127">
        <v>0</v>
      </c>
      <c r="E114" s="127">
        <v>7.5668860000000004E-2</v>
      </c>
      <c r="F114" s="127">
        <v>0</v>
      </c>
      <c r="G114" s="127">
        <v>0</v>
      </c>
      <c r="H114" s="127">
        <v>0</v>
      </c>
      <c r="I114" s="127">
        <v>2265.40355671</v>
      </c>
      <c r="J114" s="127">
        <v>5.67024039</v>
      </c>
      <c r="K114" s="127">
        <v>2259.7333163200001</v>
      </c>
      <c r="L114" s="127">
        <v>2220.2779037199998</v>
      </c>
      <c r="M114" s="127">
        <v>2205.4919176799999</v>
      </c>
      <c r="N114" s="127">
        <v>14.785986039999999</v>
      </c>
      <c r="O114" s="127">
        <v>0</v>
      </c>
      <c r="P114" s="127">
        <v>0.10722178</v>
      </c>
      <c r="Q114" s="127"/>
      <c r="R114" s="127"/>
      <c r="S114" s="127"/>
    </row>
    <row r="115" spans="1:19" hidden="1" outlineLevel="1">
      <c r="A115" s="9">
        <v>43709</v>
      </c>
      <c r="B115" s="127">
        <v>4464.2611388900004</v>
      </c>
      <c r="C115" s="127">
        <v>7.9841889999999999E-2</v>
      </c>
      <c r="D115" s="127">
        <v>0</v>
      </c>
      <c r="E115" s="127">
        <v>7.9841889999999999E-2</v>
      </c>
      <c r="F115" s="127">
        <v>0</v>
      </c>
      <c r="G115" s="127">
        <v>0</v>
      </c>
      <c r="H115" s="127">
        <v>0</v>
      </c>
      <c r="I115" s="127">
        <v>2223.4438282599999</v>
      </c>
      <c r="J115" s="127">
        <v>4.8264057600000001</v>
      </c>
      <c r="K115" s="127">
        <v>2218.6174225</v>
      </c>
      <c r="L115" s="127">
        <v>2240.7374687400002</v>
      </c>
      <c r="M115" s="127">
        <v>2226.3586602199998</v>
      </c>
      <c r="N115" s="127">
        <v>14.37880852</v>
      </c>
      <c r="O115" s="127">
        <v>0</v>
      </c>
      <c r="P115" s="127">
        <v>9.5294110000000001E-2</v>
      </c>
      <c r="Q115" s="127"/>
      <c r="R115" s="127"/>
      <c r="S115" s="127"/>
    </row>
    <row r="116" spans="1:19" hidden="1" outlineLevel="1">
      <c r="A116" s="9">
        <v>43739</v>
      </c>
      <c r="B116" s="127">
        <v>4639.1257296499998</v>
      </c>
      <c r="C116" s="127">
        <v>8.0692079999999999E-2</v>
      </c>
      <c r="D116" s="127">
        <v>0</v>
      </c>
      <c r="E116" s="127">
        <v>8.0692079999999999E-2</v>
      </c>
      <c r="F116" s="127">
        <v>0</v>
      </c>
      <c r="G116" s="127">
        <v>0</v>
      </c>
      <c r="H116" s="127">
        <v>0</v>
      </c>
      <c r="I116" s="127">
        <v>2359.5134033499999</v>
      </c>
      <c r="J116" s="127">
        <v>6.3762481500000003</v>
      </c>
      <c r="K116" s="127">
        <v>2353.1371552000001</v>
      </c>
      <c r="L116" s="127">
        <v>2279.5316342199999</v>
      </c>
      <c r="M116" s="127">
        <v>2263.1699440699999</v>
      </c>
      <c r="N116" s="127">
        <v>16.361690150000001</v>
      </c>
      <c r="O116" s="127">
        <v>0</v>
      </c>
      <c r="P116" s="127">
        <v>8.5905410000000001E-2</v>
      </c>
      <c r="Q116" s="127"/>
      <c r="R116" s="127"/>
      <c r="S116" s="127"/>
    </row>
    <row r="117" spans="1:19" hidden="1" outlineLevel="1">
      <c r="A117" s="9">
        <v>43770</v>
      </c>
      <c r="B117" s="127">
        <v>4694.0878441200002</v>
      </c>
      <c r="C117" s="127">
        <v>9.3504500000000004E-2</v>
      </c>
      <c r="D117" s="127">
        <v>0</v>
      </c>
      <c r="E117" s="127">
        <v>9.3504500000000004E-2</v>
      </c>
      <c r="F117" s="127">
        <v>0</v>
      </c>
      <c r="G117" s="127">
        <v>0</v>
      </c>
      <c r="H117" s="127">
        <v>0</v>
      </c>
      <c r="I117" s="127">
        <v>2406.0350146300002</v>
      </c>
      <c r="J117" s="127">
        <v>5.8418062600000003</v>
      </c>
      <c r="K117" s="127">
        <v>2400.1932083699999</v>
      </c>
      <c r="L117" s="127">
        <v>2287.9593249899999</v>
      </c>
      <c r="M117" s="127">
        <v>2272.4427739399998</v>
      </c>
      <c r="N117" s="127">
        <v>15.51655105</v>
      </c>
      <c r="O117" s="127">
        <v>0</v>
      </c>
      <c r="P117" s="127">
        <v>0.10689972</v>
      </c>
      <c r="Q117" s="127"/>
      <c r="R117" s="127"/>
      <c r="S117" s="127"/>
    </row>
    <row r="118" spans="1:19" hidden="1" outlineLevel="1">
      <c r="A118" s="9">
        <v>43800</v>
      </c>
      <c r="B118" s="127">
        <v>4700.8462389300003</v>
      </c>
      <c r="C118" s="127">
        <v>9.4186779999999998E-2</v>
      </c>
      <c r="D118" s="127">
        <v>0</v>
      </c>
      <c r="E118" s="127">
        <v>9.4186779999999998E-2</v>
      </c>
      <c r="F118" s="127">
        <v>0</v>
      </c>
      <c r="G118" s="127">
        <v>0</v>
      </c>
      <c r="H118" s="127">
        <v>0</v>
      </c>
      <c r="I118" s="127">
        <v>2416.9365477599999</v>
      </c>
      <c r="J118" s="127">
        <v>5.6663403199999998</v>
      </c>
      <c r="K118" s="127">
        <v>2411.2702074399999</v>
      </c>
      <c r="L118" s="127">
        <v>2283.8155043900001</v>
      </c>
      <c r="M118" s="127">
        <v>2270.5206096799998</v>
      </c>
      <c r="N118" s="127">
        <v>13.294894709999999</v>
      </c>
      <c r="O118" s="127">
        <v>0</v>
      </c>
      <c r="P118" s="127">
        <v>0.16191673000000001</v>
      </c>
      <c r="Q118" s="127"/>
      <c r="R118" s="127"/>
      <c r="S118" s="127"/>
    </row>
    <row r="119" spans="1:19" hidden="1" outlineLevel="1">
      <c r="A119" s="9">
        <v>43831</v>
      </c>
      <c r="B119" s="127">
        <v>4598.2947166000004</v>
      </c>
      <c r="C119" s="127">
        <v>6.5025349999999996E-2</v>
      </c>
      <c r="D119" s="127">
        <v>0</v>
      </c>
      <c r="E119" s="127">
        <v>6.5025349999999996E-2</v>
      </c>
      <c r="F119" s="127">
        <v>0</v>
      </c>
      <c r="G119" s="127">
        <v>0</v>
      </c>
      <c r="H119" s="127">
        <v>0</v>
      </c>
      <c r="I119" s="127">
        <v>2270.7948082399998</v>
      </c>
      <c r="J119" s="127">
        <v>5.0667592399999997</v>
      </c>
      <c r="K119" s="127">
        <v>2265.7280489999998</v>
      </c>
      <c r="L119" s="127">
        <v>2327.4348830099998</v>
      </c>
      <c r="M119" s="127">
        <v>2317.4246785700002</v>
      </c>
      <c r="N119" s="127">
        <v>10.010204440000001</v>
      </c>
      <c r="O119" s="127">
        <v>0</v>
      </c>
      <c r="P119" s="127">
        <v>0.14552454000000001</v>
      </c>
      <c r="Q119" s="127"/>
      <c r="R119" s="127"/>
      <c r="S119" s="127"/>
    </row>
    <row r="120" spans="1:19" hidden="1" outlineLevel="1">
      <c r="A120" s="9">
        <v>43862</v>
      </c>
      <c r="B120" s="127">
        <v>4653.1245528999998</v>
      </c>
      <c r="C120" s="127">
        <v>8.8285630000000004E-2</v>
      </c>
      <c r="D120" s="127">
        <v>0</v>
      </c>
      <c r="E120" s="127">
        <v>8.8285630000000004E-2</v>
      </c>
      <c r="F120" s="127">
        <v>0</v>
      </c>
      <c r="G120" s="127">
        <v>0</v>
      </c>
      <c r="H120" s="127">
        <v>0</v>
      </c>
      <c r="I120" s="127">
        <v>2292.05092522</v>
      </c>
      <c r="J120" s="127">
        <v>6.6661244399999999</v>
      </c>
      <c r="K120" s="127">
        <v>2285.3848007800002</v>
      </c>
      <c r="L120" s="127">
        <v>2360.9853420499999</v>
      </c>
      <c r="M120" s="127">
        <v>2351.0849352300002</v>
      </c>
      <c r="N120" s="127">
        <v>9.9004068200000006</v>
      </c>
      <c r="O120" s="127">
        <v>0</v>
      </c>
      <c r="P120" s="127">
        <v>0.16995921</v>
      </c>
      <c r="Q120" s="127"/>
      <c r="R120" s="127"/>
      <c r="S120" s="127"/>
    </row>
    <row r="121" spans="1:19" hidden="1" outlineLevel="1">
      <c r="A121" s="9">
        <v>43891</v>
      </c>
      <c r="B121" s="127">
        <v>5024.4139474900003</v>
      </c>
      <c r="C121" s="127">
        <v>7.9239299999999999E-2</v>
      </c>
      <c r="D121" s="127">
        <v>0</v>
      </c>
      <c r="E121" s="127">
        <v>7.9239299999999999E-2</v>
      </c>
      <c r="F121" s="127">
        <v>0</v>
      </c>
      <c r="G121" s="127">
        <v>0</v>
      </c>
      <c r="H121" s="127">
        <v>0</v>
      </c>
      <c r="I121" s="127">
        <v>2621.5617301500001</v>
      </c>
      <c r="J121" s="127">
        <v>4.9261750600000003</v>
      </c>
      <c r="K121" s="127">
        <v>2616.6355550899998</v>
      </c>
      <c r="L121" s="127">
        <v>2402.77297804</v>
      </c>
      <c r="M121" s="127">
        <v>2392.95291542</v>
      </c>
      <c r="N121" s="127">
        <v>9.8200626199999999</v>
      </c>
      <c r="O121" s="127">
        <v>0</v>
      </c>
      <c r="P121" s="127">
        <v>0.15884276999999999</v>
      </c>
      <c r="Q121" s="127"/>
      <c r="R121" s="127"/>
      <c r="S121" s="127"/>
    </row>
    <row r="122" spans="1:19" hidden="1" outlineLevel="1">
      <c r="A122" s="9">
        <v>43922</v>
      </c>
      <c r="B122" s="127">
        <v>4861.3898113799996</v>
      </c>
      <c r="C122" s="127">
        <v>7.5902919999999999E-2</v>
      </c>
      <c r="D122" s="127">
        <v>0</v>
      </c>
      <c r="E122" s="127">
        <v>7.5902919999999999E-2</v>
      </c>
      <c r="F122" s="127">
        <v>0</v>
      </c>
      <c r="G122" s="127">
        <v>0</v>
      </c>
      <c r="H122" s="127">
        <v>0</v>
      </c>
      <c r="I122" s="127">
        <v>2547.7701664800002</v>
      </c>
      <c r="J122" s="127">
        <v>4.1767433499999997</v>
      </c>
      <c r="K122" s="127">
        <v>2543.5934231299998</v>
      </c>
      <c r="L122" s="127">
        <v>2313.54374198</v>
      </c>
      <c r="M122" s="127">
        <v>2304.06849496</v>
      </c>
      <c r="N122" s="127">
        <v>9.4752470199999994</v>
      </c>
      <c r="O122" s="127">
        <v>0</v>
      </c>
      <c r="P122" s="127">
        <v>0.13766572999999999</v>
      </c>
      <c r="Q122" s="127"/>
      <c r="R122" s="127"/>
      <c r="S122" s="127"/>
    </row>
    <row r="123" spans="1:19" hidden="1" outlineLevel="1">
      <c r="A123" s="9">
        <v>43952</v>
      </c>
      <c r="B123" s="127">
        <v>4853.8785827800002</v>
      </c>
      <c r="C123" s="127">
        <v>7.7364710000000003E-2</v>
      </c>
      <c r="D123" s="127">
        <v>0</v>
      </c>
      <c r="E123" s="127">
        <v>7.7364710000000003E-2</v>
      </c>
      <c r="F123" s="127">
        <v>0</v>
      </c>
      <c r="G123" s="127">
        <v>0</v>
      </c>
      <c r="H123" s="127">
        <v>0</v>
      </c>
      <c r="I123" s="127">
        <v>2540.1801468399999</v>
      </c>
      <c r="J123" s="127">
        <v>3.9966498000000001</v>
      </c>
      <c r="K123" s="127">
        <v>2536.18349704</v>
      </c>
      <c r="L123" s="127">
        <v>2313.6210712299999</v>
      </c>
      <c r="M123" s="127">
        <v>2303.6023610100001</v>
      </c>
      <c r="N123" s="127">
        <v>10.018710220000001</v>
      </c>
      <c r="O123" s="127">
        <v>0</v>
      </c>
      <c r="P123" s="127">
        <v>0.13884716999999999</v>
      </c>
      <c r="Q123" s="127"/>
      <c r="R123" s="127"/>
      <c r="S123" s="127"/>
    </row>
    <row r="124" spans="1:19" hidden="1" outlineLevel="1">
      <c r="A124" s="9">
        <v>43983</v>
      </c>
      <c r="B124" s="127">
        <v>4834.4393302799999</v>
      </c>
      <c r="C124" s="127">
        <v>0.22714588999999999</v>
      </c>
      <c r="D124" s="127">
        <v>0.15</v>
      </c>
      <c r="E124" s="127">
        <v>7.7145889999999995E-2</v>
      </c>
      <c r="F124" s="127">
        <v>0</v>
      </c>
      <c r="G124" s="127">
        <v>0</v>
      </c>
      <c r="H124" s="127">
        <v>0</v>
      </c>
      <c r="I124" s="127">
        <v>2496.7098357099999</v>
      </c>
      <c r="J124" s="127">
        <v>3.7230509199999999</v>
      </c>
      <c r="K124" s="127">
        <v>2492.98678479</v>
      </c>
      <c r="L124" s="127">
        <v>2337.5023486800001</v>
      </c>
      <c r="M124" s="127">
        <v>2327.12966061</v>
      </c>
      <c r="N124" s="127">
        <v>10.372688070000001</v>
      </c>
      <c r="O124" s="127">
        <v>0</v>
      </c>
      <c r="P124" s="127">
        <v>0.13682443999999999</v>
      </c>
      <c r="Q124" s="127"/>
      <c r="R124" s="127"/>
      <c r="S124" s="127"/>
    </row>
    <row r="125" spans="1:19" hidden="1" outlineLevel="1">
      <c r="A125" s="9">
        <v>44013</v>
      </c>
      <c r="B125" s="127">
        <v>4877.6858812600003</v>
      </c>
      <c r="C125" s="127">
        <v>0.17491091</v>
      </c>
      <c r="D125" s="127">
        <v>0.1</v>
      </c>
      <c r="E125" s="127">
        <v>7.4910909999999997E-2</v>
      </c>
      <c r="F125" s="127">
        <v>0</v>
      </c>
      <c r="G125" s="127">
        <v>0</v>
      </c>
      <c r="H125" s="127">
        <v>0</v>
      </c>
      <c r="I125" s="127">
        <v>2515.2433316699999</v>
      </c>
      <c r="J125" s="127">
        <v>5.44597452</v>
      </c>
      <c r="K125" s="127">
        <v>2509.7973571500002</v>
      </c>
      <c r="L125" s="127">
        <v>2362.2676386799999</v>
      </c>
      <c r="M125" s="127">
        <v>2351.8881797399999</v>
      </c>
      <c r="N125" s="127">
        <v>10.379458939999999</v>
      </c>
      <c r="O125" s="127">
        <v>0</v>
      </c>
      <c r="P125" s="127">
        <v>0.13035917999999999</v>
      </c>
      <c r="Q125" s="127"/>
      <c r="R125" s="127"/>
      <c r="S125" s="127"/>
    </row>
    <row r="126" spans="1:19" hidden="1" outlineLevel="1">
      <c r="A126" s="9">
        <v>44044</v>
      </c>
      <c r="B126" s="127">
        <v>5060.3659928300003</v>
      </c>
      <c r="C126" s="127">
        <v>0.1623966</v>
      </c>
      <c r="D126" s="127">
        <v>0.05</v>
      </c>
      <c r="E126" s="127">
        <v>0.1123966</v>
      </c>
      <c r="F126" s="127">
        <v>0</v>
      </c>
      <c r="G126" s="127">
        <v>0</v>
      </c>
      <c r="H126" s="127">
        <v>0</v>
      </c>
      <c r="I126" s="127">
        <v>2633.18675519</v>
      </c>
      <c r="J126" s="127">
        <v>5.1447152599999999</v>
      </c>
      <c r="K126" s="127">
        <v>2628.0420399300001</v>
      </c>
      <c r="L126" s="127">
        <v>2427.0168410400001</v>
      </c>
      <c r="M126" s="127">
        <v>2416.49297497</v>
      </c>
      <c r="N126" s="127">
        <v>10.52386607</v>
      </c>
      <c r="O126" s="127">
        <v>0</v>
      </c>
      <c r="P126" s="127">
        <v>0.12170006999999999</v>
      </c>
      <c r="Q126" s="127"/>
      <c r="R126" s="127"/>
      <c r="S126" s="127"/>
    </row>
    <row r="127" spans="1:19" hidden="1" outlineLevel="1">
      <c r="A127" s="9">
        <v>44075</v>
      </c>
      <c r="B127" s="127">
        <v>5090.5983738000004</v>
      </c>
      <c r="C127" s="127">
        <v>7.0952500000000002E-2</v>
      </c>
      <c r="D127" s="127">
        <v>0</v>
      </c>
      <c r="E127" s="127">
        <v>7.0952500000000002E-2</v>
      </c>
      <c r="F127" s="127">
        <v>0</v>
      </c>
      <c r="G127" s="127">
        <v>0</v>
      </c>
      <c r="H127" s="127">
        <v>0</v>
      </c>
      <c r="I127" s="127">
        <v>2669.2592817899999</v>
      </c>
      <c r="J127" s="127">
        <v>4.3030731900000001</v>
      </c>
      <c r="K127" s="127">
        <v>2664.9562086000001</v>
      </c>
      <c r="L127" s="127">
        <v>2421.2681395099999</v>
      </c>
      <c r="M127" s="127">
        <v>2410.7406209300002</v>
      </c>
      <c r="N127" s="127">
        <v>10.527518580000001</v>
      </c>
      <c r="O127" s="127">
        <v>0</v>
      </c>
      <c r="P127" s="127">
        <v>0.16522658000000001</v>
      </c>
      <c r="Q127" s="127"/>
      <c r="R127" s="127"/>
      <c r="S127" s="127"/>
    </row>
    <row r="128" spans="1:19" hidden="1" outlineLevel="1">
      <c r="A128" s="9">
        <v>44105</v>
      </c>
      <c r="B128" s="127">
        <v>4994.18529597</v>
      </c>
      <c r="C128" s="127">
        <v>8.1529690000000002E-2</v>
      </c>
      <c r="D128" s="127">
        <v>0</v>
      </c>
      <c r="E128" s="127">
        <v>8.1529690000000002E-2</v>
      </c>
      <c r="F128" s="127">
        <v>0</v>
      </c>
      <c r="G128" s="127">
        <v>0</v>
      </c>
      <c r="H128" s="127">
        <v>0</v>
      </c>
      <c r="I128" s="127">
        <v>2629.7148947999999</v>
      </c>
      <c r="J128" s="127">
        <v>4.6763822099999999</v>
      </c>
      <c r="K128" s="127">
        <v>2625.0385125900002</v>
      </c>
      <c r="L128" s="127">
        <v>2364.38887148</v>
      </c>
      <c r="M128" s="127">
        <v>2351.1934234800001</v>
      </c>
      <c r="N128" s="127">
        <v>13.195448000000001</v>
      </c>
      <c r="O128" s="127">
        <v>0</v>
      </c>
      <c r="P128" s="127">
        <v>0.13538960999999999</v>
      </c>
      <c r="Q128" s="127"/>
      <c r="R128" s="127"/>
      <c r="S128" s="127"/>
    </row>
    <row r="129" spans="1:19" hidden="1" outlineLevel="1">
      <c r="A129" s="9">
        <v>44136</v>
      </c>
      <c r="B129" s="127">
        <v>5128.2005290099996</v>
      </c>
      <c r="C129" s="127">
        <v>0.13365308000000001</v>
      </c>
      <c r="D129" s="127">
        <v>0</v>
      </c>
      <c r="E129" s="127">
        <v>0.13365308000000001</v>
      </c>
      <c r="F129" s="127">
        <v>0</v>
      </c>
      <c r="G129" s="127">
        <v>0</v>
      </c>
      <c r="H129" s="127">
        <v>0</v>
      </c>
      <c r="I129" s="127">
        <v>2806.6241271399999</v>
      </c>
      <c r="J129" s="127">
        <v>4.2636433199999999</v>
      </c>
      <c r="K129" s="127">
        <v>2802.3604838199999</v>
      </c>
      <c r="L129" s="127">
        <v>2321.4427487900002</v>
      </c>
      <c r="M129" s="127">
        <v>2308.4894258200002</v>
      </c>
      <c r="N129" s="127">
        <v>12.95332297</v>
      </c>
      <c r="O129" s="127">
        <v>0</v>
      </c>
      <c r="P129" s="127">
        <v>0.13128513</v>
      </c>
      <c r="Q129" s="127"/>
      <c r="R129" s="127"/>
      <c r="S129" s="127"/>
    </row>
    <row r="130" spans="1:19" hidden="1" outlineLevel="1">
      <c r="A130" s="9">
        <v>44166</v>
      </c>
      <c r="B130" s="127">
        <v>4967.5005600599998</v>
      </c>
      <c r="C130" s="127">
        <v>1.255061E-2</v>
      </c>
      <c r="D130" s="127">
        <v>0</v>
      </c>
      <c r="E130" s="127">
        <v>1.255061E-2</v>
      </c>
      <c r="F130" s="127">
        <v>0</v>
      </c>
      <c r="G130" s="127">
        <v>0</v>
      </c>
      <c r="H130" s="127">
        <v>0</v>
      </c>
      <c r="I130" s="127">
        <v>2689.3373533700001</v>
      </c>
      <c r="J130" s="127">
        <v>3.8780325800000002</v>
      </c>
      <c r="K130" s="127">
        <v>2685.4593207900002</v>
      </c>
      <c r="L130" s="127">
        <v>2278.1506560799999</v>
      </c>
      <c r="M130" s="127">
        <v>2271.7701533200002</v>
      </c>
      <c r="N130" s="127">
        <v>6.3805027599999997</v>
      </c>
      <c r="O130" s="127">
        <v>0</v>
      </c>
      <c r="P130" s="127">
        <v>9.6879430000000002E-2</v>
      </c>
      <c r="Q130" s="127"/>
      <c r="R130" s="127"/>
      <c r="S130" s="127"/>
    </row>
    <row r="131" spans="1:19" hidden="1" outlineLevel="1">
      <c r="A131" s="9">
        <v>44197</v>
      </c>
      <c r="B131" s="127">
        <v>4816.2203801200003</v>
      </c>
      <c r="C131" s="127">
        <v>7.0530000000000004E-5</v>
      </c>
      <c r="D131" s="127">
        <v>0</v>
      </c>
      <c r="E131" s="127">
        <v>7.0530000000000004E-5</v>
      </c>
      <c r="F131" s="127">
        <v>0</v>
      </c>
      <c r="G131" s="127">
        <v>0</v>
      </c>
      <c r="H131" s="127">
        <v>0</v>
      </c>
      <c r="I131" s="127">
        <v>2524.4113980500001</v>
      </c>
      <c r="J131" s="127">
        <v>4.6641747499999999</v>
      </c>
      <c r="K131" s="127">
        <v>2519.7472232999999</v>
      </c>
      <c r="L131" s="127">
        <v>2291.8089115399998</v>
      </c>
      <c r="M131" s="127">
        <v>2285.8020897299998</v>
      </c>
      <c r="N131" s="127">
        <v>6.0068218099999999</v>
      </c>
      <c r="O131" s="127">
        <v>0</v>
      </c>
      <c r="P131" s="127">
        <v>9.1487799999999994E-2</v>
      </c>
      <c r="Q131" s="127"/>
      <c r="R131" s="127"/>
      <c r="S131" s="127"/>
    </row>
    <row r="132" spans="1:19" hidden="1" outlineLevel="1">
      <c r="A132" s="9">
        <v>44228</v>
      </c>
      <c r="B132" s="127">
        <v>4854.7891592899996</v>
      </c>
      <c r="C132" s="127">
        <v>7.2440000000000004E-5</v>
      </c>
      <c r="D132" s="127">
        <v>0</v>
      </c>
      <c r="E132" s="127">
        <v>7.2440000000000004E-5</v>
      </c>
      <c r="F132" s="127">
        <v>0</v>
      </c>
      <c r="G132" s="127">
        <v>0</v>
      </c>
      <c r="H132" s="127">
        <v>0</v>
      </c>
      <c r="I132" s="127">
        <v>2562.8504907400002</v>
      </c>
      <c r="J132" s="127">
        <v>4.6796381800000004</v>
      </c>
      <c r="K132" s="127">
        <v>2558.1708525600002</v>
      </c>
      <c r="L132" s="127">
        <v>2291.9385961100002</v>
      </c>
      <c r="M132" s="127">
        <v>2286.1405676700001</v>
      </c>
      <c r="N132" s="127">
        <v>5.7980284400000004</v>
      </c>
      <c r="O132" s="127">
        <v>0</v>
      </c>
      <c r="P132" s="127">
        <v>4.0128869999999997E-2</v>
      </c>
      <c r="Q132" s="127"/>
      <c r="R132" s="127"/>
      <c r="S132" s="127"/>
    </row>
    <row r="133" spans="1:19" hidden="1" outlineLevel="1">
      <c r="A133" s="9">
        <v>44256</v>
      </c>
      <c r="B133" s="127">
        <v>4960.7105676299998</v>
      </c>
      <c r="C133" s="127">
        <v>2.1990000000000001E-5</v>
      </c>
      <c r="D133" s="127">
        <v>0</v>
      </c>
      <c r="E133" s="127">
        <v>2.1990000000000001E-5</v>
      </c>
      <c r="F133" s="127">
        <v>0</v>
      </c>
      <c r="G133" s="127">
        <v>0</v>
      </c>
      <c r="H133" s="127">
        <v>0</v>
      </c>
      <c r="I133" s="127">
        <v>2599.5469688600001</v>
      </c>
      <c r="J133" s="127">
        <v>3.8064688900000001</v>
      </c>
      <c r="K133" s="127">
        <v>2595.7404999700002</v>
      </c>
      <c r="L133" s="127">
        <v>2361.1635767799999</v>
      </c>
      <c r="M133" s="127">
        <v>2355.4813046099998</v>
      </c>
      <c r="N133" s="127">
        <v>5.6822721700000001</v>
      </c>
      <c r="O133" s="127">
        <v>0</v>
      </c>
      <c r="P133" s="127">
        <v>5.3704839999999997E-2</v>
      </c>
      <c r="Q133" s="127"/>
      <c r="R133" s="127"/>
      <c r="S133" s="127"/>
    </row>
    <row r="134" spans="1:19" hidden="1" outlineLevel="1">
      <c r="A134" s="9">
        <v>44287</v>
      </c>
      <c r="B134" s="127">
        <v>5233.2748337800003</v>
      </c>
      <c r="C134" s="127">
        <v>2.2629999999999998E-5</v>
      </c>
      <c r="D134" s="127">
        <v>0</v>
      </c>
      <c r="E134" s="127">
        <v>2.2629999999999998E-5</v>
      </c>
      <c r="F134" s="127">
        <v>0</v>
      </c>
      <c r="G134" s="127">
        <v>0</v>
      </c>
      <c r="H134" s="127">
        <v>0</v>
      </c>
      <c r="I134" s="127">
        <v>2844.4732999399998</v>
      </c>
      <c r="J134" s="127">
        <v>3.8418485000000002</v>
      </c>
      <c r="K134" s="127">
        <v>2840.6314514400001</v>
      </c>
      <c r="L134" s="127">
        <v>2388.8015112100002</v>
      </c>
      <c r="M134" s="127">
        <v>2383.29244049</v>
      </c>
      <c r="N134" s="127">
        <v>5.5090707200000004</v>
      </c>
      <c r="O134" s="127">
        <v>0</v>
      </c>
      <c r="P134" s="127">
        <v>5.7140829999999997E-2</v>
      </c>
      <c r="Q134" s="127"/>
      <c r="R134" s="127"/>
      <c r="S134" s="127"/>
    </row>
    <row r="135" spans="1:19" hidden="1" outlineLevel="1">
      <c r="A135" s="9">
        <v>44317</v>
      </c>
      <c r="B135" s="127">
        <v>5621.7124659000001</v>
      </c>
      <c r="C135" s="127">
        <v>3.8337000000000001E-4</v>
      </c>
      <c r="D135" s="127">
        <v>0</v>
      </c>
      <c r="E135" s="127">
        <v>3.8337000000000001E-4</v>
      </c>
      <c r="F135" s="127">
        <v>0</v>
      </c>
      <c r="G135" s="127">
        <v>0</v>
      </c>
      <c r="H135" s="127">
        <v>0</v>
      </c>
      <c r="I135" s="127">
        <v>3138.98656613</v>
      </c>
      <c r="J135" s="127">
        <v>4.4869897300000003</v>
      </c>
      <c r="K135" s="127">
        <v>3134.4995764</v>
      </c>
      <c r="L135" s="127">
        <v>2482.7255163999998</v>
      </c>
      <c r="M135" s="127">
        <v>2473.8579199800001</v>
      </c>
      <c r="N135" s="127">
        <v>8.8675964199999999</v>
      </c>
      <c r="O135" s="127">
        <v>0</v>
      </c>
      <c r="P135" s="127">
        <v>5.7930389999999998E-2</v>
      </c>
      <c r="Q135" s="127"/>
      <c r="R135" s="127"/>
      <c r="S135" s="127"/>
    </row>
    <row r="136" spans="1:19" hidden="1" outlineLevel="1">
      <c r="A136" s="9">
        <v>44348</v>
      </c>
      <c r="B136" s="127">
        <v>5730.2077514800003</v>
      </c>
      <c r="C136" s="127">
        <v>0</v>
      </c>
      <c r="D136" s="127">
        <v>0</v>
      </c>
      <c r="E136" s="127">
        <v>0</v>
      </c>
      <c r="F136" s="127">
        <v>0</v>
      </c>
      <c r="G136" s="127">
        <v>0</v>
      </c>
      <c r="H136" s="127">
        <v>0</v>
      </c>
      <c r="I136" s="127">
        <v>3184.7078235899999</v>
      </c>
      <c r="J136" s="127">
        <v>3.5487738800000002</v>
      </c>
      <c r="K136" s="127">
        <v>3181.1590497100001</v>
      </c>
      <c r="L136" s="127">
        <v>2545.49992789</v>
      </c>
      <c r="M136" s="127">
        <v>2536.9644743399999</v>
      </c>
      <c r="N136" s="127">
        <v>8.5354535499999997</v>
      </c>
      <c r="O136" s="127">
        <v>0</v>
      </c>
      <c r="P136" s="127">
        <v>2.8015020000000002E-2</v>
      </c>
      <c r="Q136" s="127"/>
      <c r="R136" s="127"/>
      <c r="S136" s="127"/>
    </row>
    <row r="137" spans="1:19" hidden="1" outlineLevel="1">
      <c r="A137" s="9">
        <v>44378</v>
      </c>
      <c r="B137" s="127">
        <v>5955.5199969200003</v>
      </c>
      <c r="C137" s="127">
        <v>0</v>
      </c>
      <c r="D137" s="127">
        <v>0</v>
      </c>
      <c r="E137" s="127">
        <v>0</v>
      </c>
      <c r="F137" s="127">
        <v>0</v>
      </c>
      <c r="G137" s="127">
        <v>0</v>
      </c>
      <c r="H137" s="127">
        <v>0</v>
      </c>
      <c r="I137" s="127">
        <v>3332.62670948</v>
      </c>
      <c r="J137" s="127">
        <v>3.1843659199999998</v>
      </c>
      <c r="K137" s="127">
        <v>3329.4423435600002</v>
      </c>
      <c r="L137" s="127">
        <v>2622.8932874400002</v>
      </c>
      <c r="M137" s="127">
        <v>2614.1279332700001</v>
      </c>
      <c r="N137" s="127">
        <v>8.7653541700000002</v>
      </c>
      <c r="O137" s="127">
        <v>0</v>
      </c>
      <c r="P137" s="127">
        <v>4.4102290000000002E-2</v>
      </c>
      <c r="Q137" s="127"/>
      <c r="R137" s="127"/>
      <c r="S137" s="127"/>
    </row>
    <row r="138" spans="1:19" hidden="1" outlineLevel="1">
      <c r="A138" s="9">
        <v>44409</v>
      </c>
      <c r="B138" s="127">
        <v>6182.7067889199998</v>
      </c>
      <c r="C138" s="127">
        <v>0</v>
      </c>
      <c r="D138" s="127">
        <v>0</v>
      </c>
      <c r="E138" s="127">
        <v>0</v>
      </c>
      <c r="F138" s="127">
        <v>0</v>
      </c>
      <c r="G138" s="127">
        <v>0</v>
      </c>
      <c r="H138" s="127">
        <v>0</v>
      </c>
      <c r="I138" s="127">
        <v>3447.6606610200001</v>
      </c>
      <c r="J138" s="127">
        <v>3.6178290899999999</v>
      </c>
      <c r="K138" s="127">
        <v>3444.0428319299999</v>
      </c>
      <c r="L138" s="127">
        <v>2735.0461279000001</v>
      </c>
      <c r="M138" s="127">
        <v>2725.69328778</v>
      </c>
      <c r="N138" s="127">
        <v>9.3528401199999998</v>
      </c>
      <c r="O138" s="127">
        <v>0</v>
      </c>
      <c r="P138" s="127">
        <v>2.6058000000000001E-2</v>
      </c>
      <c r="Q138" s="127"/>
      <c r="R138" s="127"/>
      <c r="S138" s="127"/>
    </row>
    <row r="139" spans="1:19" hidden="1" outlineLevel="1">
      <c r="A139" s="9">
        <v>44440</v>
      </c>
      <c r="B139" s="127">
        <v>6361.0699359700002</v>
      </c>
      <c r="C139" s="127">
        <v>0</v>
      </c>
      <c r="D139" s="127">
        <v>0</v>
      </c>
      <c r="E139" s="127">
        <v>0</v>
      </c>
      <c r="F139" s="127">
        <v>0</v>
      </c>
      <c r="G139" s="127">
        <v>0</v>
      </c>
      <c r="H139" s="127">
        <v>0</v>
      </c>
      <c r="I139" s="127">
        <v>3584.28021076</v>
      </c>
      <c r="J139" s="127">
        <v>2.6434476400000002</v>
      </c>
      <c r="K139" s="127">
        <v>3581.6367631200001</v>
      </c>
      <c r="L139" s="127">
        <v>2776.7897252100001</v>
      </c>
      <c r="M139" s="127">
        <v>2766.3607308199998</v>
      </c>
      <c r="N139" s="127">
        <v>10.42899439</v>
      </c>
      <c r="O139" s="127">
        <v>0</v>
      </c>
      <c r="P139" s="127">
        <v>3.6715690000000002E-2</v>
      </c>
      <c r="Q139" s="127"/>
      <c r="R139" s="127"/>
      <c r="S139" s="127"/>
    </row>
    <row r="140" spans="1:19" hidden="1" outlineLevel="1">
      <c r="A140" s="9">
        <v>44470</v>
      </c>
      <c r="B140" s="127">
        <v>6266.5525134999998</v>
      </c>
      <c r="C140" s="127">
        <v>0</v>
      </c>
      <c r="D140" s="127">
        <v>0</v>
      </c>
      <c r="E140" s="127">
        <v>0</v>
      </c>
      <c r="F140" s="127">
        <v>0</v>
      </c>
      <c r="G140" s="127">
        <v>0</v>
      </c>
      <c r="H140" s="127">
        <v>0</v>
      </c>
      <c r="I140" s="127">
        <v>3477.6727387400001</v>
      </c>
      <c r="J140" s="127">
        <v>2.21214713</v>
      </c>
      <c r="K140" s="127">
        <v>3475.4605916099999</v>
      </c>
      <c r="L140" s="127">
        <v>2788.8797747600001</v>
      </c>
      <c r="M140" s="127">
        <v>2778.2818009600001</v>
      </c>
      <c r="N140" s="127">
        <v>10.5979738</v>
      </c>
      <c r="O140" s="127">
        <v>0</v>
      </c>
      <c r="P140" s="127">
        <v>5.5605189999999999E-2</v>
      </c>
      <c r="Q140" s="127"/>
      <c r="R140" s="127"/>
      <c r="S140" s="127"/>
    </row>
    <row r="141" spans="1:19" hidden="1" outlineLevel="1">
      <c r="A141" s="9">
        <v>44501</v>
      </c>
      <c r="B141" s="127">
        <v>6371.1283239200002</v>
      </c>
      <c r="C141" s="127">
        <v>0</v>
      </c>
      <c r="D141" s="127">
        <v>0</v>
      </c>
      <c r="E141" s="127">
        <v>0</v>
      </c>
      <c r="F141" s="127">
        <v>0</v>
      </c>
      <c r="G141" s="127">
        <v>0</v>
      </c>
      <c r="H141" s="127">
        <v>0</v>
      </c>
      <c r="I141" s="127">
        <v>3512.1870509300002</v>
      </c>
      <c r="J141" s="127">
        <v>2.56167035</v>
      </c>
      <c r="K141" s="127">
        <v>3509.6253805800002</v>
      </c>
      <c r="L141" s="127">
        <v>2858.94127299</v>
      </c>
      <c r="M141" s="127">
        <v>2848.3465215000001</v>
      </c>
      <c r="N141" s="127">
        <v>10.59475149</v>
      </c>
      <c r="O141" s="127">
        <v>0</v>
      </c>
      <c r="P141" s="127">
        <v>4.763071E-2</v>
      </c>
      <c r="Q141" s="127"/>
      <c r="R141" s="127"/>
      <c r="S141" s="127"/>
    </row>
    <row r="142" spans="1:19" hidden="1" outlineLevel="1">
      <c r="A142" s="9">
        <v>44531</v>
      </c>
      <c r="B142" s="127">
        <v>6426.6082964699999</v>
      </c>
      <c r="C142" s="127">
        <v>0</v>
      </c>
      <c r="D142" s="127">
        <v>0</v>
      </c>
      <c r="E142" s="127">
        <v>0</v>
      </c>
      <c r="F142" s="127">
        <v>0</v>
      </c>
      <c r="G142" s="127">
        <v>0</v>
      </c>
      <c r="H142" s="127">
        <v>0</v>
      </c>
      <c r="I142" s="127">
        <v>3524.3891626499999</v>
      </c>
      <c r="J142" s="127">
        <v>2.4082744300000001</v>
      </c>
      <c r="K142" s="127">
        <v>3521.98088822</v>
      </c>
      <c r="L142" s="127">
        <v>2902.21913382</v>
      </c>
      <c r="M142" s="127">
        <v>2891.8805871300001</v>
      </c>
      <c r="N142" s="127">
        <v>10.338546689999999</v>
      </c>
      <c r="O142" s="127">
        <v>0</v>
      </c>
      <c r="P142" s="127">
        <v>4.67213E-2</v>
      </c>
      <c r="Q142" s="127"/>
      <c r="R142" s="127"/>
      <c r="S142" s="127"/>
    </row>
    <row r="143" spans="1:19" hidden="1" outlineLevel="1">
      <c r="A143" s="9">
        <v>44562</v>
      </c>
      <c r="B143" s="127">
        <v>6622.5026438000004</v>
      </c>
      <c r="C143" s="127">
        <v>0</v>
      </c>
      <c r="D143" s="127">
        <v>0</v>
      </c>
      <c r="E143" s="127">
        <v>0</v>
      </c>
      <c r="F143" s="127">
        <v>0</v>
      </c>
      <c r="G143" s="127">
        <v>0</v>
      </c>
      <c r="H143" s="127">
        <v>0</v>
      </c>
      <c r="I143" s="127">
        <v>3612.0003143399999</v>
      </c>
      <c r="J143" s="127">
        <v>2.7343748899999998</v>
      </c>
      <c r="K143" s="127">
        <v>3609.2659394500001</v>
      </c>
      <c r="L143" s="127">
        <v>3010.5023294600001</v>
      </c>
      <c r="M143" s="127">
        <v>3000.3576800699998</v>
      </c>
      <c r="N143" s="127">
        <v>10.14464939</v>
      </c>
      <c r="O143" s="127">
        <v>0</v>
      </c>
      <c r="P143" s="127">
        <v>5.1800260000000001E-2</v>
      </c>
      <c r="Q143" s="127"/>
      <c r="R143" s="127"/>
      <c r="S143" s="127"/>
    </row>
    <row r="144" spans="1:19" hidden="1" outlineLevel="1">
      <c r="A144" s="9">
        <v>44593</v>
      </c>
      <c r="B144" s="127">
        <v>6818.8482599999998</v>
      </c>
      <c r="C144" s="127">
        <v>1.3951999999999999E-4</v>
      </c>
      <c r="D144" s="127">
        <v>0</v>
      </c>
      <c r="E144" s="127">
        <v>1.3951999999999999E-4</v>
      </c>
      <c r="F144" s="127">
        <v>0</v>
      </c>
      <c r="G144" s="127">
        <v>0</v>
      </c>
      <c r="H144" s="127">
        <v>0</v>
      </c>
      <c r="I144" s="127">
        <v>3698.91396235</v>
      </c>
      <c r="J144" s="127">
        <v>1.9688924999999999</v>
      </c>
      <c r="K144" s="127">
        <v>3696.94506985</v>
      </c>
      <c r="L144" s="127">
        <v>3119.93415813</v>
      </c>
      <c r="M144" s="127">
        <v>3110.1493939000002</v>
      </c>
      <c r="N144" s="127">
        <v>9.7847642300000004</v>
      </c>
      <c r="O144" s="127">
        <v>0</v>
      </c>
      <c r="P144" s="127">
        <v>5.958281E-2</v>
      </c>
      <c r="Q144" s="127"/>
      <c r="R144" s="127"/>
      <c r="S144" s="127"/>
    </row>
    <row r="145" spans="1:19" hidden="1" outlineLevel="1">
      <c r="A145" s="9">
        <v>44621</v>
      </c>
      <c r="B145" s="127">
        <v>6762.1881143800001</v>
      </c>
      <c r="C145" s="127">
        <v>0</v>
      </c>
      <c r="D145" s="127">
        <v>0</v>
      </c>
      <c r="E145" s="127">
        <v>0</v>
      </c>
      <c r="F145" s="127">
        <v>0</v>
      </c>
      <c r="G145" s="127">
        <v>0</v>
      </c>
      <c r="H145" s="127">
        <v>0</v>
      </c>
      <c r="I145" s="127">
        <v>3709.2568715100001</v>
      </c>
      <c r="J145" s="127">
        <v>1.9588804099999999</v>
      </c>
      <c r="K145" s="127">
        <v>3707.2979911000002</v>
      </c>
      <c r="L145" s="127">
        <v>3052.93124287</v>
      </c>
      <c r="M145" s="127">
        <v>3043.1261093799999</v>
      </c>
      <c r="N145" s="127">
        <v>9.8051334899999993</v>
      </c>
      <c r="O145" s="127">
        <v>0</v>
      </c>
      <c r="P145" s="127">
        <v>5.9243869999999997E-2</v>
      </c>
      <c r="Q145" s="127"/>
      <c r="R145" s="127"/>
      <c r="S145" s="127"/>
    </row>
    <row r="146" spans="1:19" hidden="1" outlineLevel="1">
      <c r="A146" s="9">
        <v>44652</v>
      </c>
      <c r="B146" s="127">
        <v>7198.2360349099999</v>
      </c>
      <c r="C146" s="127">
        <v>0</v>
      </c>
      <c r="D146" s="127">
        <v>0</v>
      </c>
      <c r="E146" s="127">
        <v>0</v>
      </c>
      <c r="F146" s="127">
        <v>0</v>
      </c>
      <c r="G146" s="127">
        <v>0</v>
      </c>
      <c r="H146" s="127">
        <v>0</v>
      </c>
      <c r="I146" s="127">
        <v>4197.1182786899999</v>
      </c>
      <c r="J146" s="127">
        <v>1.31189172</v>
      </c>
      <c r="K146" s="127">
        <v>4195.8063869699999</v>
      </c>
      <c r="L146" s="127">
        <v>3001.11775622</v>
      </c>
      <c r="M146" s="127">
        <v>2991.6748735900001</v>
      </c>
      <c r="N146" s="127">
        <v>9.4428826299999997</v>
      </c>
      <c r="O146" s="127">
        <v>0</v>
      </c>
      <c r="P146" s="127">
        <v>5.984192E-2</v>
      </c>
      <c r="Q146" s="127"/>
      <c r="R146" s="127"/>
      <c r="S146" s="127"/>
    </row>
    <row r="147" spans="1:19" hidden="1" outlineLevel="1">
      <c r="A147" s="9">
        <v>44682</v>
      </c>
      <c r="B147" s="127">
        <v>7499.0161140500004</v>
      </c>
      <c r="C147" s="127">
        <v>0</v>
      </c>
      <c r="D147" s="127">
        <v>0</v>
      </c>
      <c r="E147" s="127">
        <v>0</v>
      </c>
      <c r="F147" s="127">
        <v>0</v>
      </c>
      <c r="G147" s="127">
        <v>0</v>
      </c>
      <c r="H147" s="127">
        <v>0</v>
      </c>
      <c r="I147" s="127">
        <v>4583.6487942200001</v>
      </c>
      <c r="J147" s="127">
        <v>3.4409295000000002</v>
      </c>
      <c r="K147" s="127">
        <v>4580.2078647199996</v>
      </c>
      <c r="L147" s="127">
        <v>2915.3673198299998</v>
      </c>
      <c r="M147" s="127">
        <v>2906.0541508699998</v>
      </c>
      <c r="N147" s="127">
        <v>9.3131689600000005</v>
      </c>
      <c r="O147" s="127">
        <v>0</v>
      </c>
      <c r="P147" s="127">
        <v>6.0612520000000003E-2</v>
      </c>
      <c r="Q147" s="127"/>
      <c r="R147" s="127"/>
      <c r="S147" s="127"/>
    </row>
    <row r="148" spans="1:19" hidden="1" outlineLevel="1">
      <c r="A148" s="9">
        <v>44713</v>
      </c>
      <c r="B148" s="127">
        <v>7550.47915758</v>
      </c>
      <c r="C148" s="127">
        <v>0</v>
      </c>
      <c r="D148" s="127">
        <v>0</v>
      </c>
      <c r="E148" s="127">
        <v>0</v>
      </c>
      <c r="F148" s="127">
        <v>0</v>
      </c>
      <c r="G148" s="127">
        <v>0</v>
      </c>
      <c r="H148" s="127">
        <v>0</v>
      </c>
      <c r="I148" s="127">
        <v>4721.3919185300001</v>
      </c>
      <c r="J148" s="127">
        <v>3.5730710299999999</v>
      </c>
      <c r="K148" s="127">
        <v>4717.8188474999997</v>
      </c>
      <c r="L148" s="127">
        <v>2829.0872390499999</v>
      </c>
      <c r="M148" s="127">
        <v>2819.9254770699999</v>
      </c>
      <c r="N148" s="127">
        <v>9.1617619799999996</v>
      </c>
      <c r="O148" s="127">
        <v>0</v>
      </c>
      <c r="P148" s="127">
        <v>6.1332629999999999E-2</v>
      </c>
      <c r="Q148" s="127"/>
      <c r="R148" s="127"/>
      <c r="S148" s="127"/>
    </row>
    <row r="149" spans="1:19" hidden="1" outlineLevel="1">
      <c r="A149" s="9">
        <v>44743</v>
      </c>
      <c r="B149" s="127">
        <v>7700.5537622100001</v>
      </c>
      <c r="C149" s="127">
        <v>0</v>
      </c>
      <c r="D149" s="127">
        <v>0</v>
      </c>
      <c r="E149" s="127">
        <v>0</v>
      </c>
      <c r="F149" s="127">
        <v>0</v>
      </c>
      <c r="G149" s="127">
        <v>0</v>
      </c>
      <c r="H149" s="127">
        <v>0</v>
      </c>
      <c r="I149" s="127">
        <v>4929.0000936400002</v>
      </c>
      <c r="J149" s="127">
        <v>3.2378874199999998</v>
      </c>
      <c r="K149" s="127">
        <v>4925.7622062199998</v>
      </c>
      <c r="L149" s="127">
        <v>2771.5536685699999</v>
      </c>
      <c r="M149" s="127">
        <v>2762.4843942299999</v>
      </c>
      <c r="N149" s="127">
        <v>9.0692743399999998</v>
      </c>
      <c r="O149" s="127">
        <v>0</v>
      </c>
      <c r="P149" s="127">
        <v>5.0308989999999998E-2</v>
      </c>
      <c r="Q149" s="127"/>
      <c r="R149" s="127"/>
      <c r="S149" s="127"/>
    </row>
    <row r="150" spans="1:19" hidden="1" outlineLevel="1">
      <c r="A150" s="9">
        <v>44774</v>
      </c>
      <c r="B150" s="127">
        <v>7750.0663699799998</v>
      </c>
      <c r="C150" s="127">
        <v>0</v>
      </c>
      <c r="D150" s="127">
        <v>0</v>
      </c>
      <c r="E150" s="127">
        <v>0</v>
      </c>
      <c r="F150" s="127">
        <v>0</v>
      </c>
      <c r="G150" s="127">
        <v>0</v>
      </c>
      <c r="H150" s="127">
        <v>0</v>
      </c>
      <c r="I150" s="127">
        <v>5001.9428516400003</v>
      </c>
      <c r="J150" s="127">
        <v>3.1894364500000001</v>
      </c>
      <c r="K150" s="127">
        <v>4998.7534151899999</v>
      </c>
      <c r="L150" s="127">
        <v>2748.1235183399999</v>
      </c>
      <c r="M150" s="127">
        <v>2739.1520766899998</v>
      </c>
      <c r="N150" s="127">
        <v>8.9714416499999992</v>
      </c>
      <c r="O150" s="127">
        <v>0</v>
      </c>
      <c r="P150" s="127">
        <v>4.5701199999999997E-2</v>
      </c>
      <c r="Q150" s="127"/>
      <c r="R150" s="127"/>
      <c r="S150" s="127"/>
    </row>
    <row r="151" spans="1:19" hidden="1" outlineLevel="1">
      <c r="A151" s="9">
        <v>44805</v>
      </c>
      <c r="B151" s="127">
        <v>7752.6595654700004</v>
      </c>
      <c r="C151" s="127">
        <v>0</v>
      </c>
      <c r="D151" s="127">
        <v>0</v>
      </c>
      <c r="E151" s="127">
        <v>0</v>
      </c>
      <c r="F151" s="127">
        <v>0</v>
      </c>
      <c r="G151" s="127">
        <v>0</v>
      </c>
      <c r="H151" s="127">
        <v>0</v>
      </c>
      <c r="I151" s="127">
        <v>5038.6246418700002</v>
      </c>
      <c r="J151" s="127">
        <v>3.2679016700000001</v>
      </c>
      <c r="K151" s="127">
        <v>5035.3567401999999</v>
      </c>
      <c r="L151" s="127">
        <v>2714.0349236000002</v>
      </c>
      <c r="M151" s="127">
        <v>2705.1845299900001</v>
      </c>
      <c r="N151" s="127">
        <v>8.8503936099999994</v>
      </c>
      <c r="O151" s="127">
        <v>0</v>
      </c>
      <c r="P151" s="127">
        <v>4.3733000000000001E-2</v>
      </c>
      <c r="Q151" s="127"/>
      <c r="R151" s="127"/>
      <c r="S151" s="127"/>
    </row>
    <row r="152" spans="1:19" hidden="1" outlineLevel="1">
      <c r="A152" s="9">
        <v>44835</v>
      </c>
      <c r="B152" s="127">
        <v>7643.4212270999997</v>
      </c>
      <c r="C152" s="127">
        <v>0</v>
      </c>
      <c r="D152" s="127">
        <v>0</v>
      </c>
      <c r="E152" s="127">
        <v>0</v>
      </c>
      <c r="F152" s="127">
        <v>0</v>
      </c>
      <c r="G152" s="127">
        <v>0</v>
      </c>
      <c r="H152" s="127">
        <v>0</v>
      </c>
      <c r="I152" s="127">
        <v>4967.0738631200002</v>
      </c>
      <c r="J152" s="127">
        <v>3.0153591500000001</v>
      </c>
      <c r="K152" s="127">
        <v>4964.0585039699999</v>
      </c>
      <c r="L152" s="127">
        <v>2676.34736398</v>
      </c>
      <c r="M152" s="127">
        <v>2668.3455564999999</v>
      </c>
      <c r="N152" s="127">
        <v>8.0018074800000001</v>
      </c>
      <c r="O152" s="127">
        <v>0</v>
      </c>
      <c r="P152" s="127">
        <v>4.4254040000000001E-2</v>
      </c>
      <c r="Q152" s="127"/>
      <c r="R152" s="127"/>
      <c r="S152" s="127"/>
    </row>
    <row r="153" spans="1:19" hidden="1" outlineLevel="1">
      <c r="A153" s="9">
        <v>44866</v>
      </c>
      <c r="B153" s="127">
        <v>7574.4556861299998</v>
      </c>
      <c r="C153" s="127">
        <v>0</v>
      </c>
      <c r="D153" s="127">
        <v>0</v>
      </c>
      <c r="E153" s="127">
        <v>0</v>
      </c>
      <c r="F153" s="127">
        <v>0</v>
      </c>
      <c r="G153" s="127">
        <v>0</v>
      </c>
      <c r="H153" s="127">
        <v>0</v>
      </c>
      <c r="I153" s="127">
        <v>4918.66927717</v>
      </c>
      <c r="J153" s="127">
        <v>4.7602051799999998</v>
      </c>
      <c r="K153" s="127">
        <v>4913.9090719899996</v>
      </c>
      <c r="L153" s="127">
        <v>2655.7864089599998</v>
      </c>
      <c r="M153" s="127">
        <v>2647.9166518500001</v>
      </c>
      <c r="N153" s="127">
        <v>7.8697571100000001</v>
      </c>
      <c r="O153" s="127">
        <v>0</v>
      </c>
      <c r="P153" s="127">
        <v>4.3620060000000002E-2</v>
      </c>
      <c r="Q153" s="127"/>
      <c r="R153" s="127"/>
      <c r="S153" s="127"/>
    </row>
    <row r="154" spans="1:19" hidden="1" outlineLevel="1">
      <c r="A154" s="9">
        <v>44896</v>
      </c>
      <c r="B154" s="127">
        <v>7374.7434717899996</v>
      </c>
      <c r="C154" s="127">
        <v>0</v>
      </c>
      <c r="D154" s="127">
        <v>0</v>
      </c>
      <c r="E154" s="127">
        <v>0</v>
      </c>
      <c r="F154" s="127">
        <v>0</v>
      </c>
      <c r="G154" s="127">
        <v>0</v>
      </c>
      <c r="H154" s="127">
        <v>0</v>
      </c>
      <c r="I154" s="127">
        <v>4845.3563760200004</v>
      </c>
      <c r="J154" s="127">
        <v>11.547393599999999</v>
      </c>
      <c r="K154" s="127">
        <v>4833.8089824199997</v>
      </c>
      <c r="L154" s="127">
        <v>2529.3870957700001</v>
      </c>
      <c r="M154" s="127">
        <v>2521.6202871400001</v>
      </c>
      <c r="N154" s="127">
        <v>7.7668086299999999</v>
      </c>
      <c r="O154" s="127">
        <v>0</v>
      </c>
      <c r="P154" s="127">
        <v>4.1399560000000002E-2</v>
      </c>
      <c r="Q154" s="127"/>
      <c r="R154" s="127"/>
      <c r="S154" s="127"/>
    </row>
    <row r="155" spans="1:19" hidden="1" outlineLevel="1">
      <c r="A155" s="9">
        <v>44927</v>
      </c>
      <c r="B155" s="127">
        <v>7233.6822491499997</v>
      </c>
      <c r="C155" s="127">
        <v>0</v>
      </c>
      <c r="D155" s="127">
        <v>0</v>
      </c>
      <c r="E155" s="127">
        <v>0</v>
      </c>
      <c r="F155" s="127">
        <v>0</v>
      </c>
      <c r="G155" s="127">
        <v>0</v>
      </c>
      <c r="H155" s="127">
        <v>0</v>
      </c>
      <c r="I155" s="127">
        <v>4658.7880115300004</v>
      </c>
      <c r="J155" s="127">
        <v>11.30315974</v>
      </c>
      <c r="K155" s="127">
        <v>4647.48485179</v>
      </c>
      <c r="L155" s="127">
        <v>2574.8942376199998</v>
      </c>
      <c r="M155" s="127">
        <v>2567.2151134800001</v>
      </c>
      <c r="N155" s="127">
        <v>7.6791241399999999</v>
      </c>
      <c r="O155" s="127">
        <v>0</v>
      </c>
      <c r="P155" s="127">
        <v>4.1414100000000002E-2</v>
      </c>
      <c r="Q155" s="127"/>
      <c r="R155" s="127"/>
      <c r="S155" s="127"/>
    </row>
    <row r="156" spans="1:19" hidden="1" outlineLevel="1">
      <c r="A156" s="9">
        <v>44958</v>
      </c>
      <c r="B156" s="127">
        <v>6918.6043012</v>
      </c>
      <c r="C156" s="127">
        <v>0</v>
      </c>
      <c r="D156" s="127">
        <v>0</v>
      </c>
      <c r="E156" s="127">
        <v>0</v>
      </c>
      <c r="F156" s="127">
        <v>0</v>
      </c>
      <c r="G156" s="127">
        <v>0</v>
      </c>
      <c r="H156" s="127">
        <v>0</v>
      </c>
      <c r="I156" s="127">
        <v>4365.37516323</v>
      </c>
      <c r="J156" s="127">
        <v>10.66745062</v>
      </c>
      <c r="K156" s="127">
        <v>4354.7077126100003</v>
      </c>
      <c r="L156" s="127">
        <v>2553.22913797</v>
      </c>
      <c r="M156" s="127">
        <v>2545.7083609000001</v>
      </c>
      <c r="N156" s="127">
        <v>7.5207770700000003</v>
      </c>
      <c r="O156" s="127">
        <v>0</v>
      </c>
      <c r="P156" s="127">
        <v>3.1164870000000001E-2</v>
      </c>
      <c r="Q156" s="127"/>
      <c r="R156" s="127"/>
      <c r="S156" s="127"/>
    </row>
    <row r="157" spans="1:19" hidden="1" outlineLevel="1">
      <c r="A157" s="9">
        <v>44986</v>
      </c>
      <c r="B157" s="127">
        <v>6768.7899644099998</v>
      </c>
      <c r="C157" s="127">
        <v>0</v>
      </c>
      <c r="D157" s="127">
        <v>0</v>
      </c>
      <c r="E157" s="127">
        <v>0</v>
      </c>
      <c r="F157" s="127">
        <v>0</v>
      </c>
      <c r="G157" s="127">
        <v>0</v>
      </c>
      <c r="H157" s="127">
        <v>0</v>
      </c>
      <c r="I157" s="127">
        <v>4175.6537322300001</v>
      </c>
      <c r="J157" s="127">
        <v>10.249116689999999</v>
      </c>
      <c r="K157" s="127">
        <v>4165.4046155400001</v>
      </c>
      <c r="L157" s="127">
        <v>2593.1362321800002</v>
      </c>
      <c r="M157" s="127">
        <v>2585.76030115</v>
      </c>
      <c r="N157" s="127">
        <v>7.3759310300000003</v>
      </c>
      <c r="O157" s="127">
        <v>0</v>
      </c>
      <c r="P157" s="127">
        <v>3.0154159999999999E-2</v>
      </c>
      <c r="Q157" s="127"/>
      <c r="R157" s="127"/>
      <c r="S157" s="127"/>
    </row>
    <row r="158" spans="1:19" hidden="1" outlineLevel="1">
      <c r="A158" s="9">
        <v>45017</v>
      </c>
      <c r="B158" s="127">
        <v>6786.6649649499996</v>
      </c>
      <c r="C158" s="127">
        <v>0</v>
      </c>
      <c r="D158" s="127">
        <v>0</v>
      </c>
      <c r="E158" s="127">
        <v>0</v>
      </c>
      <c r="F158" s="127">
        <v>0</v>
      </c>
      <c r="G158" s="127">
        <v>0</v>
      </c>
      <c r="H158" s="127">
        <v>0</v>
      </c>
      <c r="I158" s="127">
        <v>4183.8884292599996</v>
      </c>
      <c r="J158" s="127">
        <v>9.9500937599999997</v>
      </c>
      <c r="K158" s="127">
        <v>4173.9383355</v>
      </c>
      <c r="L158" s="127">
        <v>2602.7765356899999</v>
      </c>
      <c r="M158" s="127">
        <v>2595.5777165099998</v>
      </c>
      <c r="N158" s="127">
        <v>7.1988191800000001</v>
      </c>
      <c r="O158" s="127">
        <v>0</v>
      </c>
      <c r="P158" s="127">
        <v>2.977204E-2</v>
      </c>
      <c r="Q158" s="127"/>
      <c r="R158" s="127"/>
      <c r="S158" s="127"/>
    </row>
    <row r="159" spans="1:19" hidden="1" outlineLevel="1">
      <c r="A159" s="9">
        <v>45047</v>
      </c>
      <c r="B159" s="127">
        <v>6990.9556309400004</v>
      </c>
      <c r="C159" s="127">
        <v>0</v>
      </c>
      <c r="D159" s="127">
        <v>0</v>
      </c>
      <c r="E159" s="127">
        <v>0</v>
      </c>
      <c r="F159" s="127">
        <v>0</v>
      </c>
      <c r="G159" s="127">
        <v>0</v>
      </c>
      <c r="H159" s="127">
        <v>0</v>
      </c>
      <c r="I159" s="127">
        <v>4331.6620205400004</v>
      </c>
      <c r="J159" s="127">
        <v>9.8738519799999995</v>
      </c>
      <c r="K159" s="127">
        <v>4321.7881685599996</v>
      </c>
      <c r="L159" s="127">
        <v>2659.2936104</v>
      </c>
      <c r="M159" s="127">
        <v>2652.1929694099999</v>
      </c>
      <c r="N159" s="127">
        <v>7.1006409899999996</v>
      </c>
      <c r="O159" s="127">
        <v>0</v>
      </c>
      <c r="P159" s="127">
        <v>3.1409720000000002E-2</v>
      </c>
      <c r="Q159" s="127"/>
      <c r="R159" s="127"/>
      <c r="S159" s="127"/>
    </row>
    <row r="160" spans="1:19" hidden="1" outlineLevel="1">
      <c r="A160" s="9">
        <v>45078</v>
      </c>
      <c r="B160" s="127">
        <v>7060.8820156800002</v>
      </c>
      <c r="C160" s="127">
        <v>6.2560109600000002</v>
      </c>
      <c r="D160" s="127">
        <v>0</v>
      </c>
      <c r="E160" s="127">
        <v>6.2560109600000002</v>
      </c>
      <c r="F160" s="127">
        <v>0</v>
      </c>
      <c r="G160" s="127">
        <v>0</v>
      </c>
      <c r="H160" s="127">
        <v>0</v>
      </c>
      <c r="I160" s="127">
        <v>4360.88975708</v>
      </c>
      <c r="J160" s="127">
        <v>9.2285230299999998</v>
      </c>
      <c r="K160" s="127">
        <v>4351.6612340499996</v>
      </c>
      <c r="L160" s="127">
        <v>2693.7362476399999</v>
      </c>
      <c r="M160" s="127">
        <v>2686.7353064499998</v>
      </c>
      <c r="N160" s="127">
        <v>7.0009411899999998</v>
      </c>
      <c r="O160" s="127">
        <v>0</v>
      </c>
      <c r="P160" s="127">
        <v>2.7964550000000001E-2</v>
      </c>
      <c r="Q160" s="127"/>
      <c r="R160" s="127"/>
      <c r="S160" s="127"/>
    </row>
    <row r="161" spans="1:19" hidden="1" outlineLevel="1">
      <c r="A161" s="9">
        <v>45108</v>
      </c>
      <c r="B161" s="127">
        <v>7112.3889223200003</v>
      </c>
      <c r="C161" s="127">
        <v>6.3000493200000003</v>
      </c>
      <c r="D161" s="127">
        <v>0</v>
      </c>
      <c r="E161" s="127">
        <v>6.3000493200000003</v>
      </c>
      <c r="F161" s="127">
        <v>0</v>
      </c>
      <c r="G161" s="127">
        <v>0</v>
      </c>
      <c r="H161" s="127">
        <v>0</v>
      </c>
      <c r="I161" s="127">
        <v>4320.3110380300004</v>
      </c>
      <c r="J161" s="127">
        <v>8.8720753200000004</v>
      </c>
      <c r="K161" s="127">
        <v>4311.4389627099999</v>
      </c>
      <c r="L161" s="127">
        <v>2785.7778349700002</v>
      </c>
      <c r="M161" s="127">
        <v>2778.9484973200001</v>
      </c>
      <c r="N161" s="127">
        <v>6.8293376500000003</v>
      </c>
      <c r="O161" s="127">
        <v>0</v>
      </c>
      <c r="P161" s="127">
        <v>2.6687389999999998E-2</v>
      </c>
      <c r="Q161" s="127"/>
      <c r="R161" s="127"/>
      <c r="S161" s="127"/>
    </row>
    <row r="162" spans="1:19" hidden="1" outlineLevel="1">
      <c r="A162" s="9">
        <v>45139</v>
      </c>
      <c r="B162" s="127">
        <v>7532.2639291699998</v>
      </c>
      <c r="C162" s="127">
        <v>6.3000493200000003</v>
      </c>
      <c r="D162" s="127">
        <v>0</v>
      </c>
      <c r="E162" s="127">
        <v>6.3000493200000003</v>
      </c>
      <c r="F162" s="127">
        <v>0</v>
      </c>
      <c r="G162" s="127">
        <v>0</v>
      </c>
      <c r="H162" s="127">
        <v>0</v>
      </c>
      <c r="I162" s="127">
        <v>4591.9908061899996</v>
      </c>
      <c r="J162" s="127">
        <v>8.1153647099999997</v>
      </c>
      <c r="K162" s="127">
        <v>4583.8754414799996</v>
      </c>
      <c r="L162" s="127">
        <v>2933.97307366</v>
      </c>
      <c r="M162" s="127">
        <v>2927.2309648599999</v>
      </c>
      <c r="N162" s="127">
        <v>6.7421087999999996</v>
      </c>
      <c r="O162" s="127">
        <v>0</v>
      </c>
      <c r="P162" s="127">
        <v>4.5967466400000001</v>
      </c>
      <c r="Q162" s="127"/>
      <c r="R162" s="127"/>
      <c r="S162" s="127"/>
    </row>
    <row r="163" spans="1:19" hidden="1" outlineLevel="1">
      <c r="A163" s="9">
        <v>45170</v>
      </c>
      <c r="B163" s="127">
        <v>7626.9734442999998</v>
      </c>
      <c r="C163" s="127">
        <v>6.2968219200000002</v>
      </c>
      <c r="D163" s="127">
        <v>0</v>
      </c>
      <c r="E163" s="127">
        <v>6.2968219200000002</v>
      </c>
      <c r="F163" s="127">
        <v>0</v>
      </c>
      <c r="G163" s="127">
        <v>0</v>
      </c>
      <c r="H163" s="127">
        <v>0</v>
      </c>
      <c r="I163" s="127">
        <v>4621.9989597100002</v>
      </c>
      <c r="J163" s="127">
        <v>8.83702246</v>
      </c>
      <c r="K163" s="127">
        <v>4613.1619372499999</v>
      </c>
      <c r="L163" s="127">
        <v>2998.6776626699998</v>
      </c>
      <c r="M163" s="127">
        <v>2992.1201245399998</v>
      </c>
      <c r="N163" s="127">
        <v>6.5575381300000002</v>
      </c>
      <c r="O163" s="127">
        <v>0</v>
      </c>
      <c r="P163" s="127">
        <v>4.6411638699999997</v>
      </c>
      <c r="Q163" s="127"/>
      <c r="R163" s="127"/>
      <c r="S163" s="127"/>
    </row>
    <row r="164" spans="1:19" hidden="1" outlineLevel="1">
      <c r="A164" s="9">
        <v>45200</v>
      </c>
      <c r="B164" s="127">
        <v>7718.3732155300004</v>
      </c>
      <c r="C164" s="127">
        <v>5.4865749999999998E-2</v>
      </c>
      <c r="D164" s="127">
        <v>0</v>
      </c>
      <c r="E164" s="127">
        <v>5.4865749999999998E-2</v>
      </c>
      <c r="F164" s="127">
        <v>0</v>
      </c>
      <c r="G164" s="127">
        <v>0</v>
      </c>
      <c r="H164" s="127">
        <v>0</v>
      </c>
      <c r="I164" s="127">
        <v>4642.0042067900004</v>
      </c>
      <c r="J164" s="127">
        <v>7.9642842900000002</v>
      </c>
      <c r="K164" s="127">
        <v>4634.0399225000001</v>
      </c>
      <c r="L164" s="127">
        <v>3076.3141429900002</v>
      </c>
      <c r="M164" s="127">
        <v>3069.8540163399998</v>
      </c>
      <c r="N164" s="127">
        <v>6.4601266500000003</v>
      </c>
      <c r="O164" s="127">
        <v>0</v>
      </c>
      <c r="P164" s="127">
        <v>4.6397925799999999</v>
      </c>
      <c r="Q164" s="127"/>
      <c r="R164" s="127"/>
      <c r="S164" s="127"/>
    </row>
    <row r="165" spans="1:19" hidden="1" outlineLevel="1">
      <c r="A165" s="9">
        <v>45231</v>
      </c>
      <c r="B165" s="127">
        <v>7791.3253863299997</v>
      </c>
      <c r="C165" s="127">
        <v>6.2619452100000004</v>
      </c>
      <c r="D165" s="127">
        <v>0</v>
      </c>
      <c r="E165" s="127">
        <v>6.2619452100000004</v>
      </c>
      <c r="F165" s="127">
        <v>0</v>
      </c>
      <c r="G165" s="127">
        <v>0</v>
      </c>
      <c r="H165" s="127">
        <v>0</v>
      </c>
      <c r="I165" s="127">
        <v>4598.9891404999998</v>
      </c>
      <c r="J165" s="127">
        <v>10.561226400000001</v>
      </c>
      <c r="K165" s="127">
        <v>4588.4279140999997</v>
      </c>
      <c r="L165" s="127">
        <v>3186.07430062</v>
      </c>
      <c r="M165" s="127">
        <v>3179.7753999299998</v>
      </c>
      <c r="N165" s="127">
        <v>6.29890069</v>
      </c>
      <c r="O165" s="127">
        <v>0</v>
      </c>
      <c r="P165" s="127">
        <v>4.6566700900000004</v>
      </c>
      <c r="Q165" s="127"/>
      <c r="R165" s="127"/>
      <c r="S165" s="127"/>
    </row>
    <row r="166" spans="1:19" hidden="1" outlineLevel="1">
      <c r="A166" s="9">
        <v>45261</v>
      </c>
      <c r="B166" s="127">
        <v>7696.5884575500004</v>
      </c>
      <c r="C166" s="127">
        <v>6.0800602699999997</v>
      </c>
      <c r="D166" s="127">
        <v>0</v>
      </c>
      <c r="E166" s="127">
        <v>6.0800602699999997</v>
      </c>
      <c r="F166" s="127">
        <v>0</v>
      </c>
      <c r="G166" s="127">
        <v>0</v>
      </c>
      <c r="H166" s="127">
        <v>0</v>
      </c>
      <c r="I166" s="127">
        <v>4563.0147491099997</v>
      </c>
      <c r="J166" s="127">
        <v>9.6670687199999996</v>
      </c>
      <c r="K166" s="127">
        <v>4553.3476803900003</v>
      </c>
      <c r="L166" s="127">
        <v>3127.4936481700001</v>
      </c>
      <c r="M166" s="127">
        <v>3121.7110448100002</v>
      </c>
      <c r="N166" s="127">
        <v>5.7826033600000004</v>
      </c>
      <c r="O166" s="127">
        <v>0</v>
      </c>
      <c r="P166" s="127">
        <v>59.999868790000001</v>
      </c>
      <c r="Q166" s="127"/>
      <c r="R166" s="127"/>
      <c r="S166" s="127"/>
    </row>
    <row r="167" spans="1:19" hidden="1" outlineLevel="1">
      <c r="A167" s="9">
        <v>45292</v>
      </c>
      <c r="B167" s="127">
        <v>7745.7593477600003</v>
      </c>
      <c r="C167" s="127">
        <v>4.7760519099999996</v>
      </c>
      <c r="D167" s="127">
        <v>0</v>
      </c>
      <c r="E167" s="127">
        <v>4.7760519099999996</v>
      </c>
      <c r="F167" s="127">
        <v>0</v>
      </c>
      <c r="G167" s="127">
        <v>0</v>
      </c>
      <c r="H167" s="127">
        <v>0</v>
      </c>
      <c r="I167" s="127">
        <v>4534.1552824399996</v>
      </c>
      <c r="J167" s="127">
        <v>9.7668859999999995</v>
      </c>
      <c r="K167" s="127">
        <v>4524.3883964400002</v>
      </c>
      <c r="L167" s="127">
        <v>3206.82801341</v>
      </c>
      <c r="M167" s="127">
        <v>3201.1050852100002</v>
      </c>
      <c r="N167" s="127">
        <v>5.7229282000000001</v>
      </c>
      <c r="O167" s="127">
        <v>0</v>
      </c>
      <c r="P167" s="127">
        <v>60.082882290000001</v>
      </c>
      <c r="Q167" s="127"/>
      <c r="R167" s="127"/>
      <c r="S167" s="127"/>
    </row>
    <row r="168" spans="1:19" hidden="1" outlineLevel="1">
      <c r="A168" s="9">
        <v>45323</v>
      </c>
      <c r="B168" s="127">
        <v>7808.6300902399998</v>
      </c>
      <c r="C168" s="127">
        <v>4.0345218599999999</v>
      </c>
      <c r="D168" s="127">
        <v>0</v>
      </c>
      <c r="E168" s="127">
        <v>4.0345218599999999</v>
      </c>
      <c r="F168" s="127">
        <v>0</v>
      </c>
      <c r="G168" s="127">
        <v>0</v>
      </c>
      <c r="H168" s="127">
        <v>0</v>
      </c>
      <c r="I168" s="127">
        <v>4541.2017734800002</v>
      </c>
      <c r="J168" s="127">
        <v>11.15308175</v>
      </c>
      <c r="K168" s="127">
        <v>4530.0486917300004</v>
      </c>
      <c r="L168" s="127">
        <v>3263.3937949000001</v>
      </c>
      <c r="M168" s="127">
        <v>3257.8371736200002</v>
      </c>
      <c r="N168" s="127">
        <v>5.5566212799999999</v>
      </c>
      <c r="O168" s="127">
        <v>0</v>
      </c>
      <c r="P168" s="127">
        <v>60.83900775</v>
      </c>
      <c r="Q168" s="127"/>
      <c r="R168" s="127"/>
      <c r="S168" s="127"/>
    </row>
    <row r="169" spans="1:19" hidden="1" outlineLevel="1">
      <c r="A169" s="9">
        <v>45352</v>
      </c>
      <c r="B169" s="127">
        <v>8159.1338973299999</v>
      </c>
      <c r="C169" s="127">
        <v>5.8970587400000003</v>
      </c>
      <c r="D169" s="127">
        <v>0</v>
      </c>
      <c r="E169" s="127">
        <v>5.8970587400000003</v>
      </c>
      <c r="F169" s="127">
        <v>0</v>
      </c>
      <c r="G169" s="127">
        <v>0</v>
      </c>
      <c r="H169" s="127">
        <v>0</v>
      </c>
      <c r="I169" s="127">
        <v>4744.2992823200002</v>
      </c>
      <c r="J169" s="127">
        <v>9.2835706499999997</v>
      </c>
      <c r="K169" s="127">
        <v>4735.0157116700002</v>
      </c>
      <c r="L169" s="127">
        <v>3408.9375562700002</v>
      </c>
      <c r="M169" s="127">
        <v>3403.4980398299999</v>
      </c>
      <c r="N169" s="127">
        <v>5.4395164400000002</v>
      </c>
      <c r="O169" s="127">
        <v>0</v>
      </c>
      <c r="P169" s="127">
        <v>62.719473030000003</v>
      </c>
      <c r="Q169" s="127"/>
      <c r="R169" s="127"/>
      <c r="S169" s="127"/>
    </row>
    <row r="170" spans="1:19" hidden="1" outlineLevel="1">
      <c r="A170" s="9">
        <v>45383</v>
      </c>
      <c r="B170" s="127">
        <v>8370.2574917500006</v>
      </c>
      <c r="C170" s="127">
        <v>6.0361830599999999</v>
      </c>
      <c r="D170" s="127">
        <v>0</v>
      </c>
      <c r="E170" s="127">
        <v>6.0361830599999999</v>
      </c>
      <c r="F170" s="127">
        <v>0</v>
      </c>
      <c r="G170" s="127">
        <v>0</v>
      </c>
      <c r="H170" s="127">
        <v>0</v>
      </c>
      <c r="I170" s="127">
        <v>4810.3915492400001</v>
      </c>
      <c r="J170" s="127">
        <v>13.72052272</v>
      </c>
      <c r="K170" s="127">
        <v>4796.6710265199999</v>
      </c>
      <c r="L170" s="127">
        <v>3553.82975945</v>
      </c>
      <c r="M170" s="127">
        <v>3549.0924358299999</v>
      </c>
      <c r="N170" s="127">
        <v>4.7373236199999997</v>
      </c>
      <c r="O170" s="127">
        <v>0</v>
      </c>
      <c r="P170" s="127">
        <v>63.694635290000001</v>
      </c>
      <c r="Q170" s="127"/>
      <c r="R170" s="127"/>
      <c r="S170" s="127"/>
    </row>
    <row r="171" spans="1:19" hidden="1" outlineLevel="1">
      <c r="A171" s="9">
        <v>45413</v>
      </c>
      <c r="B171" s="127">
        <v>8498.4998768200003</v>
      </c>
      <c r="C171" s="127">
        <v>2.7561174899999998</v>
      </c>
      <c r="D171" s="127">
        <v>0</v>
      </c>
      <c r="E171" s="127">
        <v>2.7561174899999998</v>
      </c>
      <c r="F171" s="127">
        <v>0</v>
      </c>
      <c r="G171" s="127">
        <v>0</v>
      </c>
      <c r="H171" s="127">
        <v>0</v>
      </c>
      <c r="I171" s="127">
        <v>4841.6037925600003</v>
      </c>
      <c r="J171" s="127">
        <v>13.483152430000001</v>
      </c>
      <c r="K171" s="127">
        <v>4828.1206401299996</v>
      </c>
      <c r="L171" s="127">
        <v>3654.1399667699998</v>
      </c>
      <c r="M171" s="127">
        <v>3649.4979826899998</v>
      </c>
      <c r="N171" s="127">
        <v>4.6419840800000003</v>
      </c>
      <c r="O171" s="127">
        <v>0</v>
      </c>
      <c r="P171" s="127">
        <v>65.312470300000001</v>
      </c>
      <c r="Q171" s="127"/>
      <c r="R171" s="127"/>
      <c r="S171" s="127"/>
    </row>
    <row r="172" spans="1:19" hidden="1" outlineLevel="1">
      <c r="A172" s="9">
        <v>45444</v>
      </c>
      <c r="B172" s="127">
        <v>8690.2380072300002</v>
      </c>
      <c r="C172" s="127">
        <v>5.2596994500000003</v>
      </c>
      <c r="D172" s="127">
        <v>0</v>
      </c>
      <c r="E172" s="127">
        <v>5.2596994500000003</v>
      </c>
      <c r="F172" s="127">
        <v>0</v>
      </c>
      <c r="G172" s="127">
        <v>0</v>
      </c>
      <c r="H172" s="127">
        <v>0</v>
      </c>
      <c r="I172" s="127">
        <v>4968.49755559</v>
      </c>
      <c r="J172" s="127">
        <v>18.493338699999999</v>
      </c>
      <c r="K172" s="127">
        <v>4950.00421689</v>
      </c>
      <c r="L172" s="127">
        <v>3716.4807521900002</v>
      </c>
      <c r="M172" s="127">
        <v>3711.9370383700002</v>
      </c>
      <c r="N172" s="127">
        <v>4.5437138199999998</v>
      </c>
      <c r="O172" s="127">
        <v>0</v>
      </c>
      <c r="P172" s="127">
        <v>65.642144900000005</v>
      </c>
      <c r="Q172" s="127"/>
      <c r="R172" s="127"/>
      <c r="S172" s="127"/>
    </row>
    <row r="173" spans="1:19" hidden="1" outlineLevel="1">
      <c r="A173" s="9">
        <v>45474</v>
      </c>
      <c r="B173" s="127">
        <v>8871.4281313299998</v>
      </c>
      <c r="C173" s="127">
        <v>1.2</v>
      </c>
      <c r="D173" s="127">
        <v>0</v>
      </c>
      <c r="E173" s="127">
        <v>1.2</v>
      </c>
      <c r="F173" s="127">
        <v>0</v>
      </c>
      <c r="G173" s="127">
        <v>0</v>
      </c>
      <c r="H173" s="127">
        <v>0</v>
      </c>
      <c r="I173" s="127">
        <v>5049.6523328100002</v>
      </c>
      <c r="J173" s="127">
        <v>18.486665989999999</v>
      </c>
      <c r="K173" s="127">
        <v>5031.1656668200003</v>
      </c>
      <c r="L173" s="127">
        <v>3820.5757985199998</v>
      </c>
      <c r="M173" s="127">
        <v>3816.12747274</v>
      </c>
      <c r="N173" s="127">
        <v>4.4483257800000002</v>
      </c>
      <c r="O173" s="127">
        <v>0</v>
      </c>
      <c r="P173" s="127">
        <v>67.954044039999999</v>
      </c>
      <c r="Q173" s="127"/>
      <c r="R173" s="127"/>
      <c r="S173" s="127"/>
    </row>
    <row r="174" spans="1:19" hidden="1" outlineLevel="1">
      <c r="A174" s="9">
        <v>45505</v>
      </c>
      <c r="B174" s="127">
        <v>9058.2509345300004</v>
      </c>
      <c r="C174" s="127">
        <v>1.21931148</v>
      </c>
      <c r="D174" s="127">
        <v>0</v>
      </c>
      <c r="E174" s="127">
        <v>1.21931148</v>
      </c>
      <c r="F174" s="127">
        <v>0</v>
      </c>
      <c r="G174" s="127">
        <v>0</v>
      </c>
      <c r="H174" s="127">
        <v>0</v>
      </c>
      <c r="I174" s="127">
        <v>5116.2849560100003</v>
      </c>
      <c r="J174" s="127">
        <v>18.77893409</v>
      </c>
      <c r="K174" s="127">
        <v>5097.5060219200004</v>
      </c>
      <c r="L174" s="127">
        <v>3940.7466670399999</v>
      </c>
      <c r="M174" s="127">
        <v>3936.4274638699999</v>
      </c>
      <c r="N174" s="127">
        <v>4.3192031699999998</v>
      </c>
      <c r="O174" s="127">
        <v>0</v>
      </c>
      <c r="P174" s="127">
        <v>69.164568919999994</v>
      </c>
      <c r="Q174" s="127"/>
      <c r="R174" s="127"/>
      <c r="S174" s="127"/>
    </row>
    <row r="175" spans="1:19" hidden="1" outlineLevel="1">
      <c r="A175" s="9">
        <v>45536</v>
      </c>
      <c r="B175" s="127">
        <v>9064.3299614099997</v>
      </c>
      <c r="C175" s="127">
        <v>0</v>
      </c>
      <c r="D175" s="127">
        <v>0</v>
      </c>
      <c r="E175" s="127">
        <v>0</v>
      </c>
      <c r="F175" s="127">
        <v>0</v>
      </c>
      <c r="G175" s="127">
        <v>0</v>
      </c>
      <c r="H175" s="127">
        <v>0</v>
      </c>
      <c r="I175" s="127">
        <v>5045.8206486299996</v>
      </c>
      <c r="J175" s="127">
        <v>17.622424630000001</v>
      </c>
      <c r="K175" s="127">
        <v>5028.1982239999998</v>
      </c>
      <c r="L175" s="127">
        <v>4018.5093127800001</v>
      </c>
      <c r="M175" s="127">
        <v>4014.3080794000002</v>
      </c>
      <c r="N175" s="127">
        <v>4.2012333799999997</v>
      </c>
      <c r="O175" s="127">
        <v>0</v>
      </c>
      <c r="P175" s="127">
        <v>67.57745027</v>
      </c>
      <c r="Q175" s="127"/>
      <c r="R175" s="127"/>
      <c r="S175" s="127"/>
    </row>
    <row r="176" spans="1:19" hidden="1" outlineLevel="1">
      <c r="A176" s="9">
        <v>45566</v>
      </c>
      <c r="B176" s="127">
        <v>9133.4310683200001</v>
      </c>
      <c r="C176" s="127">
        <v>0</v>
      </c>
      <c r="D176" s="127">
        <v>0</v>
      </c>
      <c r="E176" s="127">
        <v>0</v>
      </c>
      <c r="F176" s="127">
        <v>0</v>
      </c>
      <c r="G176" s="127">
        <v>0</v>
      </c>
      <c r="H176" s="127">
        <v>0</v>
      </c>
      <c r="I176" s="127">
        <v>5047.1819031100003</v>
      </c>
      <c r="J176" s="127">
        <v>25.902499160000001</v>
      </c>
      <c r="K176" s="127">
        <v>5021.2794039500004</v>
      </c>
      <c r="L176" s="127">
        <v>4086.2491652099998</v>
      </c>
      <c r="M176" s="127">
        <v>4082.1592316800002</v>
      </c>
      <c r="N176" s="127">
        <v>4.0899335299999997</v>
      </c>
      <c r="O176" s="127">
        <v>0</v>
      </c>
      <c r="P176" s="127">
        <v>68.023496600000001</v>
      </c>
      <c r="Q176" s="127"/>
      <c r="R176" s="127"/>
      <c r="S176" s="127"/>
    </row>
    <row r="177" spans="1:19">
      <c r="A177" s="9">
        <v>45597</v>
      </c>
      <c r="B177" s="127">
        <v>9194.9659016099995</v>
      </c>
      <c r="C177" s="127">
        <v>0</v>
      </c>
      <c r="D177" s="127">
        <v>0</v>
      </c>
      <c r="E177" s="127">
        <v>0</v>
      </c>
      <c r="F177" s="127">
        <v>0</v>
      </c>
      <c r="G177" s="127">
        <v>0</v>
      </c>
      <c r="H177" s="127">
        <v>0</v>
      </c>
      <c r="I177" s="127">
        <v>5046.1225350100003</v>
      </c>
      <c r="J177" s="127">
        <v>31.283734249999998</v>
      </c>
      <c r="K177" s="127">
        <v>5014.8388007599997</v>
      </c>
      <c r="L177" s="127">
        <v>4148.8433666000001</v>
      </c>
      <c r="M177" s="127">
        <v>4144.8671949199997</v>
      </c>
      <c r="N177" s="127">
        <v>3.9761716800000002</v>
      </c>
      <c r="O177" s="127">
        <v>0</v>
      </c>
      <c r="P177" s="127">
        <v>68.792080949999999</v>
      </c>
      <c r="Q177" s="127"/>
      <c r="R177" s="127"/>
      <c r="S177" s="127"/>
    </row>
    <row r="178" spans="1:19">
      <c r="A178" s="9">
        <v>45627</v>
      </c>
      <c r="B178" s="127">
        <v>9141.8709401100004</v>
      </c>
      <c r="C178" s="127">
        <v>0</v>
      </c>
      <c r="D178" s="127">
        <v>0</v>
      </c>
      <c r="E178" s="127">
        <v>0</v>
      </c>
      <c r="F178" s="127">
        <v>0</v>
      </c>
      <c r="G178" s="127">
        <v>0</v>
      </c>
      <c r="H178" s="127">
        <v>0</v>
      </c>
      <c r="I178" s="127">
        <v>4984.7744014899999</v>
      </c>
      <c r="J178" s="127">
        <v>33.844187089999998</v>
      </c>
      <c r="K178" s="127">
        <v>4950.9302144000003</v>
      </c>
      <c r="L178" s="127">
        <v>4157.0965386199996</v>
      </c>
      <c r="M178" s="127">
        <v>4153.2426878099996</v>
      </c>
      <c r="N178" s="127">
        <v>3.85385081</v>
      </c>
      <c r="O178" s="127">
        <v>0</v>
      </c>
      <c r="P178" s="127">
        <v>67.260732469999994</v>
      </c>
      <c r="Q178" s="127"/>
      <c r="R178" s="127"/>
      <c r="S178" s="127"/>
    </row>
    <row r="179" spans="1:19">
      <c r="A179" s="9">
        <v>45658</v>
      </c>
      <c r="B179" s="127">
        <v>8819.2260556199999</v>
      </c>
      <c r="C179" s="127">
        <v>0</v>
      </c>
      <c r="D179" s="127">
        <v>0</v>
      </c>
      <c r="E179" s="127">
        <v>0</v>
      </c>
      <c r="F179" s="127">
        <v>0</v>
      </c>
      <c r="G179" s="127">
        <v>0</v>
      </c>
      <c r="H179" s="127">
        <v>0</v>
      </c>
      <c r="I179" s="127">
        <v>4587.7686765099998</v>
      </c>
      <c r="J179" s="127">
        <v>34.155580329999999</v>
      </c>
      <c r="K179" s="127">
        <v>4553.61309618</v>
      </c>
      <c r="L179" s="127">
        <v>4231.4573791100001</v>
      </c>
      <c r="M179" s="127">
        <v>4227.69276593</v>
      </c>
      <c r="N179" s="127">
        <v>3.76461318</v>
      </c>
      <c r="O179" s="127">
        <v>0</v>
      </c>
      <c r="P179" s="127">
        <v>66.40246587</v>
      </c>
      <c r="Q179" s="127"/>
      <c r="R179" s="127"/>
      <c r="S179" s="127"/>
    </row>
    <row r="180" spans="1:19">
      <c r="A180" s="9">
        <v>45689</v>
      </c>
      <c r="B180" s="127">
        <v>8510.3242533800003</v>
      </c>
      <c r="C180" s="127">
        <v>0</v>
      </c>
      <c r="D180" s="127">
        <v>0</v>
      </c>
      <c r="E180" s="127">
        <v>0</v>
      </c>
      <c r="F180" s="127">
        <v>0</v>
      </c>
      <c r="G180" s="127">
        <v>0</v>
      </c>
      <c r="H180" s="127">
        <v>0</v>
      </c>
      <c r="I180" s="127">
        <v>4241.4969515800003</v>
      </c>
      <c r="J180" s="127">
        <v>33.675355789999998</v>
      </c>
      <c r="K180" s="127">
        <v>4207.8215957900002</v>
      </c>
      <c r="L180" s="127">
        <v>4268.8273018</v>
      </c>
      <c r="M180" s="127">
        <v>4265.1236631199999</v>
      </c>
      <c r="N180" s="127">
        <v>3.7036386800000001</v>
      </c>
      <c r="O180" s="127">
        <v>0</v>
      </c>
      <c r="P180" s="127">
        <v>74.610829080000002</v>
      </c>
      <c r="Q180" s="127"/>
      <c r="R180" s="127"/>
      <c r="S180" s="127"/>
    </row>
    <row r="181" spans="1:19">
      <c r="A181" s="9">
        <v>45717</v>
      </c>
      <c r="B181" s="127">
        <v>9398.9275285500007</v>
      </c>
      <c r="C181" s="127">
        <v>0</v>
      </c>
      <c r="D181" s="127">
        <v>0</v>
      </c>
      <c r="E181" s="127">
        <v>0</v>
      </c>
      <c r="F181" s="127">
        <v>0</v>
      </c>
      <c r="G181" s="127">
        <v>0</v>
      </c>
      <c r="H181" s="127">
        <v>0</v>
      </c>
      <c r="I181" s="127">
        <v>5004.9324854099996</v>
      </c>
      <c r="J181" s="127">
        <v>32.381763280000001</v>
      </c>
      <c r="K181" s="127">
        <v>4972.5507221300004</v>
      </c>
      <c r="L181" s="127">
        <v>4393.9950431400002</v>
      </c>
      <c r="M181" s="127">
        <v>4390.39560833</v>
      </c>
      <c r="N181" s="127">
        <v>3.59943481</v>
      </c>
      <c r="O181" s="127">
        <v>0</v>
      </c>
      <c r="P181" s="127">
        <v>68.54951518</v>
      </c>
      <c r="Q181" s="127"/>
      <c r="R181" s="127"/>
      <c r="S181" s="127"/>
    </row>
    <row r="182" spans="1:19">
      <c r="A182" s="9">
        <v>45748</v>
      </c>
      <c r="B182" s="127">
        <v>10050.192008079999</v>
      </c>
      <c r="C182" s="127">
        <v>0</v>
      </c>
      <c r="D182" s="127">
        <v>0</v>
      </c>
      <c r="E182" s="127">
        <v>0</v>
      </c>
      <c r="F182" s="127">
        <v>0</v>
      </c>
      <c r="G182" s="127">
        <v>0</v>
      </c>
      <c r="H182" s="127">
        <v>0</v>
      </c>
      <c r="I182" s="127">
        <v>5582.1684362400001</v>
      </c>
      <c r="J182" s="127">
        <v>31.892474419999999</v>
      </c>
      <c r="K182" s="127">
        <v>5550.2759618199998</v>
      </c>
      <c r="L182" s="127">
        <v>4468.0235718399999</v>
      </c>
      <c r="M182" s="127">
        <v>4464.4749662000004</v>
      </c>
      <c r="N182" s="127">
        <v>3.5486056399999999</v>
      </c>
      <c r="O182" s="127">
        <v>0</v>
      </c>
      <c r="P182" s="127">
        <v>76.520779640000001</v>
      </c>
      <c r="Q182" s="127"/>
      <c r="R182" s="127"/>
      <c r="S182" s="127"/>
    </row>
    <row r="183" spans="1:19">
      <c r="A183" s="9">
        <v>45778</v>
      </c>
      <c r="B183" s="127">
        <v>10431.67001629</v>
      </c>
      <c r="C183" s="127">
        <v>0</v>
      </c>
      <c r="D183" s="127">
        <v>0</v>
      </c>
      <c r="E183" s="127">
        <v>0</v>
      </c>
      <c r="F183" s="127">
        <v>0</v>
      </c>
      <c r="G183" s="127">
        <v>0</v>
      </c>
      <c r="H183" s="127">
        <v>0</v>
      </c>
      <c r="I183" s="127">
        <v>5865.1887449200003</v>
      </c>
      <c r="J183" s="127">
        <v>29.980753669999999</v>
      </c>
      <c r="K183" s="127">
        <v>5835.2079912500003</v>
      </c>
      <c r="L183" s="127">
        <v>4566.4812713700003</v>
      </c>
      <c r="M183" s="127">
        <v>4563.0117806400003</v>
      </c>
      <c r="N183" s="127">
        <v>3.46949073</v>
      </c>
      <c r="O183" s="127">
        <v>0</v>
      </c>
      <c r="P183" s="127">
        <v>72.300617919999993</v>
      </c>
      <c r="Q183" s="127"/>
      <c r="R183" s="127"/>
      <c r="S183" s="127"/>
    </row>
    <row r="184" spans="1:19">
      <c r="A184" s="9">
        <v>45809</v>
      </c>
      <c r="B184" s="127">
        <v>10701.50773585</v>
      </c>
      <c r="C184" s="127">
        <v>0</v>
      </c>
      <c r="D184" s="127">
        <v>0</v>
      </c>
      <c r="E184" s="127">
        <v>0</v>
      </c>
      <c r="F184" s="127">
        <v>0</v>
      </c>
      <c r="G184" s="127">
        <v>0</v>
      </c>
      <c r="H184" s="127">
        <v>0</v>
      </c>
      <c r="I184" s="127">
        <v>6085.5798274199997</v>
      </c>
      <c r="J184" s="127">
        <v>28.446994549999999</v>
      </c>
      <c r="K184" s="127">
        <v>6057.1328328700001</v>
      </c>
      <c r="L184" s="127">
        <v>4615.9279084299997</v>
      </c>
      <c r="M184" s="127">
        <v>4612.54973264</v>
      </c>
      <c r="N184" s="127">
        <v>3.3781757899999998</v>
      </c>
      <c r="O184" s="127">
        <v>0</v>
      </c>
      <c r="P184" s="127">
        <v>79.995750749999999</v>
      </c>
      <c r="Q184" s="127"/>
      <c r="R184" s="127"/>
      <c r="S184" s="127"/>
    </row>
    <row r="185" spans="1:19">
      <c r="A185" s="9">
        <v>45839</v>
      </c>
      <c r="B185" s="127">
        <v>10790.39446367</v>
      </c>
      <c r="C185" s="127">
        <v>0</v>
      </c>
      <c r="D185" s="127">
        <v>0</v>
      </c>
      <c r="E185" s="127">
        <v>0</v>
      </c>
      <c r="F185" s="127">
        <v>0</v>
      </c>
      <c r="G185" s="127">
        <v>0</v>
      </c>
      <c r="H185" s="127">
        <v>0</v>
      </c>
      <c r="I185" s="127">
        <v>6051.2651274099999</v>
      </c>
      <c r="J185" s="127">
        <v>31.65761011</v>
      </c>
      <c r="K185" s="127">
        <v>6019.6075172999999</v>
      </c>
      <c r="L185" s="127">
        <v>4739.1293362599999</v>
      </c>
      <c r="M185" s="127">
        <v>4735.4394697600001</v>
      </c>
      <c r="N185" s="127">
        <v>3.6898664999999999</v>
      </c>
      <c r="O185" s="127">
        <v>0</v>
      </c>
      <c r="P185" s="127">
        <v>66.573878269999994</v>
      </c>
      <c r="Q185" s="127"/>
      <c r="R185" s="127"/>
      <c r="S185" s="127"/>
    </row>
    <row r="186" spans="1:19">
      <c r="A186" s="9">
        <v>45870</v>
      </c>
      <c r="B186" s="127">
        <v>10869.889277169999</v>
      </c>
      <c r="C186" s="127">
        <v>0</v>
      </c>
      <c r="D186" s="127">
        <v>0</v>
      </c>
      <c r="E186" s="127">
        <v>0</v>
      </c>
      <c r="F186" s="127">
        <v>0</v>
      </c>
      <c r="G186" s="127">
        <v>0</v>
      </c>
      <c r="H186" s="127">
        <v>0</v>
      </c>
      <c r="I186" s="127">
        <v>5993.2353234900002</v>
      </c>
      <c r="J186" s="127">
        <v>31.18709655</v>
      </c>
      <c r="K186" s="127">
        <v>5962.0482269399999</v>
      </c>
      <c r="L186" s="127">
        <v>4876.6539536800001</v>
      </c>
      <c r="M186" s="127">
        <v>4873.0191219400003</v>
      </c>
      <c r="N186" s="127">
        <v>3.6348317400000001</v>
      </c>
      <c r="O186" s="127">
        <v>0</v>
      </c>
      <c r="P186" s="127">
        <v>65.970550790000004</v>
      </c>
      <c r="Q186" s="127"/>
      <c r="R186" s="127"/>
      <c r="S186" s="127"/>
    </row>
    <row r="187" spans="1:19">
      <c r="A187" s="9">
        <v>45901</v>
      </c>
      <c r="B187" s="127">
        <v>11173.742937409999</v>
      </c>
      <c r="C187" s="127">
        <v>0</v>
      </c>
      <c r="D187" s="127">
        <v>0</v>
      </c>
      <c r="E187" s="127">
        <v>0</v>
      </c>
      <c r="F187" s="127">
        <v>0</v>
      </c>
      <c r="G187" s="127">
        <v>0</v>
      </c>
      <c r="H187" s="127">
        <v>0</v>
      </c>
      <c r="I187" s="127">
        <v>6234.0905774700004</v>
      </c>
      <c r="J187" s="127">
        <v>36.03380817</v>
      </c>
      <c r="K187" s="127">
        <v>6198.0567693000003</v>
      </c>
      <c r="L187" s="127">
        <v>4939.6523599399998</v>
      </c>
      <c r="M187" s="127">
        <v>4936.0546077700001</v>
      </c>
      <c r="N187" s="127">
        <v>3.5977521700000001</v>
      </c>
      <c r="O187" s="127">
        <v>0</v>
      </c>
      <c r="P187" s="127">
        <v>97.621645760000007</v>
      </c>
      <c r="Q187" s="127"/>
      <c r="R187" s="127"/>
      <c r="S187" s="127"/>
    </row>
    <row r="188" spans="1:19">
      <c r="A188" s="9">
        <v>45931</v>
      </c>
      <c r="B188" s="127">
        <v>10769.147730410001</v>
      </c>
      <c r="C188" s="127">
        <v>0</v>
      </c>
      <c r="D188" s="127">
        <v>0</v>
      </c>
      <c r="E188" s="127">
        <v>0</v>
      </c>
      <c r="F188" s="127">
        <v>0</v>
      </c>
      <c r="G188" s="127">
        <v>0</v>
      </c>
      <c r="H188" s="127">
        <v>0</v>
      </c>
      <c r="I188" s="127">
        <v>5749.6375921700001</v>
      </c>
      <c r="J188" s="127">
        <v>35.716350319999997</v>
      </c>
      <c r="K188" s="127">
        <v>5713.9212418500001</v>
      </c>
      <c r="L188" s="127">
        <v>5019.5101382399998</v>
      </c>
      <c r="M188" s="127">
        <v>5015.9941958600002</v>
      </c>
      <c r="N188" s="127">
        <v>3.5159423799999998</v>
      </c>
      <c r="O188" s="127">
        <v>0</v>
      </c>
      <c r="P188" s="127">
        <v>98.505290360000004</v>
      </c>
      <c r="Q188" s="127"/>
      <c r="R188" s="127"/>
      <c r="S188" s="127"/>
    </row>
    <row r="189" spans="1:19">
      <c r="A189" s="9">
        <v>45962</v>
      </c>
      <c r="B189" s="127">
        <v>10842.87247095</v>
      </c>
      <c r="C189" s="127">
        <v>0</v>
      </c>
      <c r="D189" s="127">
        <v>0</v>
      </c>
      <c r="E189" s="127">
        <v>0</v>
      </c>
      <c r="F189" s="127">
        <v>0</v>
      </c>
      <c r="G189" s="127">
        <v>0</v>
      </c>
      <c r="H189" s="127">
        <v>0</v>
      </c>
      <c r="I189" s="127">
        <v>5762.6464674600002</v>
      </c>
      <c r="J189" s="127">
        <v>35.261106089999998</v>
      </c>
      <c r="K189" s="127">
        <v>5727.3853613700003</v>
      </c>
      <c r="L189" s="127">
        <v>5080.22600349</v>
      </c>
      <c r="M189" s="127">
        <v>5076.75378241</v>
      </c>
      <c r="N189" s="127">
        <v>3.4722210800000002</v>
      </c>
      <c r="O189" s="127">
        <v>0</v>
      </c>
      <c r="P189" s="127">
        <v>99.803704449999998</v>
      </c>
      <c r="Q189" s="127"/>
      <c r="R189" s="127"/>
      <c r="S189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12.332031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74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226</v>
      </c>
    </row>
    <row r="6" spans="1:17" s="20" customFormat="1" ht="12.75" customHeight="1">
      <c r="A6" s="201" t="s">
        <v>0</v>
      </c>
      <c r="B6" s="190" t="s">
        <v>60</v>
      </c>
      <c r="C6" s="204" t="s">
        <v>7</v>
      </c>
      <c r="D6" s="204"/>
      <c r="E6" s="204"/>
      <c r="F6" s="204" t="s">
        <v>2</v>
      </c>
      <c r="G6" s="204"/>
      <c r="H6" s="204"/>
      <c r="I6" s="204"/>
      <c r="J6" s="204"/>
      <c r="K6" s="204"/>
      <c r="L6" s="204"/>
      <c r="M6" s="204"/>
    </row>
    <row r="7" spans="1:17" s="20" customFormat="1" ht="16.5" customHeight="1">
      <c r="A7" s="202"/>
      <c r="B7" s="190"/>
      <c r="C7" s="204"/>
      <c r="D7" s="204"/>
      <c r="E7" s="204"/>
      <c r="F7" s="204" t="s">
        <v>17</v>
      </c>
      <c r="G7" s="205"/>
      <c r="H7" s="205"/>
      <c r="I7" s="205"/>
      <c r="J7" s="204" t="s">
        <v>9</v>
      </c>
      <c r="K7" s="205"/>
      <c r="L7" s="205"/>
      <c r="M7" s="205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idden="1" outlineLevel="1">
      <c r="A11" s="9">
        <v>40544</v>
      </c>
      <c r="B11" s="44">
        <v>2192.2739531399998</v>
      </c>
      <c r="C11" s="44">
        <f>G11+K11</f>
        <v>1190.76201324</v>
      </c>
      <c r="D11" s="44">
        <f t="shared" ref="D11:E11" si="0">H11+L11</f>
        <v>823.05978261999996</v>
      </c>
      <c r="E11" s="44">
        <f t="shared" si="0"/>
        <v>178.45215727999999</v>
      </c>
      <c r="F11" s="44">
        <v>1768.79073902</v>
      </c>
      <c r="G11" s="44">
        <v>1064.0040340200001</v>
      </c>
      <c r="H11" s="44">
        <v>640.80624438999996</v>
      </c>
      <c r="I11" s="44">
        <v>63.980460610000002</v>
      </c>
      <c r="J11" s="44">
        <v>423.48321412000001</v>
      </c>
      <c r="K11" s="44">
        <v>126.75797922</v>
      </c>
      <c r="L11" s="44">
        <v>182.25353823</v>
      </c>
      <c r="M11" s="44">
        <v>114.47169667</v>
      </c>
      <c r="N11" s="44"/>
      <c r="O11" s="44"/>
      <c r="P11" s="44"/>
      <c r="Q11" s="44"/>
    </row>
    <row r="12" spans="1:17" hidden="1" outlineLevel="1">
      <c r="A12" s="9">
        <v>40575</v>
      </c>
      <c r="B12" s="44">
        <v>2218.2038319500002</v>
      </c>
      <c r="C12" s="44">
        <f t="shared" ref="C12:C67" si="1">G12+K12</f>
        <v>1220.3041588599999</v>
      </c>
      <c r="D12" s="44">
        <f t="shared" ref="D12:D67" si="2">H12+L12</f>
        <v>818.90692657</v>
      </c>
      <c r="E12" s="44">
        <f t="shared" ref="E12:E67" si="3">I12+M12</f>
        <v>178.99274652</v>
      </c>
      <c r="F12" s="44">
        <v>1806.93215495</v>
      </c>
      <c r="G12" s="44">
        <v>1100.9592616299999</v>
      </c>
      <c r="H12" s="44">
        <v>642.76666778000003</v>
      </c>
      <c r="I12" s="44">
        <v>63.206225539999998</v>
      </c>
      <c r="J12" s="44">
        <v>411.27167700000001</v>
      </c>
      <c r="K12" s="44">
        <v>119.34489723</v>
      </c>
      <c r="L12" s="44">
        <v>176.14025878999999</v>
      </c>
      <c r="M12" s="44">
        <v>115.78652098000001</v>
      </c>
      <c r="N12" s="44"/>
      <c r="O12" s="44"/>
      <c r="P12" s="44"/>
      <c r="Q12" s="44"/>
    </row>
    <row r="13" spans="1:17" hidden="1" outlineLevel="1">
      <c r="A13" s="9">
        <v>40603</v>
      </c>
      <c r="B13" s="44">
        <v>2190.1516254100002</v>
      </c>
      <c r="C13" s="44">
        <f t="shared" si="1"/>
        <v>1188.88762974</v>
      </c>
      <c r="D13" s="44">
        <f t="shared" si="2"/>
        <v>818.23609071999999</v>
      </c>
      <c r="E13" s="44">
        <f t="shared" si="3"/>
        <v>183.02790494999999</v>
      </c>
      <c r="F13" s="44">
        <v>1787.8190437000001</v>
      </c>
      <c r="G13" s="44">
        <v>1063.88520806</v>
      </c>
      <c r="H13" s="44">
        <v>660.02618704999998</v>
      </c>
      <c r="I13" s="44">
        <v>63.907648590000001</v>
      </c>
      <c r="J13" s="44">
        <v>402.33258171</v>
      </c>
      <c r="K13" s="44">
        <v>125.00242168</v>
      </c>
      <c r="L13" s="44">
        <v>158.20990366999999</v>
      </c>
      <c r="M13" s="44">
        <v>119.12025636</v>
      </c>
      <c r="N13" s="44"/>
      <c r="O13" s="44"/>
      <c r="P13" s="44"/>
      <c r="Q13" s="44"/>
    </row>
    <row r="14" spans="1:17" hidden="1" outlineLevel="1">
      <c r="A14" s="9">
        <v>40634</v>
      </c>
      <c r="B14" s="44">
        <v>2254.6851407600002</v>
      </c>
      <c r="C14" s="44">
        <f t="shared" si="1"/>
        <v>1238.8717400100002</v>
      </c>
      <c r="D14" s="44">
        <f t="shared" si="2"/>
        <v>832.77302716999998</v>
      </c>
      <c r="E14" s="44">
        <f t="shared" si="3"/>
        <v>183.04037357999999</v>
      </c>
      <c r="F14" s="44">
        <v>1844.4507714399999</v>
      </c>
      <c r="G14" s="44">
        <v>1112.5639799600001</v>
      </c>
      <c r="H14" s="44">
        <v>669.01066737999997</v>
      </c>
      <c r="I14" s="44">
        <v>62.876124099999998</v>
      </c>
      <c r="J14" s="44">
        <v>410.23436931999998</v>
      </c>
      <c r="K14" s="44">
        <v>126.30776005</v>
      </c>
      <c r="L14" s="44">
        <v>163.76235979</v>
      </c>
      <c r="M14" s="44">
        <v>120.16424948</v>
      </c>
      <c r="N14" s="44"/>
      <c r="O14" s="44"/>
      <c r="P14" s="44"/>
      <c r="Q14" s="44"/>
    </row>
    <row r="15" spans="1:17" hidden="1" outlineLevel="1">
      <c r="A15" s="9">
        <v>40664</v>
      </c>
      <c r="B15" s="44">
        <v>2231.6164074100002</v>
      </c>
      <c r="C15" s="44">
        <f t="shared" si="1"/>
        <v>1207.0753451099999</v>
      </c>
      <c r="D15" s="44">
        <f t="shared" si="2"/>
        <v>838.62583407000011</v>
      </c>
      <c r="E15" s="44">
        <f t="shared" si="3"/>
        <v>185.91522823</v>
      </c>
      <c r="F15" s="44">
        <v>1819.43481443</v>
      </c>
      <c r="G15" s="44">
        <v>1084.79003816</v>
      </c>
      <c r="H15" s="44">
        <v>666.87791688000004</v>
      </c>
      <c r="I15" s="44">
        <v>67.766859389999993</v>
      </c>
      <c r="J15" s="44">
        <v>412.18159298</v>
      </c>
      <c r="K15" s="44">
        <v>122.28530695000001</v>
      </c>
      <c r="L15" s="44">
        <v>171.74791719000001</v>
      </c>
      <c r="M15" s="44">
        <v>118.14836884</v>
      </c>
      <c r="N15" s="44"/>
      <c r="O15" s="44"/>
      <c r="P15" s="44"/>
      <c r="Q15" s="44"/>
    </row>
    <row r="16" spans="1:17" hidden="1" outlineLevel="1">
      <c r="A16" s="9">
        <v>40695</v>
      </c>
      <c r="B16" s="44">
        <v>2215.6198773199999</v>
      </c>
      <c r="C16" s="44">
        <f t="shared" si="1"/>
        <v>1204.99584334</v>
      </c>
      <c r="D16" s="44">
        <f t="shared" si="2"/>
        <v>900.97430729999996</v>
      </c>
      <c r="E16" s="44">
        <f t="shared" si="3"/>
        <v>109.64972668</v>
      </c>
      <c r="F16" s="44">
        <v>1909.4456657000001</v>
      </c>
      <c r="G16" s="44">
        <v>1094.77692499</v>
      </c>
      <c r="H16" s="44">
        <v>748.00247021999996</v>
      </c>
      <c r="I16" s="44">
        <v>66.666270490000002</v>
      </c>
      <c r="J16" s="44">
        <v>306.17421161999999</v>
      </c>
      <c r="K16" s="44">
        <v>110.21891835</v>
      </c>
      <c r="L16" s="44">
        <v>152.97183708</v>
      </c>
      <c r="M16" s="44">
        <v>42.983456189999998</v>
      </c>
      <c r="N16" s="44"/>
      <c r="O16" s="44"/>
      <c r="P16" s="44"/>
      <c r="Q16" s="44"/>
    </row>
    <row r="17" spans="1:17" hidden="1" outlineLevel="1">
      <c r="A17" s="9">
        <v>40725</v>
      </c>
      <c r="B17" s="44">
        <v>2175.1631476500002</v>
      </c>
      <c r="C17" s="44">
        <f t="shared" si="1"/>
        <v>1197.71141304</v>
      </c>
      <c r="D17" s="44">
        <f t="shared" si="2"/>
        <v>879.90443754000012</v>
      </c>
      <c r="E17" s="44">
        <f t="shared" si="3"/>
        <v>97.547297070000013</v>
      </c>
      <c r="F17" s="44">
        <v>1878.42687867</v>
      </c>
      <c r="G17" s="44">
        <v>1091.9453857000001</v>
      </c>
      <c r="H17" s="44">
        <v>719.87780712000006</v>
      </c>
      <c r="I17" s="44">
        <v>66.603685850000005</v>
      </c>
      <c r="J17" s="44">
        <v>296.73626897999998</v>
      </c>
      <c r="K17" s="44">
        <v>105.76602733999999</v>
      </c>
      <c r="L17" s="44">
        <v>160.02663042</v>
      </c>
      <c r="M17" s="44">
        <v>30.943611220000001</v>
      </c>
      <c r="N17" s="44"/>
      <c r="O17" s="44"/>
      <c r="P17" s="44"/>
      <c r="Q17" s="44"/>
    </row>
    <row r="18" spans="1:17" hidden="1" outlineLevel="1">
      <c r="A18" s="9">
        <v>40756</v>
      </c>
      <c r="B18" s="44">
        <v>2156.9211300299999</v>
      </c>
      <c r="C18" s="44">
        <f t="shared" si="1"/>
        <v>1237.7842601499999</v>
      </c>
      <c r="D18" s="44">
        <f t="shared" si="2"/>
        <v>820.1619612500001</v>
      </c>
      <c r="E18" s="44">
        <f t="shared" si="3"/>
        <v>98.974908629999987</v>
      </c>
      <c r="F18" s="44">
        <v>1891.04037305</v>
      </c>
      <c r="G18" s="44">
        <v>1130.5180929999999</v>
      </c>
      <c r="H18" s="44">
        <v>693.92434361000005</v>
      </c>
      <c r="I18" s="44">
        <v>66.597936439999998</v>
      </c>
      <c r="J18" s="44">
        <v>265.88075698</v>
      </c>
      <c r="K18" s="44">
        <v>107.26616715</v>
      </c>
      <c r="L18" s="44">
        <v>126.23761764</v>
      </c>
      <c r="M18" s="44">
        <v>32.376972189999996</v>
      </c>
      <c r="N18" s="44"/>
      <c r="O18" s="44"/>
      <c r="P18" s="44"/>
      <c r="Q18" s="44"/>
    </row>
    <row r="19" spans="1:17" hidden="1" outlineLevel="1">
      <c r="A19" s="9">
        <v>40787</v>
      </c>
      <c r="B19" s="44">
        <v>2194.1764501399998</v>
      </c>
      <c r="C19" s="44">
        <f t="shared" si="1"/>
        <v>1237.7842601499999</v>
      </c>
      <c r="D19" s="44">
        <f t="shared" si="2"/>
        <v>820.1619612500001</v>
      </c>
      <c r="E19" s="44">
        <f t="shared" si="3"/>
        <v>98.974908629999987</v>
      </c>
      <c r="F19" s="44">
        <v>1891.04037305</v>
      </c>
      <c r="G19" s="44">
        <v>1130.5180929999999</v>
      </c>
      <c r="H19" s="44">
        <v>693.92434361000005</v>
      </c>
      <c r="I19" s="44">
        <v>66.597936439999998</v>
      </c>
      <c r="J19" s="44">
        <v>265.88075698</v>
      </c>
      <c r="K19" s="44">
        <v>107.26616715</v>
      </c>
      <c r="L19" s="44">
        <v>126.23761764</v>
      </c>
      <c r="M19" s="44">
        <v>32.376972189999996</v>
      </c>
      <c r="N19" s="44"/>
      <c r="O19" s="44"/>
      <c r="P19" s="44"/>
      <c r="Q19" s="44"/>
    </row>
    <row r="20" spans="1:17" hidden="1" outlineLevel="1">
      <c r="A20" s="9">
        <v>40817</v>
      </c>
      <c r="B20" s="44">
        <v>2144.3372159400001</v>
      </c>
      <c r="C20" s="44">
        <f t="shared" si="1"/>
        <v>1266.59510961</v>
      </c>
      <c r="D20" s="44">
        <f t="shared" si="2"/>
        <v>773.81385986000009</v>
      </c>
      <c r="E20" s="44">
        <f t="shared" si="3"/>
        <v>103.92824647</v>
      </c>
      <c r="F20" s="44">
        <v>1882.3161523700001</v>
      </c>
      <c r="G20" s="44">
        <v>1158.8706952699999</v>
      </c>
      <c r="H20" s="44">
        <v>644.77221953000003</v>
      </c>
      <c r="I20" s="44">
        <v>78.673237569999998</v>
      </c>
      <c r="J20" s="44">
        <v>262.02106357000002</v>
      </c>
      <c r="K20" s="44">
        <v>107.72441434</v>
      </c>
      <c r="L20" s="44">
        <v>129.04164033000001</v>
      </c>
      <c r="M20" s="44">
        <v>25.2550089</v>
      </c>
      <c r="N20" s="44"/>
      <c r="O20" s="44"/>
      <c r="P20" s="44"/>
      <c r="Q20" s="44"/>
    </row>
    <row r="21" spans="1:17" hidden="1" outlineLevel="1">
      <c r="A21" s="9">
        <v>40848</v>
      </c>
      <c r="B21" s="44">
        <v>2222.1068515400002</v>
      </c>
      <c r="C21" s="44">
        <f t="shared" si="1"/>
        <v>1363.02673278</v>
      </c>
      <c r="D21" s="44">
        <f t="shared" si="2"/>
        <v>754.94255543999998</v>
      </c>
      <c r="E21" s="44">
        <f t="shared" si="3"/>
        <v>104.13756332</v>
      </c>
      <c r="F21" s="44">
        <v>1913.4825273900001</v>
      </c>
      <c r="G21" s="44">
        <v>1205.77094822</v>
      </c>
      <c r="H21" s="44">
        <v>629.28624671</v>
      </c>
      <c r="I21" s="44">
        <v>78.425332460000007</v>
      </c>
      <c r="J21" s="44">
        <v>308.62432415000001</v>
      </c>
      <c r="K21" s="44">
        <v>157.25578456</v>
      </c>
      <c r="L21" s="44">
        <v>125.65630873000001</v>
      </c>
      <c r="M21" s="44">
        <v>25.712230859999998</v>
      </c>
      <c r="N21" s="44"/>
      <c r="O21" s="44"/>
      <c r="P21" s="44"/>
      <c r="Q21" s="44"/>
    </row>
    <row r="22" spans="1:17" hidden="1" outlineLevel="1">
      <c r="A22" s="9">
        <v>40878</v>
      </c>
      <c r="B22" s="44">
        <v>2247.1392921000001</v>
      </c>
      <c r="C22" s="44">
        <f t="shared" si="1"/>
        <v>1363.02673278</v>
      </c>
      <c r="D22" s="44">
        <f t="shared" si="2"/>
        <v>754.94255543999998</v>
      </c>
      <c r="E22" s="44">
        <f t="shared" si="3"/>
        <v>104.13756332</v>
      </c>
      <c r="F22" s="44">
        <v>1913.4825273900001</v>
      </c>
      <c r="G22" s="44">
        <v>1205.77094822</v>
      </c>
      <c r="H22" s="44">
        <v>629.28624671</v>
      </c>
      <c r="I22" s="44">
        <v>78.425332460000007</v>
      </c>
      <c r="J22" s="44">
        <v>308.62432415000001</v>
      </c>
      <c r="K22" s="44">
        <v>157.25578456</v>
      </c>
      <c r="L22" s="44">
        <v>125.65630873000001</v>
      </c>
      <c r="M22" s="44">
        <v>25.712230859999998</v>
      </c>
      <c r="N22" s="44"/>
      <c r="O22" s="44"/>
      <c r="P22" s="44"/>
      <c r="Q22" s="44"/>
    </row>
    <row r="23" spans="1:17" hidden="1" outlineLevel="1">
      <c r="A23" s="9">
        <v>40909</v>
      </c>
      <c r="B23" s="44">
        <v>2222.8842332300001</v>
      </c>
      <c r="C23" s="44">
        <f t="shared" si="1"/>
        <v>1363.02673278</v>
      </c>
      <c r="D23" s="44">
        <f t="shared" si="2"/>
        <v>754.94255543999998</v>
      </c>
      <c r="E23" s="44">
        <f t="shared" si="3"/>
        <v>104.13756332</v>
      </c>
      <c r="F23" s="44">
        <v>1913.4825273900001</v>
      </c>
      <c r="G23" s="44">
        <v>1205.77094822</v>
      </c>
      <c r="H23" s="44">
        <v>629.28624671</v>
      </c>
      <c r="I23" s="44">
        <v>78.425332460000007</v>
      </c>
      <c r="J23" s="44">
        <v>308.62432415000001</v>
      </c>
      <c r="K23" s="44">
        <v>157.25578456</v>
      </c>
      <c r="L23" s="44">
        <v>125.65630873000001</v>
      </c>
      <c r="M23" s="44">
        <v>25.712230859999998</v>
      </c>
      <c r="N23" s="44"/>
      <c r="O23" s="44"/>
      <c r="P23" s="44"/>
      <c r="Q23" s="44"/>
    </row>
    <row r="24" spans="1:17" hidden="1" outlineLevel="1">
      <c r="A24" s="9">
        <v>40940</v>
      </c>
      <c r="B24" s="44">
        <v>2217.9341407000002</v>
      </c>
      <c r="C24" s="44">
        <f t="shared" si="1"/>
        <v>1363.02673278</v>
      </c>
      <c r="D24" s="44">
        <f t="shared" si="2"/>
        <v>754.94255543999998</v>
      </c>
      <c r="E24" s="44">
        <f t="shared" si="3"/>
        <v>104.13756332</v>
      </c>
      <c r="F24" s="44">
        <v>1913.4825273900001</v>
      </c>
      <c r="G24" s="44">
        <v>1205.77094822</v>
      </c>
      <c r="H24" s="44">
        <v>629.28624671</v>
      </c>
      <c r="I24" s="44">
        <v>78.425332460000007</v>
      </c>
      <c r="J24" s="44">
        <v>308.62432415000001</v>
      </c>
      <c r="K24" s="44">
        <v>157.25578456</v>
      </c>
      <c r="L24" s="44">
        <v>125.65630873000001</v>
      </c>
      <c r="M24" s="44">
        <v>25.712230859999998</v>
      </c>
      <c r="N24" s="44"/>
      <c r="O24" s="44"/>
      <c r="P24" s="44"/>
      <c r="Q24" s="44"/>
    </row>
    <row r="25" spans="1:17" hidden="1" outlineLevel="1">
      <c r="A25" s="9">
        <v>40969</v>
      </c>
      <c r="B25" s="44">
        <v>2214.9207068400001</v>
      </c>
      <c r="C25" s="44">
        <f t="shared" si="1"/>
        <v>1363.02673278</v>
      </c>
      <c r="D25" s="44">
        <f t="shared" si="2"/>
        <v>754.94255543999998</v>
      </c>
      <c r="E25" s="44">
        <f t="shared" si="3"/>
        <v>104.13756332</v>
      </c>
      <c r="F25" s="44">
        <v>1913.4825273900001</v>
      </c>
      <c r="G25" s="44">
        <v>1205.77094822</v>
      </c>
      <c r="H25" s="44">
        <v>629.28624671</v>
      </c>
      <c r="I25" s="44">
        <v>78.425332460000007</v>
      </c>
      <c r="J25" s="44">
        <v>308.62432415000001</v>
      </c>
      <c r="K25" s="44">
        <v>157.25578456</v>
      </c>
      <c r="L25" s="44">
        <v>125.65630873000001</v>
      </c>
      <c r="M25" s="44">
        <v>25.712230859999998</v>
      </c>
      <c r="N25" s="44"/>
      <c r="O25" s="44"/>
      <c r="P25" s="44"/>
      <c r="Q25" s="44"/>
    </row>
    <row r="26" spans="1:17" hidden="1" outlineLevel="1">
      <c r="A26" s="9">
        <v>41000</v>
      </c>
      <c r="B26" s="44">
        <v>2211.9952199899999</v>
      </c>
      <c r="C26" s="44">
        <f t="shared" si="1"/>
        <v>1363.02673278</v>
      </c>
      <c r="D26" s="44">
        <f t="shared" si="2"/>
        <v>754.94255543999998</v>
      </c>
      <c r="E26" s="44">
        <f t="shared" si="3"/>
        <v>104.13756332</v>
      </c>
      <c r="F26" s="44">
        <v>1913.4825273900001</v>
      </c>
      <c r="G26" s="44">
        <v>1205.77094822</v>
      </c>
      <c r="H26" s="44">
        <v>629.28624671</v>
      </c>
      <c r="I26" s="44">
        <v>78.425332460000007</v>
      </c>
      <c r="J26" s="44">
        <v>308.62432415000001</v>
      </c>
      <c r="K26" s="44">
        <v>157.25578456</v>
      </c>
      <c r="L26" s="44">
        <v>125.65630873000001</v>
      </c>
      <c r="M26" s="44">
        <v>25.712230859999998</v>
      </c>
      <c r="N26" s="44"/>
      <c r="O26" s="44"/>
      <c r="P26" s="44"/>
      <c r="Q26" s="44"/>
    </row>
    <row r="27" spans="1:17" hidden="1" outlineLevel="1">
      <c r="A27" s="9">
        <v>41030</v>
      </c>
      <c r="B27" s="44">
        <v>2270.14327181</v>
      </c>
      <c r="C27" s="44">
        <f t="shared" si="1"/>
        <v>1363.02673278</v>
      </c>
      <c r="D27" s="44">
        <f t="shared" si="2"/>
        <v>754.94255543999998</v>
      </c>
      <c r="E27" s="44">
        <f t="shared" si="3"/>
        <v>104.13756332</v>
      </c>
      <c r="F27" s="44">
        <v>1913.4825273900001</v>
      </c>
      <c r="G27" s="44">
        <v>1205.77094822</v>
      </c>
      <c r="H27" s="44">
        <v>629.28624671</v>
      </c>
      <c r="I27" s="44">
        <v>78.425332460000007</v>
      </c>
      <c r="J27" s="44">
        <v>308.62432415000001</v>
      </c>
      <c r="K27" s="44">
        <v>157.25578456</v>
      </c>
      <c r="L27" s="44">
        <v>125.65630873000001</v>
      </c>
      <c r="M27" s="44">
        <v>25.712230859999998</v>
      </c>
      <c r="N27" s="44"/>
      <c r="O27" s="44"/>
      <c r="P27" s="44"/>
      <c r="Q27" s="44"/>
    </row>
    <row r="28" spans="1:17" hidden="1" outlineLevel="1">
      <c r="A28" s="9">
        <v>41061</v>
      </c>
      <c r="B28" s="44">
        <v>2349.62587936</v>
      </c>
      <c r="C28" s="44">
        <f t="shared" si="1"/>
        <v>1363.02673278</v>
      </c>
      <c r="D28" s="44">
        <f t="shared" si="2"/>
        <v>754.94255543999998</v>
      </c>
      <c r="E28" s="44">
        <f t="shared" si="3"/>
        <v>104.13756332</v>
      </c>
      <c r="F28" s="44">
        <v>1913.4825273900001</v>
      </c>
      <c r="G28" s="44">
        <v>1205.77094822</v>
      </c>
      <c r="H28" s="44">
        <v>629.28624671</v>
      </c>
      <c r="I28" s="44">
        <v>78.425332460000007</v>
      </c>
      <c r="J28" s="44">
        <v>308.62432415000001</v>
      </c>
      <c r="K28" s="44">
        <v>157.25578456</v>
      </c>
      <c r="L28" s="44">
        <v>125.65630873000001</v>
      </c>
      <c r="M28" s="44">
        <v>25.712230859999998</v>
      </c>
      <c r="N28" s="44"/>
      <c r="O28" s="44"/>
      <c r="P28" s="44"/>
      <c r="Q28" s="44"/>
    </row>
    <row r="29" spans="1:17" hidden="1" outlineLevel="1">
      <c r="A29" s="9">
        <v>41091</v>
      </c>
      <c r="B29" s="44">
        <v>2371.25650391</v>
      </c>
      <c r="C29" s="44">
        <f t="shared" si="1"/>
        <v>1363.02673278</v>
      </c>
      <c r="D29" s="44">
        <f t="shared" si="2"/>
        <v>754.94255543999998</v>
      </c>
      <c r="E29" s="44">
        <f t="shared" si="3"/>
        <v>104.13756332</v>
      </c>
      <c r="F29" s="44">
        <v>1913.4825273900001</v>
      </c>
      <c r="G29" s="44">
        <v>1205.77094822</v>
      </c>
      <c r="H29" s="44">
        <v>629.28624671</v>
      </c>
      <c r="I29" s="44">
        <v>78.425332460000007</v>
      </c>
      <c r="J29" s="44">
        <v>308.62432415000001</v>
      </c>
      <c r="K29" s="44">
        <v>157.25578456</v>
      </c>
      <c r="L29" s="44">
        <v>125.65630873000001</v>
      </c>
      <c r="M29" s="44">
        <v>25.712230859999998</v>
      </c>
      <c r="N29" s="44"/>
      <c r="O29" s="44"/>
      <c r="P29" s="44"/>
      <c r="Q29" s="44"/>
    </row>
    <row r="30" spans="1:17" hidden="1" outlineLevel="1">
      <c r="A30" s="9">
        <v>41122</v>
      </c>
      <c r="B30" s="44">
        <v>2350.3290919000001</v>
      </c>
      <c r="C30" s="44">
        <f t="shared" si="1"/>
        <v>1363.02673278</v>
      </c>
      <c r="D30" s="44">
        <f t="shared" si="2"/>
        <v>754.94255543999998</v>
      </c>
      <c r="E30" s="44">
        <f t="shared" si="3"/>
        <v>104.13756332</v>
      </c>
      <c r="F30" s="44">
        <v>1913.4825273900001</v>
      </c>
      <c r="G30" s="44">
        <v>1205.77094822</v>
      </c>
      <c r="H30" s="44">
        <v>629.28624671</v>
      </c>
      <c r="I30" s="44">
        <v>78.425332460000007</v>
      </c>
      <c r="J30" s="44">
        <v>308.62432415000001</v>
      </c>
      <c r="K30" s="44">
        <v>157.25578456</v>
      </c>
      <c r="L30" s="44">
        <v>125.65630873000001</v>
      </c>
      <c r="M30" s="44">
        <v>25.712230859999998</v>
      </c>
      <c r="N30" s="44"/>
      <c r="O30" s="44"/>
      <c r="P30" s="44"/>
      <c r="Q30" s="44"/>
    </row>
    <row r="31" spans="1:17" hidden="1" outlineLevel="1">
      <c r="A31" s="9">
        <v>41153</v>
      </c>
      <c r="B31" s="44">
        <v>2395.4421789100002</v>
      </c>
      <c r="C31" s="44">
        <f t="shared" si="1"/>
        <v>1363.02673278</v>
      </c>
      <c r="D31" s="44">
        <f t="shared" si="2"/>
        <v>754.94255543999998</v>
      </c>
      <c r="E31" s="44">
        <f t="shared" si="3"/>
        <v>104.13756332</v>
      </c>
      <c r="F31" s="44">
        <v>1913.4825273900001</v>
      </c>
      <c r="G31" s="44">
        <v>1205.77094822</v>
      </c>
      <c r="H31" s="44">
        <v>629.28624671</v>
      </c>
      <c r="I31" s="44">
        <v>78.425332460000007</v>
      </c>
      <c r="J31" s="44">
        <v>308.62432415000001</v>
      </c>
      <c r="K31" s="44">
        <v>157.25578456</v>
      </c>
      <c r="L31" s="44">
        <v>125.65630873000001</v>
      </c>
      <c r="M31" s="44">
        <v>25.712230859999998</v>
      </c>
      <c r="N31" s="44"/>
      <c r="O31" s="44"/>
      <c r="P31" s="44"/>
      <c r="Q31" s="44"/>
    </row>
    <row r="32" spans="1:17" hidden="1" outlineLevel="1">
      <c r="A32" s="9">
        <v>41183</v>
      </c>
      <c r="B32" s="44">
        <v>2316.75622273</v>
      </c>
      <c r="C32" s="44">
        <f t="shared" si="1"/>
        <v>1363.02673278</v>
      </c>
      <c r="D32" s="44">
        <f t="shared" si="2"/>
        <v>754.94255543999998</v>
      </c>
      <c r="E32" s="44">
        <f t="shared" si="3"/>
        <v>104.13756332</v>
      </c>
      <c r="F32" s="44">
        <v>1913.4825273900001</v>
      </c>
      <c r="G32" s="44">
        <v>1205.77094822</v>
      </c>
      <c r="H32" s="44">
        <v>629.28624671</v>
      </c>
      <c r="I32" s="44">
        <v>78.425332460000007</v>
      </c>
      <c r="J32" s="44">
        <v>308.62432415000001</v>
      </c>
      <c r="K32" s="44">
        <v>157.25578456</v>
      </c>
      <c r="L32" s="44">
        <v>125.65630873000001</v>
      </c>
      <c r="M32" s="44">
        <v>25.712230859999998</v>
      </c>
      <c r="N32" s="44"/>
      <c r="O32" s="44"/>
      <c r="P32" s="44"/>
      <c r="Q32" s="44"/>
    </row>
    <row r="33" spans="1:17" hidden="1" outlineLevel="1">
      <c r="A33" s="9">
        <v>41214</v>
      </c>
      <c r="B33" s="44">
        <v>2297.5987780099999</v>
      </c>
      <c r="C33" s="44">
        <f t="shared" si="1"/>
        <v>1363.02673278</v>
      </c>
      <c r="D33" s="44">
        <f t="shared" si="2"/>
        <v>754.94255543999998</v>
      </c>
      <c r="E33" s="44">
        <f t="shared" si="3"/>
        <v>104.13756332</v>
      </c>
      <c r="F33" s="44">
        <v>1913.4825273900001</v>
      </c>
      <c r="G33" s="44">
        <v>1205.77094822</v>
      </c>
      <c r="H33" s="44">
        <v>629.28624671</v>
      </c>
      <c r="I33" s="44">
        <v>78.425332460000007</v>
      </c>
      <c r="J33" s="44">
        <v>308.62432415000001</v>
      </c>
      <c r="K33" s="44">
        <v>157.25578456</v>
      </c>
      <c r="L33" s="44">
        <v>125.65630873000001</v>
      </c>
      <c r="M33" s="44">
        <v>25.712230859999998</v>
      </c>
      <c r="N33" s="44"/>
      <c r="O33" s="44"/>
      <c r="P33" s="44"/>
      <c r="Q33" s="44"/>
    </row>
    <row r="34" spans="1:17" hidden="1" outlineLevel="1">
      <c r="A34" s="9">
        <v>41244</v>
      </c>
      <c r="B34" s="44">
        <v>2282.9912735799999</v>
      </c>
      <c r="C34" s="44">
        <f t="shared" si="1"/>
        <v>1363.02673278</v>
      </c>
      <c r="D34" s="44">
        <f t="shared" si="2"/>
        <v>754.94255543999998</v>
      </c>
      <c r="E34" s="44">
        <f t="shared" si="3"/>
        <v>104.13756332</v>
      </c>
      <c r="F34" s="44">
        <v>1913.4825273900001</v>
      </c>
      <c r="G34" s="44">
        <v>1205.77094822</v>
      </c>
      <c r="H34" s="44">
        <v>629.28624671</v>
      </c>
      <c r="I34" s="44">
        <v>78.425332460000007</v>
      </c>
      <c r="J34" s="44">
        <v>308.62432415000001</v>
      </c>
      <c r="K34" s="44">
        <v>157.25578456</v>
      </c>
      <c r="L34" s="44">
        <v>125.65630873000001</v>
      </c>
      <c r="M34" s="44">
        <v>25.712230859999998</v>
      </c>
      <c r="N34" s="44"/>
      <c r="O34" s="44"/>
      <c r="P34" s="44"/>
      <c r="Q34" s="44"/>
    </row>
    <row r="35" spans="1:17" hidden="1" outlineLevel="1">
      <c r="A35" s="9">
        <v>41275</v>
      </c>
      <c r="B35" s="44">
        <v>2288.4584248199999</v>
      </c>
      <c r="C35" s="44">
        <f t="shared" si="1"/>
        <v>1363.02673278</v>
      </c>
      <c r="D35" s="44">
        <f t="shared" si="2"/>
        <v>754.94255543999998</v>
      </c>
      <c r="E35" s="44">
        <f t="shared" si="3"/>
        <v>104.13756332</v>
      </c>
      <c r="F35" s="44">
        <v>1913.4825273900001</v>
      </c>
      <c r="G35" s="44">
        <v>1205.77094822</v>
      </c>
      <c r="H35" s="44">
        <v>629.28624671</v>
      </c>
      <c r="I35" s="44">
        <v>78.425332460000007</v>
      </c>
      <c r="J35" s="44">
        <v>308.62432415000001</v>
      </c>
      <c r="K35" s="44">
        <v>157.25578456</v>
      </c>
      <c r="L35" s="44">
        <v>125.65630873000001</v>
      </c>
      <c r="M35" s="44">
        <v>25.712230859999998</v>
      </c>
      <c r="N35" s="44"/>
      <c r="O35" s="44"/>
      <c r="P35" s="44"/>
      <c r="Q35" s="44"/>
    </row>
    <row r="36" spans="1:17" hidden="1" outlineLevel="1">
      <c r="A36" s="9">
        <v>41306</v>
      </c>
      <c r="B36" s="44">
        <v>2315.94328249</v>
      </c>
      <c r="C36" s="44">
        <f t="shared" si="1"/>
        <v>1363.02673278</v>
      </c>
      <c r="D36" s="44">
        <f t="shared" si="2"/>
        <v>754.94255543999998</v>
      </c>
      <c r="E36" s="44">
        <f t="shared" si="3"/>
        <v>104.13756332</v>
      </c>
      <c r="F36" s="44">
        <v>1913.4825273900001</v>
      </c>
      <c r="G36" s="44">
        <v>1205.77094822</v>
      </c>
      <c r="H36" s="44">
        <v>629.28624671</v>
      </c>
      <c r="I36" s="44">
        <v>78.425332460000007</v>
      </c>
      <c r="J36" s="44">
        <v>308.62432415000001</v>
      </c>
      <c r="K36" s="44">
        <v>157.25578456</v>
      </c>
      <c r="L36" s="44">
        <v>125.65630873000001</v>
      </c>
      <c r="M36" s="44">
        <v>25.712230859999998</v>
      </c>
      <c r="N36" s="44"/>
      <c r="O36" s="44"/>
      <c r="P36" s="44"/>
      <c r="Q36" s="44"/>
    </row>
    <row r="37" spans="1:17" hidden="1" outlineLevel="1">
      <c r="A37" s="9">
        <v>41334</v>
      </c>
      <c r="B37" s="44">
        <v>2360.9847108600002</v>
      </c>
      <c r="C37" s="44">
        <f t="shared" si="1"/>
        <v>1061.9486237799999</v>
      </c>
      <c r="D37" s="44">
        <f t="shared" si="2"/>
        <v>1247.8069052800001</v>
      </c>
      <c r="E37" s="44">
        <f t="shared" si="3"/>
        <v>51.229181800000006</v>
      </c>
      <c r="F37" s="44">
        <v>2091.1545423799998</v>
      </c>
      <c r="G37" s="44">
        <v>936.66848035999999</v>
      </c>
      <c r="H37" s="44">
        <v>1111.4868624400001</v>
      </c>
      <c r="I37" s="44">
        <v>42.999199580000003</v>
      </c>
      <c r="J37" s="44">
        <v>269.83016848</v>
      </c>
      <c r="K37" s="44">
        <v>125.28014342</v>
      </c>
      <c r="L37" s="44">
        <v>136.32004284000001</v>
      </c>
      <c r="M37" s="44">
        <v>8.2299822200000001</v>
      </c>
      <c r="N37" s="44"/>
      <c r="O37" s="44"/>
      <c r="P37" s="44"/>
      <c r="Q37" s="44"/>
    </row>
    <row r="38" spans="1:17" hidden="1" outlineLevel="1">
      <c r="A38" s="9">
        <v>41365</v>
      </c>
      <c r="B38" s="44">
        <v>2365.6564165300001</v>
      </c>
      <c r="C38" s="44">
        <f t="shared" si="1"/>
        <v>1086.17296564</v>
      </c>
      <c r="D38" s="44">
        <f t="shared" si="2"/>
        <v>1229.5290788599998</v>
      </c>
      <c r="E38" s="44">
        <f t="shared" si="3"/>
        <v>49.954372030000002</v>
      </c>
      <c r="F38" s="44">
        <v>2089.2335947400002</v>
      </c>
      <c r="G38" s="44">
        <v>962.12985237999999</v>
      </c>
      <c r="H38" s="44">
        <v>1085.3439558099999</v>
      </c>
      <c r="I38" s="44">
        <v>41.759786550000001</v>
      </c>
      <c r="J38" s="44">
        <v>276.42282179</v>
      </c>
      <c r="K38" s="44">
        <v>124.04311326</v>
      </c>
      <c r="L38" s="44">
        <v>144.18512304999999</v>
      </c>
      <c r="M38" s="44">
        <v>8.1945854800000006</v>
      </c>
      <c r="N38" s="44"/>
      <c r="O38" s="44"/>
      <c r="P38" s="44"/>
      <c r="Q38" s="44"/>
    </row>
    <row r="39" spans="1:17" hidden="1" outlineLevel="1">
      <c r="A39" s="9">
        <v>41395</v>
      </c>
      <c r="B39" s="44">
        <v>2358.42828263</v>
      </c>
      <c r="C39" s="44">
        <f t="shared" si="1"/>
        <v>1075.5915245400001</v>
      </c>
      <c r="D39" s="44">
        <f t="shared" si="2"/>
        <v>1234.3978267100001</v>
      </c>
      <c r="E39" s="44">
        <f t="shared" si="3"/>
        <v>48.43893138</v>
      </c>
      <c r="F39" s="44">
        <v>2074.3908860000001</v>
      </c>
      <c r="G39" s="44">
        <v>960.79664361000005</v>
      </c>
      <c r="H39" s="44">
        <v>1072.49742586</v>
      </c>
      <c r="I39" s="44">
        <v>41.096816529999998</v>
      </c>
      <c r="J39" s="44">
        <v>284.03739662999999</v>
      </c>
      <c r="K39" s="44">
        <v>114.79488093000001</v>
      </c>
      <c r="L39" s="44">
        <v>161.90040085000001</v>
      </c>
      <c r="M39" s="44">
        <v>7.3421148499999997</v>
      </c>
      <c r="N39" s="44"/>
      <c r="O39" s="44"/>
      <c r="P39" s="44"/>
      <c r="Q39" s="44"/>
    </row>
    <row r="40" spans="1:17" hidden="1" outlineLevel="1">
      <c r="A40" s="9">
        <v>41426</v>
      </c>
      <c r="B40" s="44">
        <v>2373.55056307</v>
      </c>
      <c r="C40" s="44">
        <f t="shared" si="1"/>
        <v>1094.3737796200001</v>
      </c>
      <c r="D40" s="44">
        <f t="shared" si="2"/>
        <v>1232.7134998500001</v>
      </c>
      <c r="E40" s="44">
        <f t="shared" si="3"/>
        <v>46.463283599999997</v>
      </c>
      <c r="F40" s="44">
        <v>2125.1724244100001</v>
      </c>
      <c r="G40" s="44">
        <v>999.83605944999999</v>
      </c>
      <c r="H40" s="44">
        <v>1084.21267367</v>
      </c>
      <c r="I40" s="44">
        <v>41.123691289999996</v>
      </c>
      <c r="J40" s="44">
        <v>248.37813865999999</v>
      </c>
      <c r="K40" s="44">
        <v>94.53772017</v>
      </c>
      <c r="L40" s="44">
        <v>148.50082617999999</v>
      </c>
      <c r="M40" s="44">
        <v>5.3395923099999996</v>
      </c>
      <c r="N40" s="44"/>
      <c r="O40" s="44"/>
      <c r="P40" s="44"/>
      <c r="Q40" s="44"/>
    </row>
    <row r="41" spans="1:17" hidden="1" outlineLevel="1">
      <c r="A41" s="9">
        <v>41456</v>
      </c>
      <c r="B41" s="44">
        <v>2390.0121821500002</v>
      </c>
      <c r="C41" s="44">
        <f t="shared" si="1"/>
        <v>1064.3405236599999</v>
      </c>
      <c r="D41" s="44">
        <f t="shared" si="2"/>
        <v>1279.3172329400002</v>
      </c>
      <c r="E41" s="44">
        <f t="shared" si="3"/>
        <v>46.354425549999995</v>
      </c>
      <c r="F41" s="44">
        <v>2156.4560660000002</v>
      </c>
      <c r="G41" s="44">
        <v>973.90481918</v>
      </c>
      <c r="H41" s="44">
        <v>1141.4655188900001</v>
      </c>
      <c r="I41" s="44">
        <v>41.085727929999997</v>
      </c>
      <c r="J41" s="44">
        <v>233.55611615000001</v>
      </c>
      <c r="K41" s="44">
        <v>90.435704479999998</v>
      </c>
      <c r="L41" s="44">
        <v>137.85171405</v>
      </c>
      <c r="M41" s="44">
        <v>5.2686976200000002</v>
      </c>
      <c r="N41" s="44"/>
      <c r="O41" s="44"/>
      <c r="P41" s="44"/>
      <c r="Q41" s="44"/>
    </row>
    <row r="42" spans="1:17" hidden="1" outlineLevel="1">
      <c r="A42" s="9">
        <v>41487</v>
      </c>
      <c r="B42" s="44">
        <v>2422.14585687</v>
      </c>
      <c r="C42" s="44">
        <f t="shared" si="1"/>
        <v>1054.8809068999999</v>
      </c>
      <c r="D42" s="44">
        <f t="shared" si="2"/>
        <v>1321.71793897</v>
      </c>
      <c r="E42" s="44">
        <f t="shared" si="3"/>
        <v>45.547010999999998</v>
      </c>
      <c r="F42" s="44">
        <v>2182.2860918599999</v>
      </c>
      <c r="G42" s="44">
        <v>961.81877650000001</v>
      </c>
      <c r="H42" s="44">
        <v>1180.02333746</v>
      </c>
      <c r="I42" s="44">
        <v>40.4439779</v>
      </c>
      <c r="J42" s="44">
        <v>239.85976500999999</v>
      </c>
      <c r="K42" s="44">
        <v>93.062130400000001</v>
      </c>
      <c r="L42" s="44">
        <v>141.69460151000001</v>
      </c>
      <c r="M42" s="44">
        <v>5.1030331000000002</v>
      </c>
      <c r="N42" s="44"/>
      <c r="O42" s="44"/>
      <c r="P42" s="44"/>
      <c r="Q42" s="44"/>
    </row>
    <row r="43" spans="1:17" hidden="1" outlineLevel="1">
      <c r="A43" s="9">
        <v>41518</v>
      </c>
      <c r="B43" s="44">
        <v>2458.68047355</v>
      </c>
      <c r="C43" s="44">
        <f t="shared" si="1"/>
        <v>1040.20762741</v>
      </c>
      <c r="D43" s="44">
        <f t="shared" si="2"/>
        <v>1373.5580853000001</v>
      </c>
      <c r="E43" s="44">
        <f t="shared" si="3"/>
        <v>44.91476084</v>
      </c>
      <c r="F43" s="44">
        <v>2213.4714998899999</v>
      </c>
      <c r="G43" s="44">
        <v>945.69455957000002</v>
      </c>
      <c r="H43" s="44">
        <v>1227.9124284500001</v>
      </c>
      <c r="I43" s="44">
        <v>39.864511870000001</v>
      </c>
      <c r="J43" s="44">
        <v>245.20897366</v>
      </c>
      <c r="K43" s="44">
        <v>94.513067840000005</v>
      </c>
      <c r="L43" s="44">
        <v>145.64565684999999</v>
      </c>
      <c r="M43" s="44">
        <v>5.0502489700000002</v>
      </c>
      <c r="N43" s="44"/>
      <c r="O43" s="44"/>
      <c r="P43" s="44"/>
      <c r="Q43" s="44"/>
    </row>
    <row r="44" spans="1:17" hidden="1" outlineLevel="1">
      <c r="A44" s="9">
        <v>41548</v>
      </c>
      <c r="B44" s="44">
        <v>2508.3753118300001</v>
      </c>
      <c r="C44" s="44">
        <f t="shared" si="1"/>
        <v>1110.91751823</v>
      </c>
      <c r="D44" s="44">
        <f t="shared" si="2"/>
        <v>1353.89345718</v>
      </c>
      <c r="E44" s="44">
        <f t="shared" si="3"/>
        <v>43.564336420000004</v>
      </c>
      <c r="F44" s="44">
        <v>2251.25660573</v>
      </c>
      <c r="G44" s="44">
        <v>1002.57878919</v>
      </c>
      <c r="H44" s="44">
        <v>1210.10997838</v>
      </c>
      <c r="I44" s="44">
        <v>38.567838160000001</v>
      </c>
      <c r="J44" s="44">
        <v>257.1187061</v>
      </c>
      <c r="K44" s="44">
        <v>108.33872904</v>
      </c>
      <c r="L44" s="44">
        <v>143.78347880000001</v>
      </c>
      <c r="M44" s="44">
        <v>4.9964982600000001</v>
      </c>
      <c r="N44" s="44"/>
      <c r="O44" s="44"/>
      <c r="P44" s="44"/>
      <c r="Q44" s="44"/>
    </row>
    <row r="45" spans="1:17" hidden="1" outlineLevel="1">
      <c r="A45" s="9">
        <v>41579</v>
      </c>
      <c r="B45" s="44">
        <v>2527.6101641199998</v>
      </c>
      <c r="C45" s="44">
        <f t="shared" si="1"/>
        <v>1155.8474275199999</v>
      </c>
      <c r="D45" s="44">
        <f t="shared" si="2"/>
        <v>1328.6682123599999</v>
      </c>
      <c r="E45" s="44">
        <f t="shared" si="3"/>
        <v>43.094524239999998</v>
      </c>
      <c r="F45" s="44">
        <v>2286.8939104699998</v>
      </c>
      <c r="G45" s="44">
        <v>1054.46340212</v>
      </c>
      <c r="H45" s="44">
        <v>1194.2661612899999</v>
      </c>
      <c r="I45" s="44">
        <v>38.164347059999997</v>
      </c>
      <c r="J45" s="44">
        <v>240.71625365</v>
      </c>
      <c r="K45" s="44">
        <v>101.3840254</v>
      </c>
      <c r="L45" s="44">
        <v>134.40205107</v>
      </c>
      <c r="M45" s="44">
        <v>4.9301771800000003</v>
      </c>
      <c r="N45" s="44"/>
      <c r="O45" s="44"/>
      <c r="P45" s="44"/>
      <c r="Q45" s="44"/>
    </row>
    <row r="46" spans="1:17" hidden="1" outlineLevel="1">
      <c r="A46" s="9">
        <v>41609</v>
      </c>
      <c r="B46" s="44">
        <v>2478.23895133</v>
      </c>
      <c r="C46" s="44">
        <f t="shared" si="1"/>
        <v>1104.38787684</v>
      </c>
      <c r="D46" s="44">
        <f t="shared" si="2"/>
        <v>1331.54820496</v>
      </c>
      <c r="E46" s="44">
        <f t="shared" si="3"/>
        <v>42.302869529999995</v>
      </c>
      <c r="F46" s="44">
        <v>2257.79647462</v>
      </c>
      <c r="G46" s="44">
        <v>1014.5819651</v>
      </c>
      <c r="H46" s="44">
        <v>1205.8075505500001</v>
      </c>
      <c r="I46" s="44">
        <v>37.406958969999998</v>
      </c>
      <c r="J46" s="44">
        <v>220.44247670999999</v>
      </c>
      <c r="K46" s="44">
        <v>89.805911739999999</v>
      </c>
      <c r="L46" s="44">
        <v>125.74065441</v>
      </c>
      <c r="M46" s="44">
        <v>4.8959105599999999</v>
      </c>
      <c r="N46" s="44"/>
      <c r="O46" s="44"/>
      <c r="P46" s="44"/>
      <c r="Q46" s="44"/>
    </row>
    <row r="47" spans="1:17" hidden="1" outlineLevel="1">
      <c r="A47" s="9">
        <v>41640</v>
      </c>
      <c r="B47" s="44">
        <v>2524.6233690399999</v>
      </c>
      <c r="C47" s="44">
        <f t="shared" si="1"/>
        <v>1213.3636857500001</v>
      </c>
      <c r="D47" s="44">
        <f t="shared" si="2"/>
        <v>1268.96115538</v>
      </c>
      <c r="E47" s="44">
        <f t="shared" si="3"/>
        <v>42.298527909999997</v>
      </c>
      <c r="F47" s="44">
        <v>2337.44214182</v>
      </c>
      <c r="G47" s="44">
        <v>1122.21144357</v>
      </c>
      <c r="H47" s="44">
        <v>1177.7937782900001</v>
      </c>
      <c r="I47" s="44">
        <v>37.436919959999997</v>
      </c>
      <c r="J47" s="44">
        <v>187.18122722000001</v>
      </c>
      <c r="K47" s="44">
        <v>91.152242180000002</v>
      </c>
      <c r="L47" s="44">
        <v>91.167377090000002</v>
      </c>
      <c r="M47" s="44">
        <v>4.8616079499999998</v>
      </c>
      <c r="N47" s="44"/>
      <c r="O47" s="44"/>
      <c r="P47" s="44"/>
      <c r="Q47" s="44"/>
    </row>
    <row r="48" spans="1:17" hidden="1" outlineLevel="1">
      <c r="A48" s="9">
        <v>41671</v>
      </c>
      <c r="B48" s="44">
        <v>2615.710466</v>
      </c>
      <c r="C48" s="44">
        <f t="shared" si="1"/>
        <v>1212.1063245399998</v>
      </c>
      <c r="D48" s="44">
        <f t="shared" si="2"/>
        <v>1360.1951179299999</v>
      </c>
      <c r="E48" s="44">
        <f t="shared" si="3"/>
        <v>43.409023529999999</v>
      </c>
      <c r="F48" s="44">
        <v>2368.8248044799998</v>
      </c>
      <c r="G48" s="44">
        <v>1082.2256788699999</v>
      </c>
      <c r="H48" s="44">
        <v>1249.21849195</v>
      </c>
      <c r="I48" s="44">
        <v>37.380633660000001</v>
      </c>
      <c r="J48" s="44">
        <v>246.88566152000001</v>
      </c>
      <c r="K48" s="44">
        <v>129.88064567000001</v>
      </c>
      <c r="L48" s="44">
        <v>110.97662597999999</v>
      </c>
      <c r="M48" s="44">
        <v>6.0283898699999998</v>
      </c>
      <c r="N48" s="44"/>
      <c r="O48" s="44"/>
      <c r="P48" s="44"/>
      <c r="Q48" s="44"/>
    </row>
    <row r="49" spans="1:17" hidden="1" outlineLevel="1">
      <c r="A49" s="9">
        <v>41699</v>
      </c>
      <c r="B49" s="44">
        <v>2648.9861617800002</v>
      </c>
      <c r="C49" s="44">
        <f t="shared" si="1"/>
        <v>1211.2136352699999</v>
      </c>
      <c r="D49" s="44">
        <f t="shared" si="2"/>
        <v>1393.7904769700001</v>
      </c>
      <c r="E49" s="44">
        <f t="shared" si="3"/>
        <v>43.982049540000006</v>
      </c>
      <c r="F49" s="44">
        <v>2381.5169038499998</v>
      </c>
      <c r="G49" s="44">
        <v>1079.3810461200001</v>
      </c>
      <c r="H49" s="44">
        <v>1264.72000288</v>
      </c>
      <c r="I49" s="44">
        <v>37.415854850000002</v>
      </c>
      <c r="J49" s="44">
        <v>267.46925793000003</v>
      </c>
      <c r="K49" s="44">
        <v>131.83258914999999</v>
      </c>
      <c r="L49" s="44">
        <v>129.07047409</v>
      </c>
      <c r="M49" s="44">
        <v>6.5661946899999997</v>
      </c>
      <c r="N49" s="44"/>
      <c r="O49" s="44"/>
      <c r="P49" s="44"/>
      <c r="Q49" s="44"/>
    </row>
    <row r="50" spans="1:17" hidden="1" outlineLevel="1">
      <c r="A50" s="9">
        <v>41730</v>
      </c>
      <c r="B50" s="44">
        <v>2690.1387208800002</v>
      </c>
      <c r="C50" s="44">
        <f t="shared" si="1"/>
        <v>1217.4393452300001</v>
      </c>
      <c r="D50" s="44">
        <f t="shared" si="2"/>
        <v>1429.84997155</v>
      </c>
      <c r="E50" s="44">
        <f t="shared" si="3"/>
        <v>42.849404100000001</v>
      </c>
      <c r="F50" s="44">
        <v>2418.1285266700002</v>
      </c>
      <c r="G50" s="44">
        <v>1083.6006690700001</v>
      </c>
      <c r="H50" s="44">
        <v>1298.4640580099999</v>
      </c>
      <c r="I50" s="44">
        <v>36.063799590000002</v>
      </c>
      <c r="J50" s="44">
        <v>272.01019421000001</v>
      </c>
      <c r="K50" s="44">
        <v>133.83867616000001</v>
      </c>
      <c r="L50" s="44">
        <v>131.38591353999999</v>
      </c>
      <c r="M50" s="44">
        <v>6.7856045099999998</v>
      </c>
      <c r="N50" s="44"/>
      <c r="O50" s="44"/>
      <c r="P50" s="44"/>
      <c r="Q50" s="44"/>
    </row>
    <row r="51" spans="1:17" hidden="1" outlineLevel="1">
      <c r="A51" s="9">
        <v>41760</v>
      </c>
      <c r="B51" s="44">
        <v>2687.8147312800002</v>
      </c>
      <c r="C51" s="44">
        <f t="shared" si="1"/>
        <v>1280.03678741</v>
      </c>
      <c r="D51" s="44">
        <f t="shared" si="2"/>
        <v>1364.9398228099999</v>
      </c>
      <c r="E51" s="44">
        <f t="shared" si="3"/>
        <v>42.838121060000006</v>
      </c>
      <c r="F51" s="44">
        <v>2401.67114773</v>
      </c>
      <c r="G51" s="44">
        <v>1141.0536315100001</v>
      </c>
      <c r="H51" s="44">
        <v>1224.7335269299999</v>
      </c>
      <c r="I51" s="44">
        <v>35.883989290000002</v>
      </c>
      <c r="J51" s="44">
        <v>286.14358355000002</v>
      </c>
      <c r="K51" s="44">
        <v>138.98315590000001</v>
      </c>
      <c r="L51" s="44">
        <v>140.20629588</v>
      </c>
      <c r="M51" s="44">
        <v>6.95413177</v>
      </c>
      <c r="N51" s="44"/>
      <c r="O51" s="44"/>
      <c r="P51" s="44"/>
      <c r="Q51" s="44"/>
    </row>
    <row r="52" spans="1:17" hidden="1" outlineLevel="1">
      <c r="A52" s="9">
        <v>41791</v>
      </c>
      <c r="B52" s="44">
        <v>2602.8368424599998</v>
      </c>
      <c r="C52" s="44">
        <f t="shared" si="1"/>
        <v>1268.71412528</v>
      </c>
      <c r="D52" s="44">
        <f t="shared" si="2"/>
        <v>1292.72831354</v>
      </c>
      <c r="E52" s="44">
        <f t="shared" si="3"/>
        <v>41.394403640000007</v>
      </c>
      <c r="F52" s="44">
        <v>2316.8435698100002</v>
      </c>
      <c r="G52" s="44">
        <v>1128.15945425</v>
      </c>
      <c r="H52" s="44">
        <v>1153.0336880100001</v>
      </c>
      <c r="I52" s="44">
        <v>35.650427550000003</v>
      </c>
      <c r="J52" s="44">
        <v>285.99327264999999</v>
      </c>
      <c r="K52" s="44">
        <v>140.55467103000001</v>
      </c>
      <c r="L52" s="44">
        <v>139.69462553</v>
      </c>
      <c r="M52" s="44">
        <v>5.7439760900000003</v>
      </c>
      <c r="N52" s="44"/>
      <c r="O52" s="44"/>
      <c r="P52" s="44"/>
      <c r="Q52" s="44"/>
    </row>
    <row r="53" spans="1:17" hidden="1" outlineLevel="1">
      <c r="A53" s="9">
        <v>41821</v>
      </c>
      <c r="B53" s="44">
        <v>2573.5632271899999</v>
      </c>
      <c r="C53" s="44">
        <f t="shared" si="1"/>
        <v>1291.11421058</v>
      </c>
      <c r="D53" s="44">
        <f t="shared" si="2"/>
        <v>1241.2491981600001</v>
      </c>
      <c r="E53" s="44">
        <f t="shared" si="3"/>
        <v>41.199818449999995</v>
      </c>
      <c r="F53" s="44">
        <v>2298.35742321</v>
      </c>
      <c r="G53" s="44">
        <v>1146.20345797</v>
      </c>
      <c r="H53" s="44">
        <v>1116.68244583</v>
      </c>
      <c r="I53" s="44">
        <v>35.471519409999999</v>
      </c>
      <c r="J53" s="44">
        <v>275.20580397999998</v>
      </c>
      <c r="K53" s="44">
        <v>144.91075261</v>
      </c>
      <c r="L53" s="44">
        <v>124.56675233</v>
      </c>
      <c r="M53" s="44">
        <v>5.7282990399999996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2517.28788506</v>
      </c>
      <c r="C54" s="44">
        <f t="shared" si="1"/>
        <v>1260.02592736</v>
      </c>
      <c r="D54" s="44">
        <f t="shared" si="2"/>
        <v>1215.51013696</v>
      </c>
      <c r="E54" s="44">
        <f t="shared" si="3"/>
        <v>41.751820739999999</v>
      </c>
      <c r="F54" s="44">
        <v>2244.6506569399999</v>
      </c>
      <c r="G54" s="44">
        <v>1124.7859346299999</v>
      </c>
      <c r="H54" s="44">
        <v>1084.5631225899999</v>
      </c>
      <c r="I54" s="44">
        <v>35.301599719999999</v>
      </c>
      <c r="J54" s="44">
        <v>272.63722811999997</v>
      </c>
      <c r="K54" s="44">
        <v>135.23999273000001</v>
      </c>
      <c r="L54" s="44">
        <v>130.94701437000001</v>
      </c>
      <c r="M54" s="44">
        <v>6.4502210199999999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2512.9959393300001</v>
      </c>
      <c r="C55" s="44">
        <f t="shared" si="1"/>
        <v>1268.83945937</v>
      </c>
      <c r="D55" s="44">
        <f t="shared" si="2"/>
        <v>1206.5557230899999</v>
      </c>
      <c r="E55" s="44">
        <f t="shared" si="3"/>
        <v>37.600756869999998</v>
      </c>
      <c r="F55" s="44">
        <v>2279.5353196599999</v>
      </c>
      <c r="G55" s="44">
        <v>1152.21985827</v>
      </c>
      <c r="H55" s="44">
        <v>1095.85945926</v>
      </c>
      <c r="I55" s="44">
        <v>31.456002130000002</v>
      </c>
      <c r="J55" s="44">
        <v>233.46061967</v>
      </c>
      <c r="K55" s="44">
        <v>116.6196011</v>
      </c>
      <c r="L55" s="44">
        <v>110.69626383000001</v>
      </c>
      <c r="M55" s="44">
        <v>6.1447547399999998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2543.3925731300001</v>
      </c>
      <c r="C56" s="44">
        <f t="shared" si="1"/>
        <v>1299.9795019400001</v>
      </c>
      <c r="D56" s="44">
        <f t="shared" si="2"/>
        <v>1206.0259581799999</v>
      </c>
      <c r="E56" s="44">
        <f t="shared" si="3"/>
        <v>37.38711301</v>
      </c>
      <c r="F56" s="44">
        <v>2311.8973615499999</v>
      </c>
      <c r="G56" s="44">
        <v>1182.4317376700001</v>
      </c>
      <c r="H56" s="44">
        <v>1098.2317562799999</v>
      </c>
      <c r="I56" s="44">
        <v>31.2338676</v>
      </c>
      <c r="J56" s="44">
        <v>231.49521157999999</v>
      </c>
      <c r="K56" s="44">
        <v>117.54776427</v>
      </c>
      <c r="L56" s="44">
        <v>107.7942019</v>
      </c>
      <c r="M56" s="44">
        <v>6.1532454100000002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2623.4196796599999</v>
      </c>
      <c r="C57" s="44">
        <f t="shared" si="1"/>
        <v>1310.1993307600001</v>
      </c>
      <c r="D57" s="44">
        <f t="shared" si="2"/>
        <v>1233.9913598000001</v>
      </c>
      <c r="E57" s="44">
        <f t="shared" si="3"/>
        <v>79.228989100000007</v>
      </c>
      <c r="F57" s="44">
        <v>2372.9765850099998</v>
      </c>
      <c r="G57" s="44">
        <v>1183.0823184000001</v>
      </c>
      <c r="H57" s="44">
        <v>1117.7964038800001</v>
      </c>
      <c r="I57" s="44">
        <v>72.097862730000003</v>
      </c>
      <c r="J57" s="44">
        <v>250.44309465000001</v>
      </c>
      <c r="K57" s="44">
        <v>127.11701236</v>
      </c>
      <c r="L57" s="44">
        <v>116.19495592</v>
      </c>
      <c r="M57" s="44">
        <v>7.1311263699999996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2562.7928472200001</v>
      </c>
      <c r="C58" s="44">
        <f t="shared" si="1"/>
        <v>1265.22924349</v>
      </c>
      <c r="D58" s="44">
        <f t="shared" si="2"/>
        <v>1222.91165985</v>
      </c>
      <c r="E58" s="44">
        <f t="shared" si="3"/>
        <v>74.651943880000005</v>
      </c>
      <c r="F58" s="44">
        <v>2320.8975992599999</v>
      </c>
      <c r="G58" s="44">
        <v>1143.4070527700001</v>
      </c>
      <c r="H58" s="44">
        <v>1110.3781315799999</v>
      </c>
      <c r="I58" s="44">
        <v>67.112414909999998</v>
      </c>
      <c r="J58" s="44">
        <v>241.89524796000001</v>
      </c>
      <c r="K58" s="44">
        <v>121.82219071999999</v>
      </c>
      <c r="L58" s="44">
        <v>112.53352827000001</v>
      </c>
      <c r="M58" s="44">
        <v>7.5395289700000001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1070.4915066200001</v>
      </c>
      <c r="C59" s="44">
        <f t="shared" si="1"/>
        <v>393.93283968000003</v>
      </c>
      <c r="D59" s="44">
        <f t="shared" si="2"/>
        <v>643.06495982000001</v>
      </c>
      <c r="E59" s="44">
        <f t="shared" si="3"/>
        <v>33.493707120000003</v>
      </c>
      <c r="F59" s="44">
        <v>984.28781459000004</v>
      </c>
      <c r="G59" s="44">
        <v>350.24226224</v>
      </c>
      <c r="H59" s="44">
        <v>608.30237374000001</v>
      </c>
      <c r="I59" s="44">
        <v>25.743178610000001</v>
      </c>
      <c r="J59" s="44">
        <v>86.203692029999999</v>
      </c>
      <c r="K59" s="44">
        <v>43.690577439999998</v>
      </c>
      <c r="L59" s="44">
        <v>34.762586079999998</v>
      </c>
      <c r="M59" s="44">
        <v>7.7505285099999996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1133.5086292599999</v>
      </c>
      <c r="C60" s="44">
        <f t="shared" si="1"/>
        <v>444.87154204000001</v>
      </c>
      <c r="D60" s="44">
        <f t="shared" si="2"/>
        <v>650.58434254000008</v>
      </c>
      <c r="E60" s="44">
        <f t="shared" si="3"/>
        <v>38.052744679999996</v>
      </c>
      <c r="F60" s="44">
        <v>994.03435783999998</v>
      </c>
      <c r="G60" s="44">
        <v>375.9551414</v>
      </c>
      <c r="H60" s="44">
        <v>593.37330684000005</v>
      </c>
      <c r="I60" s="44">
        <v>24.705909599999998</v>
      </c>
      <c r="J60" s="44">
        <v>139.47427142000001</v>
      </c>
      <c r="K60" s="44">
        <v>68.916400640000006</v>
      </c>
      <c r="L60" s="44">
        <v>57.211035699999996</v>
      </c>
      <c r="M60" s="44">
        <v>13.34683508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1105.57793821</v>
      </c>
      <c r="C61" s="44">
        <f t="shared" si="1"/>
        <v>427.90598541999998</v>
      </c>
      <c r="D61" s="44">
        <f t="shared" si="2"/>
        <v>641.88899836999997</v>
      </c>
      <c r="E61" s="44">
        <f t="shared" si="3"/>
        <v>35.782954419999996</v>
      </c>
      <c r="F61" s="44">
        <v>998.62187153000002</v>
      </c>
      <c r="G61" s="44">
        <v>374.06369698999998</v>
      </c>
      <c r="H61" s="44">
        <v>600.10104243000001</v>
      </c>
      <c r="I61" s="44">
        <v>24.45713211</v>
      </c>
      <c r="J61" s="44">
        <v>106.95606668000001</v>
      </c>
      <c r="K61" s="44">
        <v>53.842288430000004</v>
      </c>
      <c r="L61" s="44">
        <v>41.787955940000003</v>
      </c>
      <c r="M61" s="44">
        <v>11.32582231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1074.1677745899999</v>
      </c>
      <c r="C62" s="44">
        <f t="shared" si="1"/>
        <v>415.49016668999997</v>
      </c>
      <c r="D62" s="44">
        <f t="shared" si="2"/>
        <v>624.72886047000009</v>
      </c>
      <c r="E62" s="44">
        <f t="shared" si="3"/>
        <v>33.948747429999997</v>
      </c>
      <c r="F62" s="44">
        <v>978.75252597999997</v>
      </c>
      <c r="G62" s="44">
        <v>364.95211511999997</v>
      </c>
      <c r="H62" s="44">
        <v>590.05999553000004</v>
      </c>
      <c r="I62" s="44">
        <v>23.740415330000001</v>
      </c>
      <c r="J62" s="44">
        <v>95.415248610000006</v>
      </c>
      <c r="K62" s="44">
        <v>50.53805157</v>
      </c>
      <c r="L62" s="44">
        <v>34.668864939999999</v>
      </c>
      <c r="M62" s="44">
        <v>10.2083321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1042.68172065</v>
      </c>
      <c r="C63" s="44">
        <f t="shared" si="1"/>
        <v>412.85924797999996</v>
      </c>
      <c r="D63" s="44">
        <f t="shared" si="2"/>
        <v>600.09831242000007</v>
      </c>
      <c r="E63" s="44">
        <f t="shared" si="3"/>
        <v>29.724160250000001</v>
      </c>
      <c r="F63" s="44">
        <v>962.05330536999998</v>
      </c>
      <c r="G63" s="44">
        <v>363.07046403999999</v>
      </c>
      <c r="H63" s="44">
        <v>575.92504669000004</v>
      </c>
      <c r="I63" s="44">
        <v>23.057794640000001</v>
      </c>
      <c r="J63" s="44">
        <v>80.628415279999999</v>
      </c>
      <c r="K63" s="44">
        <v>49.788783940000002</v>
      </c>
      <c r="L63" s="44">
        <v>24.173265730000001</v>
      </c>
      <c r="M63" s="44">
        <v>6.6663656099999997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1037.7823575800001</v>
      </c>
      <c r="C64" s="44">
        <f t="shared" si="1"/>
        <v>407.33555855000003</v>
      </c>
      <c r="D64" s="44">
        <f t="shared" si="2"/>
        <v>601.01484880999999</v>
      </c>
      <c r="E64" s="44">
        <f t="shared" si="3"/>
        <v>29.431950219999997</v>
      </c>
      <c r="F64" s="44">
        <v>954.52362649999998</v>
      </c>
      <c r="G64" s="44">
        <v>355.21491063000002</v>
      </c>
      <c r="H64" s="44">
        <v>576.56201412999997</v>
      </c>
      <c r="I64" s="44">
        <v>22.746701739999999</v>
      </c>
      <c r="J64" s="44">
        <v>83.258731080000004</v>
      </c>
      <c r="K64" s="44">
        <v>52.120647920000003</v>
      </c>
      <c r="L64" s="44">
        <v>24.452834679999999</v>
      </c>
      <c r="M64" s="44">
        <v>6.6852484800000003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1005.38063439</v>
      </c>
      <c r="C65" s="44">
        <f t="shared" si="1"/>
        <v>389.37037702000003</v>
      </c>
      <c r="D65" s="44">
        <f t="shared" si="2"/>
        <v>586.60948828000005</v>
      </c>
      <c r="E65" s="44">
        <f t="shared" si="3"/>
        <v>29.400769090000001</v>
      </c>
      <c r="F65" s="44">
        <v>923.21774960000005</v>
      </c>
      <c r="G65" s="44">
        <v>337.10405464000002</v>
      </c>
      <c r="H65" s="44">
        <v>563.62131432000001</v>
      </c>
      <c r="I65" s="44">
        <v>22.49238064</v>
      </c>
      <c r="J65" s="44">
        <v>82.162884790000007</v>
      </c>
      <c r="K65" s="44">
        <v>52.266322379999998</v>
      </c>
      <c r="L65" s="44">
        <v>22.988173960000001</v>
      </c>
      <c r="M65" s="44">
        <v>6.9083884500000003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1037.0334881799999</v>
      </c>
      <c r="C66" s="44">
        <f t="shared" si="1"/>
        <v>402.55975775000002</v>
      </c>
      <c r="D66" s="44">
        <f t="shared" si="2"/>
        <v>605.33439856000007</v>
      </c>
      <c r="E66" s="44">
        <f t="shared" si="3"/>
        <v>29.139331869999999</v>
      </c>
      <c r="F66" s="44">
        <v>938.41419744999996</v>
      </c>
      <c r="G66" s="44">
        <v>349.96766502000003</v>
      </c>
      <c r="H66" s="44">
        <v>566.11181104000002</v>
      </c>
      <c r="I66" s="44">
        <v>22.334721389999999</v>
      </c>
      <c r="J66" s="44">
        <v>98.619290730000003</v>
      </c>
      <c r="K66" s="44">
        <v>52.592092729999997</v>
      </c>
      <c r="L66" s="44">
        <v>39.222587519999998</v>
      </c>
      <c r="M66" s="44">
        <v>6.80461048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1074.55451606</v>
      </c>
      <c r="C67" s="44">
        <f t="shared" si="1"/>
        <v>424.17879503</v>
      </c>
      <c r="D67" s="44">
        <f t="shared" si="2"/>
        <v>621.40352912000003</v>
      </c>
      <c r="E67" s="44">
        <f t="shared" si="3"/>
        <v>28.972191910000003</v>
      </c>
      <c r="F67" s="44">
        <v>973.46005682999998</v>
      </c>
      <c r="G67" s="44">
        <v>368.60593977000002</v>
      </c>
      <c r="H67" s="44">
        <v>582.82689124000001</v>
      </c>
      <c r="I67" s="44">
        <v>22.027225820000002</v>
      </c>
      <c r="J67" s="44">
        <v>101.09445923</v>
      </c>
      <c r="K67" s="44">
        <v>55.572855259999997</v>
      </c>
      <c r="L67" s="44">
        <v>38.57663788</v>
      </c>
      <c r="M67" s="44">
        <v>6.9449660900000003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957.27703042999997</v>
      </c>
      <c r="C68" s="44">
        <f t="shared" ref="C68" si="4">G68+K68</f>
        <v>393.81966294</v>
      </c>
      <c r="D68" s="44">
        <f t="shared" ref="D68" si="5">H68+L68</f>
        <v>531.08854201999998</v>
      </c>
      <c r="E68" s="44">
        <f t="shared" ref="E68" si="6">I68+M68</f>
        <v>32.368825469999997</v>
      </c>
      <c r="F68" s="44">
        <v>854.86405649000005</v>
      </c>
      <c r="G68" s="44">
        <v>336.64388516000002</v>
      </c>
      <c r="H68" s="44">
        <v>493.27572961999999</v>
      </c>
      <c r="I68" s="44">
        <v>24.94444171</v>
      </c>
      <c r="J68" s="44">
        <v>102.41297394</v>
      </c>
      <c r="K68" s="44">
        <v>57.175777779999997</v>
      </c>
      <c r="L68" s="44">
        <v>37.812812399999999</v>
      </c>
      <c r="M68" s="44">
        <v>7.4243837600000004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946.93921975000001</v>
      </c>
      <c r="C69" s="44">
        <f t="shared" ref="C69" si="7">G69+K69</f>
        <v>380.34315936000002</v>
      </c>
      <c r="D69" s="44">
        <f t="shared" ref="D69" si="8">H69+L69</f>
        <v>531.37103043000002</v>
      </c>
      <c r="E69" s="44">
        <f t="shared" ref="E69" si="9">I69+M69</f>
        <v>35.225029960000001</v>
      </c>
      <c r="F69" s="44">
        <v>843.86436724999999</v>
      </c>
      <c r="G69" s="44">
        <v>323.42956488999999</v>
      </c>
      <c r="H69" s="44">
        <v>495.71893863000003</v>
      </c>
      <c r="I69" s="44">
        <v>24.715863729999999</v>
      </c>
      <c r="J69" s="44">
        <v>103.07485250000001</v>
      </c>
      <c r="K69" s="44">
        <v>56.91359447</v>
      </c>
      <c r="L69" s="44">
        <v>35.652091800000001</v>
      </c>
      <c r="M69" s="44">
        <v>10.50916623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958.34492650000004</v>
      </c>
      <c r="C70" s="44">
        <f t="shared" ref="C70" si="10">G70+K70</f>
        <v>390.70180734000002</v>
      </c>
      <c r="D70" s="44">
        <f t="shared" ref="D70" si="11">H70+L70</f>
        <v>536.67424736999999</v>
      </c>
      <c r="E70" s="44">
        <f t="shared" ref="E70" si="12">I70+M70</f>
        <v>30.968871790000001</v>
      </c>
      <c r="F70" s="44">
        <v>861.70137824000005</v>
      </c>
      <c r="G70" s="44">
        <v>335.18745102000003</v>
      </c>
      <c r="H70" s="44">
        <v>502.30175918999998</v>
      </c>
      <c r="I70" s="44">
        <v>24.212168030000001</v>
      </c>
      <c r="J70" s="44">
        <v>96.643548260000003</v>
      </c>
      <c r="K70" s="44">
        <v>55.514356319999997</v>
      </c>
      <c r="L70" s="44">
        <v>34.372488179999998</v>
      </c>
      <c r="M70" s="44">
        <v>6.7567037599999997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938.19179957999995</v>
      </c>
      <c r="C71" s="44">
        <f t="shared" ref="C71" si="13">G71+K71</f>
        <v>378.33398442999999</v>
      </c>
      <c r="D71" s="44">
        <f t="shared" ref="D71" si="14">H71+L71</f>
        <v>527.18764721999992</v>
      </c>
      <c r="E71" s="44">
        <f t="shared" ref="E71" si="15">I71+M71</f>
        <v>32.670167929999998</v>
      </c>
      <c r="F71" s="44">
        <v>843.28627082000003</v>
      </c>
      <c r="G71" s="44">
        <v>318.77638906999999</v>
      </c>
      <c r="H71" s="44">
        <v>498.89689800999997</v>
      </c>
      <c r="I71" s="44">
        <v>25.612983740000001</v>
      </c>
      <c r="J71" s="44">
        <v>94.905528759999996</v>
      </c>
      <c r="K71" s="44">
        <v>59.557595360000001</v>
      </c>
      <c r="L71" s="44">
        <v>28.290749210000001</v>
      </c>
      <c r="M71" s="44">
        <v>7.0571841900000001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956.95799483999997</v>
      </c>
      <c r="C72" s="44">
        <f t="shared" ref="C72" si="16">G72+K72</f>
        <v>376.27617953999999</v>
      </c>
      <c r="D72" s="44">
        <f t="shared" ref="D72" si="17">H72+L72</f>
        <v>548.67903759000001</v>
      </c>
      <c r="E72" s="44">
        <f t="shared" ref="E72" si="18">I72+M72</f>
        <v>32.002777710000004</v>
      </c>
      <c r="F72" s="44">
        <v>854.27912102000005</v>
      </c>
      <c r="G72" s="44">
        <v>311.93203467000001</v>
      </c>
      <c r="H72" s="44">
        <v>517.90393288999996</v>
      </c>
      <c r="I72" s="44">
        <v>24.443153460000001</v>
      </c>
      <c r="J72" s="44">
        <v>102.67887382000001</v>
      </c>
      <c r="K72" s="44">
        <v>64.344144869999994</v>
      </c>
      <c r="L72" s="44">
        <v>30.7751047</v>
      </c>
      <c r="M72" s="44">
        <v>7.5596242499999997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993.44667314000003</v>
      </c>
      <c r="C73" s="44">
        <f t="shared" ref="C73" si="19">G73+K73</f>
        <v>395.85133179000002</v>
      </c>
      <c r="D73" s="44">
        <f t="shared" ref="D73" si="20">H73+L73</f>
        <v>567.49539082000001</v>
      </c>
      <c r="E73" s="44">
        <f t="shared" ref="E73" si="21">I73+M73</f>
        <v>30.099950530000001</v>
      </c>
      <c r="F73" s="44">
        <v>891.70097541999996</v>
      </c>
      <c r="G73" s="44">
        <v>331.48043877999999</v>
      </c>
      <c r="H73" s="44">
        <v>536.29173864999996</v>
      </c>
      <c r="I73" s="44">
        <v>23.92879799</v>
      </c>
      <c r="J73" s="44">
        <v>101.74569772</v>
      </c>
      <c r="K73" s="44">
        <v>64.370893010000003</v>
      </c>
      <c r="L73" s="44">
        <v>31.203652170000002</v>
      </c>
      <c r="M73" s="44">
        <v>6.1711525399999996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1005.40222998</v>
      </c>
      <c r="C74" s="44">
        <f t="shared" ref="C74" si="22">G74+K74</f>
        <v>394.99697823999998</v>
      </c>
      <c r="D74" s="44">
        <f t="shared" ref="D74" si="23">H74+L74</f>
        <v>581.29451713999993</v>
      </c>
      <c r="E74" s="44">
        <f t="shared" ref="E74" si="24">I74+M74</f>
        <v>29.110734600000001</v>
      </c>
      <c r="F74" s="44">
        <v>911.12125377999996</v>
      </c>
      <c r="G74" s="44">
        <v>332.99641144999998</v>
      </c>
      <c r="H74" s="44">
        <v>554.92997564999996</v>
      </c>
      <c r="I74" s="44">
        <v>23.194866680000001</v>
      </c>
      <c r="J74" s="44">
        <v>94.280976199999998</v>
      </c>
      <c r="K74" s="44">
        <v>62.000566790000001</v>
      </c>
      <c r="L74" s="44">
        <v>26.364541490000001</v>
      </c>
      <c r="M74" s="44">
        <v>5.9158679200000002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1097.5190925500001</v>
      </c>
      <c r="C75" s="44">
        <f t="shared" ref="C75" si="25">G75+K75</f>
        <v>468.59513873000003</v>
      </c>
      <c r="D75" s="44">
        <f t="shared" ref="D75" si="26">H75+L75</f>
        <v>603.81566083999996</v>
      </c>
      <c r="E75" s="44">
        <f t="shared" ref="E75" si="27">I75+M75</f>
        <v>25.108292980000002</v>
      </c>
      <c r="F75" s="44">
        <v>993.27795146000005</v>
      </c>
      <c r="G75" s="44">
        <v>405.78256632</v>
      </c>
      <c r="H75" s="44">
        <v>568.29884800000002</v>
      </c>
      <c r="I75" s="44">
        <v>19.19653714</v>
      </c>
      <c r="J75" s="44">
        <v>104.24114109</v>
      </c>
      <c r="K75" s="44">
        <v>62.812572410000001</v>
      </c>
      <c r="L75" s="44">
        <v>35.51681284</v>
      </c>
      <c r="M75" s="44">
        <v>5.9117558399999997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1131.2648966199999</v>
      </c>
      <c r="C76" s="44">
        <f t="shared" ref="C76" si="28">G76+K76</f>
        <v>497.84979088</v>
      </c>
      <c r="D76" s="44">
        <f t="shared" ref="D76" si="29">H76+L76</f>
        <v>608.82769532000009</v>
      </c>
      <c r="E76" s="44">
        <f t="shared" ref="E76" si="30">I76+M76</f>
        <v>24.587410420000001</v>
      </c>
      <c r="F76" s="44">
        <v>1082.0151476200001</v>
      </c>
      <c r="G76" s="44">
        <v>487.76533889000001</v>
      </c>
      <c r="H76" s="44">
        <v>575.50159611000004</v>
      </c>
      <c r="I76" s="44">
        <v>18.74821262</v>
      </c>
      <c r="J76" s="44">
        <v>49.249749000000001</v>
      </c>
      <c r="K76" s="44">
        <v>10.08445199</v>
      </c>
      <c r="L76" s="44">
        <v>33.326099210000002</v>
      </c>
      <c r="M76" s="44">
        <v>5.8391978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1224.0006435499999</v>
      </c>
      <c r="C77" s="44">
        <f t="shared" ref="C77" si="31">G77+K77</f>
        <v>568.59995714000001</v>
      </c>
      <c r="D77" s="44">
        <f t="shared" ref="D77" si="32">H77+L77</f>
        <v>631.26044604999993</v>
      </c>
      <c r="E77" s="44">
        <f t="shared" ref="E77" si="33">I77+M77</f>
        <v>24.14024036</v>
      </c>
      <c r="F77" s="44">
        <v>1160.4421915800001</v>
      </c>
      <c r="G77" s="44">
        <v>545.39369819000001</v>
      </c>
      <c r="H77" s="44">
        <v>596.73284996999996</v>
      </c>
      <c r="I77" s="44">
        <v>18.315643420000001</v>
      </c>
      <c r="J77" s="44">
        <v>63.55845197</v>
      </c>
      <c r="K77" s="44">
        <v>23.206258949999999</v>
      </c>
      <c r="L77" s="44">
        <v>34.527596080000002</v>
      </c>
      <c r="M77" s="44">
        <v>5.8245969400000002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1337.5257778</v>
      </c>
      <c r="C78" s="44">
        <f t="shared" ref="C78" si="34">G78+K78</f>
        <v>650.84903064999992</v>
      </c>
      <c r="D78" s="44">
        <f t="shared" ref="D78" si="35">H78+L78</f>
        <v>662.90783548000002</v>
      </c>
      <c r="E78" s="44">
        <f t="shared" ref="E78" si="36">I78+M78</f>
        <v>23.768911670000001</v>
      </c>
      <c r="F78" s="44">
        <v>1246.69336488</v>
      </c>
      <c r="G78" s="44">
        <v>604.43593669999996</v>
      </c>
      <c r="H78" s="44">
        <v>624.51444492999997</v>
      </c>
      <c r="I78" s="44">
        <v>17.742983250000002</v>
      </c>
      <c r="J78" s="44">
        <v>90.832412919999996</v>
      </c>
      <c r="K78" s="44">
        <v>46.413093949999997</v>
      </c>
      <c r="L78" s="44">
        <v>38.393390549999999</v>
      </c>
      <c r="M78" s="44">
        <v>6.0259284199999996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1341.2724078199999</v>
      </c>
      <c r="C79" s="44">
        <f t="shared" ref="C79" si="37">G79+K79</f>
        <v>648.11247036000009</v>
      </c>
      <c r="D79" s="44">
        <f t="shared" ref="D79" si="38">H79+L79</f>
        <v>668.03022894999992</v>
      </c>
      <c r="E79" s="44">
        <f t="shared" ref="E79" si="39">I79+M79</f>
        <v>25.12970851</v>
      </c>
      <c r="F79" s="44">
        <v>1233.8228794900001</v>
      </c>
      <c r="G79" s="44">
        <v>595.20090257000004</v>
      </c>
      <c r="H79" s="44">
        <v>619.57827771999996</v>
      </c>
      <c r="I79" s="44">
        <v>19.043699199999999</v>
      </c>
      <c r="J79" s="44">
        <v>107.44952833000001</v>
      </c>
      <c r="K79" s="44">
        <v>52.911567789999999</v>
      </c>
      <c r="L79" s="44">
        <v>48.451951229999999</v>
      </c>
      <c r="M79" s="44">
        <v>6.0860093099999997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1352.44288704</v>
      </c>
      <c r="C80" s="44">
        <f t="shared" ref="C80" si="40">G80+K80</f>
        <v>660.0181738</v>
      </c>
      <c r="D80" s="44">
        <f t="shared" ref="D80" si="41">H80+L80</f>
        <v>669.02155985000002</v>
      </c>
      <c r="E80" s="44">
        <f t="shared" ref="E80" si="42">I80+M80</f>
        <v>23.40315339</v>
      </c>
      <c r="F80" s="44">
        <v>1250.30215823</v>
      </c>
      <c r="G80" s="44">
        <v>613.10527659000002</v>
      </c>
      <c r="H80" s="44">
        <v>619.78282734000004</v>
      </c>
      <c r="I80" s="44">
        <v>17.4140543</v>
      </c>
      <c r="J80" s="44">
        <v>102.14072881</v>
      </c>
      <c r="K80" s="44">
        <v>46.912897209999997</v>
      </c>
      <c r="L80" s="44">
        <v>49.238732509999998</v>
      </c>
      <c r="M80" s="44">
        <v>5.9890990899999998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1396.2693004499999</v>
      </c>
      <c r="C81" s="44">
        <f t="shared" ref="C81" si="43">G81+K81</f>
        <v>669.95382291999999</v>
      </c>
      <c r="D81" s="44">
        <f t="shared" ref="D81" si="44">H81+L81</f>
        <v>703.36017002999995</v>
      </c>
      <c r="E81" s="44">
        <f t="shared" ref="E81" si="45">I81+M81</f>
        <v>22.9553075</v>
      </c>
      <c r="F81" s="44">
        <v>1300.86437615</v>
      </c>
      <c r="G81" s="44">
        <v>630.26699195000003</v>
      </c>
      <c r="H81" s="44">
        <v>653.65527057999998</v>
      </c>
      <c r="I81" s="44">
        <v>16.942113620000001</v>
      </c>
      <c r="J81" s="44">
        <v>95.404924300000005</v>
      </c>
      <c r="K81" s="44">
        <v>39.686830970000003</v>
      </c>
      <c r="L81" s="44">
        <v>49.704899449999999</v>
      </c>
      <c r="M81" s="44">
        <v>6.0131938800000002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1389.6519645400001</v>
      </c>
      <c r="C82" s="44">
        <f t="shared" ref="C82" si="46">G82+K82</f>
        <v>641.97599219999995</v>
      </c>
      <c r="D82" s="44">
        <f t="shared" ref="D82" si="47">H82+L82</f>
        <v>724.91575971999998</v>
      </c>
      <c r="E82" s="44">
        <f t="shared" ref="E82" si="48">I82+M82</f>
        <v>22.760212619999997</v>
      </c>
      <c r="F82" s="44">
        <v>1305.87910113</v>
      </c>
      <c r="G82" s="44">
        <v>624.85584991999997</v>
      </c>
      <c r="H82" s="44">
        <v>664.64794451</v>
      </c>
      <c r="I82" s="44">
        <v>16.375306699999999</v>
      </c>
      <c r="J82" s="44">
        <v>83.772863409999999</v>
      </c>
      <c r="K82" s="44">
        <v>17.12014228</v>
      </c>
      <c r="L82" s="44">
        <v>60.267815210000002</v>
      </c>
      <c r="M82" s="44">
        <v>6.3849059199999996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1394.42213522</v>
      </c>
      <c r="C83" s="44">
        <f t="shared" ref="C83" si="49">G83+K83</f>
        <v>643.62648571</v>
      </c>
      <c r="D83" s="44">
        <f t="shared" ref="D83" si="50">H83+L83</f>
        <v>730.48507815000005</v>
      </c>
      <c r="E83" s="44">
        <f t="shared" ref="E83" si="51">I83+M83</f>
        <v>20.310571360000001</v>
      </c>
      <c r="F83" s="44">
        <v>1310.36708946</v>
      </c>
      <c r="G83" s="44">
        <v>630.42856122000001</v>
      </c>
      <c r="H83" s="44">
        <v>665.99863500000004</v>
      </c>
      <c r="I83" s="44">
        <v>13.93989324</v>
      </c>
      <c r="J83" s="44">
        <v>84.055045759999999</v>
      </c>
      <c r="K83" s="44">
        <v>13.19792449</v>
      </c>
      <c r="L83" s="44">
        <v>64.486443149999999</v>
      </c>
      <c r="M83" s="44">
        <v>6.37067812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1362.2947642700001</v>
      </c>
      <c r="C84" s="44">
        <f t="shared" ref="C84" si="52">G84+K84</f>
        <v>610.16042931999993</v>
      </c>
      <c r="D84" s="44">
        <f t="shared" ref="D84" si="53">H84+L84</f>
        <v>732.05540447999999</v>
      </c>
      <c r="E84" s="44">
        <f t="shared" ref="E84" si="54">I84+M84</f>
        <v>20.07893047</v>
      </c>
      <c r="F84" s="44">
        <v>1288.24495841</v>
      </c>
      <c r="G84" s="44">
        <v>600.35874854999997</v>
      </c>
      <c r="H84" s="44">
        <v>674.15946669000004</v>
      </c>
      <c r="I84" s="44">
        <v>13.726743170000001</v>
      </c>
      <c r="J84" s="44">
        <v>74.049805860000006</v>
      </c>
      <c r="K84" s="44">
        <v>9.8016807700000008</v>
      </c>
      <c r="L84" s="44">
        <v>57.895937789999998</v>
      </c>
      <c r="M84" s="44">
        <v>6.3521872999999998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1444.73358947</v>
      </c>
      <c r="C85" s="44">
        <f t="shared" ref="C85" si="55">G85+K85</f>
        <v>504.47181826999997</v>
      </c>
      <c r="D85" s="44">
        <f t="shared" ref="D85" si="56">H85+L85</f>
        <v>920.39323704000003</v>
      </c>
      <c r="E85" s="44">
        <f t="shared" ref="E85" si="57">I85+M85</f>
        <v>19.868534159999999</v>
      </c>
      <c r="F85" s="44">
        <v>1367.8697094300001</v>
      </c>
      <c r="G85" s="44">
        <v>495.99987693999998</v>
      </c>
      <c r="H85" s="44">
        <v>858.33780196999999</v>
      </c>
      <c r="I85" s="44">
        <v>13.532030519999999</v>
      </c>
      <c r="J85" s="44">
        <v>76.863880039999998</v>
      </c>
      <c r="K85" s="44">
        <v>8.4719413299999999</v>
      </c>
      <c r="L85" s="44">
        <v>62.055435070000001</v>
      </c>
      <c r="M85" s="44">
        <v>6.3365036400000001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1516.1908808000001</v>
      </c>
      <c r="C86" s="44">
        <f t="shared" ref="C86" si="58">G86+K86</f>
        <v>565.93523347000007</v>
      </c>
      <c r="D86" s="44">
        <f t="shared" ref="D86" si="59">H86+L86</f>
        <v>930.92768633000003</v>
      </c>
      <c r="E86" s="44">
        <f t="shared" ref="E86" si="60">I86+M86</f>
        <v>19.327961000000002</v>
      </c>
      <c r="F86" s="44">
        <v>1438.7725898599999</v>
      </c>
      <c r="G86" s="44">
        <v>556.24895228000003</v>
      </c>
      <c r="H86" s="44">
        <v>869.42935584999998</v>
      </c>
      <c r="I86" s="44">
        <v>13.094281730000001</v>
      </c>
      <c r="J86" s="44">
        <v>77.418290940000006</v>
      </c>
      <c r="K86" s="44">
        <v>9.6862811900000008</v>
      </c>
      <c r="L86" s="44">
        <v>61.49833048</v>
      </c>
      <c r="M86" s="44">
        <v>6.2336792699999997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1590.93855046</v>
      </c>
      <c r="C87" s="44">
        <f t="shared" ref="C87" si="61">G87+K87</f>
        <v>596.6182822799999</v>
      </c>
      <c r="D87" s="44">
        <f t="shared" ref="D87" si="62">H87+L87</f>
        <v>980.43166251999992</v>
      </c>
      <c r="E87" s="44">
        <f t="shared" ref="E87" si="63">I87+M87</f>
        <v>13.88860566</v>
      </c>
      <c r="F87" s="44">
        <v>1497.43119505</v>
      </c>
      <c r="G87" s="44">
        <v>589.21804440999995</v>
      </c>
      <c r="H87" s="44">
        <v>895.18245492999995</v>
      </c>
      <c r="I87" s="44">
        <v>13.03069571</v>
      </c>
      <c r="J87" s="44">
        <v>93.507355410000002</v>
      </c>
      <c r="K87" s="44">
        <v>7.4002378699999998</v>
      </c>
      <c r="L87" s="44">
        <v>85.249207589999997</v>
      </c>
      <c r="M87" s="44">
        <v>0.85790995000000003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1639.9063482700001</v>
      </c>
      <c r="C88" s="44">
        <f t="shared" ref="C88" si="64">G88+K88</f>
        <v>576.91306256999997</v>
      </c>
      <c r="D88" s="44">
        <f t="shared" ref="D88" si="65">H88+L88</f>
        <v>1049.26920346</v>
      </c>
      <c r="E88" s="44">
        <f t="shared" ref="E88" si="66">I88+M88</f>
        <v>13.72408224</v>
      </c>
      <c r="F88" s="44">
        <v>1505.3688395500001</v>
      </c>
      <c r="G88" s="44">
        <v>566.93843448999996</v>
      </c>
      <c r="H88" s="44">
        <v>925.55597095999997</v>
      </c>
      <c r="I88" s="44">
        <v>12.8744341</v>
      </c>
      <c r="J88" s="44">
        <v>134.53750872000001</v>
      </c>
      <c r="K88" s="44">
        <v>9.9746280800000005</v>
      </c>
      <c r="L88" s="44">
        <v>123.7132325</v>
      </c>
      <c r="M88" s="44">
        <v>0.84964814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1762.2929062200001</v>
      </c>
      <c r="C89" s="44">
        <f t="shared" ref="C89" si="67">G89+K89</f>
        <v>645.65684530999999</v>
      </c>
      <c r="D89" s="44">
        <f t="shared" ref="D89" si="68">H89+L89</f>
        <v>1103.8327411999999</v>
      </c>
      <c r="E89" s="44">
        <f t="shared" ref="E89" si="69">I89+M89</f>
        <v>12.80331971</v>
      </c>
      <c r="F89" s="44">
        <v>1585.4206931799999</v>
      </c>
      <c r="G89" s="44">
        <v>625.06969967999999</v>
      </c>
      <c r="H89" s="44">
        <v>947.54767378999998</v>
      </c>
      <c r="I89" s="44">
        <v>12.80331971</v>
      </c>
      <c r="J89" s="44">
        <v>176.87221303999999</v>
      </c>
      <c r="K89" s="44">
        <v>20.587145629999998</v>
      </c>
      <c r="L89" s="44">
        <v>156.28506741000001</v>
      </c>
      <c r="M89" s="44">
        <v>0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1786.32407483</v>
      </c>
      <c r="C90" s="44">
        <f t="shared" ref="C90" si="70">G90+K90</f>
        <v>674.08906802000001</v>
      </c>
      <c r="D90" s="44">
        <f t="shared" ref="D90" si="71">H90+L90</f>
        <v>1096.47908304</v>
      </c>
      <c r="E90" s="44">
        <f t="shared" ref="E90" si="72">I90+M90</f>
        <v>15.755923770000001</v>
      </c>
      <c r="F90" s="44">
        <v>1568.95018069</v>
      </c>
      <c r="G90" s="44">
        <v>637.66075094999997</v>
      </c>
      <c r="H90" s="44">
        <v>915.53350596999996</v>
      </c>
      <c r="I90" s="44">
        <v>15.755923770000001</v>
      </c>
      <c r="J90" s="44">
        <v>217.37389414</v>
      </c>
      <c r="K90" s="44">
        <v>36.428317069999999</v>
      </c>
      <c r="L90" s="44">
        <v>180.94557707000001</v>
      </c>
      <c r="M90" s="44">
        <v>0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1825.67480935</v>
      </c>
      <c r="C91" s="44">
        <f t="shared" ref="C91" si="73">G91+K91</f>
        <v>663.86799852000001</v>
      </c>
      <c r="D91" s="44">
        <f t="shared" ref="D91" si="74">H91+L91</f>
        <v>1146.4277830000001</v>
      </c>
      <c r="E91" s="44">
        <f t="shared" ref="E91" si="75">I91+M91</f>
        <v>15.37902783</v>
      </c>
      <c r="F91" s="44">
        <v>1565.43221526</v>
      </c>
      <c r="G91" s="44">
        <v>612.27202038999997</v>
      </c>
      <c r="H91" s="44">
        <v>937.78116704000001</v>
      </c>
      <c r="I91" s="44">
        <v>15.37902783</v>
      </c>
      <c r="J91" s="44">
        <v>260.24259409000001</v>
      </c>
      <c r="K91" s="44">
        <v>51.595978129999999</v>
      </c>
      <c r="L91" s="44">
        <v>208.64661595999999</v>
      </c>
      <c r="M91" s="44">
        <v>0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1828.6479857100001</v>
      </c>
      <c r="C92" s="44">
        <f t="shared" ref="C92" si="76">G92+K92</f>
        <v>613.59977296</v>
      </c>
      <c r="D92" s="44">
        <f t="shared" ref="D92" si="77">H92+L92</f>
        <v>1199.7701149100001</v>
      </c>
      <c r="E92" s="44">
        <f t="shared" ref="E92" si="78">I92+M92</f>
        <v>15.278097839999999</v>
      </c>
      <c r="F92" s="44">
        <v>1564.1032803999999</v>
      </c>
      <c r="G92" s="44">
        <v>571.47485506999999</v>
      </c>
      <c r="H92" s="44">
        <v>977.35032749000004</v>
      </c>
      <c r="I92" s="44">
        <v>15.278097839999999</v>
      </c>
      <c r="J92" s="44">
        <v>264.54470530999998</v>
      </c>
      <c r="K92" s="44">
        <v>42.124917889999999</v>
      </c>
      <c r="L92" s="44">
        <v>222.41978742000001</v>
      </c>
      <c r="M92" s="44">
        <v>0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1922.3379328999999</v>
      </c>
      <c r="C93" s="44">
        <f t="shared" ref="C93" si="79">G93+K93</f>
        <v>662.73286693</v>
      </c>
      <c r="D93" s="44">
        <f t="shared" ref="D93" si="80">H93+L93</f>
        <v>1242.6223390599998</v>
      </c>
      <c r="E93" s="44">
        <f t="shared" ref="E93" si="81">I93+M93</f>
        <v>16.98272691</v>
      </c>
      <c r="F93" s="44">
        <v>1611.04837503</v>
      </c>
      <c r="G93" s="44">
        <v>617.09406730000001</v>
      </c>
      <c r="H93" s="44">
        <v>979.18022800999995</v>
      </c>
      <c r="I93" s="44">
        <v>14.77407972</v>
      </c>
      <c r="J93" s="44">
        <v>311.28955787000001</v>
      </c>
      <c r="K93" s="44">
        <v>45.638799630000001</v>
      </c>
      <c r="L93" s="44">
        <v>263.44211104999999</v>
      </c>
      <c r="M93" s="44">
        <v>2.2086471900000002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1981.23409745</v>
      </c>
      <c r="C94" s="44">
        <f t="shared" ref="C94" si="82">G94+K94</f>
        <v>686.00075489000005</v>
      </c>
      <c r="D94" s="44">
        <f t="shared" ref="D94" si="83">H94+L94</f>
        <v>1280.5147416899999</v>
      </c>
      <c r="E94" s="44">
        <f t="shared" ref="E94" si="84">I94+M94</f>
        <v>14.71860087</v>
      </c>
      <c r="F94" s="44">
        <v>1662.2163746799999</v>
      </c>
      <c r="G94" s="44">
        <v>648.25784847</v>
      </c>
      <c r="H94" s="44">
        <v>1001.5543626800001</v>
      </c>
      <c r="I94" s="44">
        <v>12.40416353</v>
      </c>
      <c r="J94" s="44">
        <v>319.01772276999998</v>
      </c>
      <c r="K94" s="44">
        <v>37.742906419999997</v>
      </c>
      <c r="L94" s="44">
        <v>278.96037901</v>
      </c>
      <c r="M94" s="44">
        <v>2.31443734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1989.4010148</v>
      </c>
      <c r="C95" s="44">
        <f t="shared" ref="C95" si="85">G95+K95</f>
        <v>542.82777920000001</v>
      </c>
      <c r="D95" s="44">
        <f t="shared" ref="D95" si="86">H95+L95</f>
        <v>1432.8418300399999</v>
      </c>
      <c r="E95" s="44">
        <f t="shared" ref="E95" si="87">I95+M95</f>
        <v>13.731405560000001</v>
      </c>
      <c r="F95" s="44">
        <v>1654.2930999800001</v>
      </c>
      <c r="G95" s="44">
        <v>512.57294738999997</v>
      </c>
      <c r="H95" s="44">
        <v>1130.39808432</v>
      </c>
      <c r="I95" s="44">
        <v>11.322068270000001</v>
      </c>
      <c r="J95" s="44">
        <v>335.10791482000002</v>
      </c>
      <c r="K95" s="44">
        <v>30.254831809999999</v>
      </c>
      <c r="L95" s="44">
        <v>302.44374571999998</v>
      </c>
      <c r="M95" s="44">
        <v>2.4093372899999999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2013.29572856</v>
      </c>
      <c r="C96" s="44">
        <f t="shared" ref="C96" si="88">G96+K96</f>
        <v>578.44675059999997</v>
      </c>
      <c r="D96" s="44">
        <f t="shared" ref="D96" si="89">H96+L96</f>
        <v>1420.0067621600001</v>
      </c>
      <c r="E96" s="44">
        <f t="shared" ref="E96" si="90">I96+M96</f>
        <v>14.842215800000002</v>
      </c>
      <c r="F96" s="44">
        <v>1713.0046183100001</v>
      </c>
      <c r="G96" s="44">
        <v>562.58805401999996</v>
      </c>
      <c r="H96" s="44">
        <v>1137.86913611</v>
      </c>
      <c r="I96" s="44">
        <v>12.547428180000001</v>
      </c>
      <c r="J96" s="44">
        <v>300.29111024999997</v>
      </c>
      <c r="K96" s="44">
        <v>15.85869658</v>
      </c>
      <c r="L96" s="44">
        <v>282.13762604999999</v>
      </c>
      <c r="M96" s="44">
        <v>2.2947876200000001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2084.5990978999998</v>
      </c>
      <c r="C97" s="44">
        <f t="shared" ref="C97" si="91">G97+K97</f>
        <v>624.85951010999997</v>
      </c>
      <c r="D97" s="44">
        <f t="shared" ref="D97" si="92">H97+L97</f>
        <v>1444.8040910300001</v>
      </c>
      <c r="E97" s="44">
        <f t="shared" ref="E97" si="93">I97+M97</f>
        <v>14.935496759999999</v>
      </c>
      <c r="F97" s="44">
        <v>1796.1480561799999</v>
      </c>
      <c r="G97" s="44">
        <v>618.63415450000002</v>
      </c>
      <c r="H97" s="44">
        <v>1164.8396403700001</v>
      </c>
      <c r="I97" s="44">
        <v>12.67426131</v>
      </c>
      <c r="J97" s="44">
        <v>288.45104171999998</v>
      </c>
      <c r="K97" s="44">
        <v>6.2253556100000003</v>
      </c>
      <c r="L97" s="44">
        <v>279.96445066000001</v>
      </c>
      <c r="M97" s="44">
        <v>2.26123545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2150.4788990699999</v>
      </c>
      <c r="C98" s="44">
        <f t="shared" ref="C98" si="94">G98+K98</f>
        <v>663.83349838000004</v>
      </c>
      <c r="D98" s="44">
        <f t="shared" ref="D98" si="95">H98+L98</f>
        <v>1471.5285517900002</v>
      </c>
      <c r="E98" s="44">
        <f t="shared" ref="E98" si="96">I98+M98</f>
        <v>15.116848900000001</v>
      </c>
      <c r="F98" s="44">
        <v>1875.1844940999999</v>
      </c>
      <c r="G98" s="44">
        <v>658.56801403999998</v>
      </c>
      <c r="H98" s="44">
        <v>1203.70653358</v>
      </c>
      <c r="I98" s="44">
        <v>12.90994648</v>
      </c>
      <c r="J98" s="44">
        <v>275.29440497000002</v>
      </c>
      <c r="K98" s="44">
        <v>5.2654843400000004</v>
      </c>
      <c r="L98" s="44">
        <v>267.82201821000001</v>
      </c>
      <c r="M98" s="44">
        <v>2.20690242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2196.3044027199999</v>
      </c>
      <c r="C99" s="44">
        <f t="shared" ref="C99" si="97">G99+K99</f>
        <v>634.30978386999993</v>
      </c>
      <c r="D99" s="44">
        <f t="shared" ref="D99" si="98">H99+L99</f>
        <v>1537.7984133800001</v>
      </c>
      <c r="E99" s="44">
        <f t="shared" ref="E99" si="99">I99+M99</f>
        <v>24.196205470000002</v>
      </c>
      <c r="F99" s="44">
        <v>1877.0076376300001</v>
      </c>
      <c r="G99" s="44">
        <v>622.96632394999995</v>
      </c>
      <c r="H99" s="44">
        <v>1241.10696555</v>
      </c>
      <c r="I99" s="44">
        <v>12.93434813</v>
      </c>
      <c r="J99" s="44">
        <v>319.29676509000001</v>
      </c>
      <c r="K99" s="44">
        <v>11.343459920000001</v>
      </c>
      <c r="L99" s="44">
        <v>296.69144783000002</v>
      </c>
      <c r="M99" s="44">
        <v>11.261857340000001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2285.2860669000002</v>
      </c>
      <c r="C100" s="44">
        <f t="shared" ref="C100" si="100">G100+K100</f>
        <v>665.18624709999995</v>
      </c>
      <c r="D100" s="44">
        <f t="shared" ref="D100" si="101">H100+L100</f>
        <v>1595.7897651799999</v>
      </c>
      <c r="E100" s="44">
        <f t="shared" ref="E100" si="102">I100+M100</f>
        <v>24.310054619999999</v>
      </c>
      <c r="F100" s="44">
        <v>1916.2496063900001</v>
      </c>
      <c r="G100" s="44">
        <v>640.20355776999997</v>
      </c>
      <c r="H100" s="44">
        <v>1263.08076822</v>
      </c>
      <c r="I100" s="44">
        <v>12.965280399999999</v>
      </c>
      <c r="J100" s="44">
        <v>369.03646050999998</v>
      </c>
      <c r="K100" s="44">
        <v>24.982689329999999</v>
      </c>
      <c r="L100" s="44">
        <v>332.70899695999998</v>
      </c>
      <c r="M100" s="44">
        <v>11.34477422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2310.4259840700001</v>
      </c>
      <c r="C101" s="44">
        <f t="shared" ref="C101" si="103">G101+K101</f>
        <v>669.84317600000008</v>
      </c>
      <c r="D101" s="44">
        <f t="shared" ref="D101" si="104">H101+L101</f>
        <v>1615.8674788600001</v>
      </c>
      <c r="E101" s="44">
        <f t="shared" ref="E101" si="105">I101+M101</f>
        <v>24.71532921</v>
      </c>
      <c r="F101" s="44">
        <v>1938.4884880899999</v>
      </c>
      <c r="G101" s="44">
        <v>641.37854245000005</v>
      </c>
      <c r="H101" s="44">
        <v>1283.9989644100001</v>
      </c>
      <c r="I101" s="44">
        <v>13.11098123</v>
      </c>
      <c r="J101" s="44">
        <v>371.93749597999999</v>
      </c>
      <c r="K101" s="44">
        <v>28.464633549999999</v>
      </c>
      <c r="L101" s="44">
        <v>331.86851445000002</v>
      </c>
      <c r="M101" s="44">
        <v>11.60434798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2434.4085225700001</v>
      </c>
      <c r="C102" s="44">
        <f t="shared" ref="C102" si="106">G102+K102</f>
        <v>761.73183695</v>
      </c>
      <c r="D102" s="44">
        <f t="shared" ref="D102" si="107">H102+L102</f>
        <v>1647.37069819</v>
      </c>
      <c r="E102" s="44">
        <f t="shared" ref="E102" si="108">I102+M102</f>
        <v>25.305987430000002</v>
      </c>
      <c r="F102" s="44">
        <v>2020.55422727</v>
      </c>
      <c r="G102" s="44">
        <v>707.76705841</v>
      </c>
      <c r="H102" s="44">
        <v>1299.75524845</v>
      </c>
      <c r="I102" s="44">
        <v>13.03192041</v>
      </c>
      <c r="J102" s="44">
        <v>413.85429529999999</v>
      </c>
      <c r="K102" s="44">
        <v>53.964778539999998</v>
      </c>
      <c r="L102" s="44">
        <v>347.61544973999997</v>
      </c>
      <c r="M102" s="44">
        <v>12.27406702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2453.6070052199998</v>
      </c>
      <c r="C103" s="44">
        <f t="shared" ref="C103" si="109">G103+K103</f>
        <v>769.29829946000007</v>
      </c>
      <c r="D103" s="44">
        <f t="shared" ref="D103" si="110">H103+L103</f>
        <v>1658.9788470100002</v>
      </c>
      <c r="E103" s="44">
        <f t="shared" ref="E103" si="111">I103+M103</f>
        <v>25.32985875</v>
      </c>
      <c r="F103" s="44">
        <v>2018.20011176</v>
      </c>
      <c r="G103" s="44">
        <v>702.27688650000005</v>
      </c>
      <c r="H103" s="44">
        <v>1302.8892057600001</v>
      </c>
      <c r="I103" s="44">
        <v>13.034019499999999</v>
      </c>
      <c r="J103" s="44">
        <v>435.40689345999999</v>
      </c>
      <c r="K103" s="44">
        <v>67.021412960000006</v>
      </c>
      <c r="L103" s="44">
        <v>356.08964125</v>
      </c>
      <c r="M103" s="44">
        <v>12.29583925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2435.09413258</v>
      </c>
      <c r="C104" s="44">
        <f t="shared" ref="C104" si="112">G104+K104</f>
        <v>708.29312879999998</v>
      </c>
      <c r="D104" s="44">
        <f t="shared" ref="D104" si="113">H104+L104</f>
        <v>1693.3582175000001</v>
      </c>
      <c r="E104" s="44">
        <f t="shared" ref="E104" si="114">I104+M104</f>
        <v>33.44278628</v>
      </c>
      <c r="F104" s="44">
        <v>1975.09772763</v>
      </c>
      <c r="G104" s="44">
        <v>642.64447236000001</v>
      </c>
      <c r="H104" s="44">
        <v>1319.34782896</v>
      </c>
      <c r="I104" s="44">
        <v>13.10542631</v>
      </c>
      <c r="J104" s="44">
        <v>459.99640495</v>
      </c>
      <c r="K104" s="44">
        <v>65.648656439999996</v>
      </c>
      <c r="L104" s="44">
        <v>374.01038854000001</v>
      </c>
      <c r="M104" s="44">
        <v>20.337359970000001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2507.5021701199998</v>
      </c>
      <c r="C105" s="44">
        <f t="shared" ref="C105" si="115">G105+K105</f>
        <v>753.69908439999995</v>
      </c>
      <c r="D105" s="44">
        <f t="shared" ref="D105" si="116">H105+L105</f>
        <v>1719.99976857</v>
      </c>
      <c r="E105" s="44">
        <f t="shared" ref="E105" si="117">I105+M105</f>
        <v>33.803317149999998</v>
      </c>
      <c r="F105" s="44">
        <v>2006.01105934</v>
      </c>
      <c r="G105" s="44">
        <v>677.76147678999996</v>
      </c>
      <c r="H105" s="44">
        <v>1315.0083341300001</v>
      </c>
      <c r="I105" s="44">
        <v>13.24124842</v>
      </c>
      <c r="J105" s="44">
        <v>501.49111077999999</v>
      </c>
      <c r="K105" s="44">
        <v>75.937607610000001</v>
      </c>
      <c r="L105" s="44">
        <v>404.99143443999998</v>
      </c>
      <c r="M105" s="44">
        <v>20.56206873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2532.6591405499998</v>
      </c>
      <c r="C106" s="44">
        <f t="shared" ref="C106" si="118">G106+K106</f>
        <v>818.02902758999994</v>
      </c>
      <c r="D106" s="44">
        <f t="shared" ref="D106" si="119">H106+L106</f>
        <v>1681.1051792400001</v>
      </c>
      <c r="E106" s="44">
        <f t="shared" ref="E106" si="120">I106+M106</f>
        <v>33.52493372</v>
      </c>
      <c r="F106" s="44">
        <v>1960.2382137100001</v>
      </c>
      <c r="G106" s="44">
        <v>659.24666855999999</v>
      </c>
      <c r="H106" s="44">
        <v>1287.6406675600001</v>
      </c>
      <c r="I106" s="44">
        <v>13.35087759</v>
      </c>
      <c r="J106" s="44">
        <v>572.42092683999999</v>
      </c>
      <c r="K106" s="44">
        <v>158.78235903000001</v>
      </c>
      <c r="L106" s="44">
        <v>393.46451167999999</v>
      </c>
      <c r="M106" s="44">
        <v>20.17405613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2489.70726694</v>
      </c>
      <c r="C107" s="44">
        <f t="shared" ref="C107" si="121">G107+K107</f>
        <v>945.71959382</v>
      </c>
      <c r="D107" s="44">
        <f t="shared" ref="D107" si="122">H107+L107</f>
        <v>1564.85900687</v>
      </c>
      <c r="E107" s="44">
        <f t="shared" ref="E107" si="123">I107+M107</f>
        <v>33.107272739999999</v>
      </c>
      <c r="F107" s="44">
        <v>1997.8979202099999</v>
      </c>
      <c r="G107" s="44">
        <v>785.90299582</v>
      </c>
      <c r="H107" s="44">
        <v>1198.4278086300001</v>
      </c>
      <c r="I107" s="44">
        <v>13.56711576</v>
      </c>
      <c r="J107" s="44">
        <v>545.78795321999996</v>
      </c>
      <c r="K107" s="44">
        <v>159.816598</v>
      </c>
      <c r="L107" s="44">
        <v>366.43119824000001</v>
      </c>
      <c r="M107" s="44">
        <v>19.540156979999999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2543.6858734299999</v>
      </c>
      <c r="C108" s="44">
        <f t="shared" ref="C108" si="124">G108+K108</f>
        <v>945.71959382</v>
      </c>
      <c r="D108" s="44">
        <f t="shared" ref="D108" si="125">H108+L108</f>
        <v>1564.85900687</v>
      </c>
      <c r="E108" s="44">
        <f t="shared" ref="E108" si="126">I108+M108</f>
        <v>33.107272739999999</v>
      </c>
      <c r="F108" s="44">
        <v>1997.8979202099999</v>
      </c>
      <c r="G108" s="44">
        <v>785.90299582</v>
      </c>
      <c r="H108" s="44">
        <v>1198.4278086300001</v>
      </c>
      <c r="I108" s="44">
        <v>13.56711576</v>
      </c>
      <c r="J108" s="44">
        <v>545.78795321999996</v>
      </c>
      <c r="K108" s="44">
        <v>159.816598</v>
      </c>
      <c r="L108" s="44">
        <v>366.43119824000001</v>
      </c>
      <c r="M108" s="44">
        <v>19.540156979999999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2521.2405237900002</v>
      </c>
      <c r="C109" s="44">
        <f t="shared" ref="C109" si="127">G109+K109</f>
        <v>922.46326411999996</v>
      </c>
      <c r="D109" s="44">
        <f t="shared" ref="D109" si="128">H109+L109</f>
        <v>1565.6559310799998</v>
      </c>
      <c r="E109" s="44">
        <f t="shared" ref="E109" si="129">I109+M109</f>
        <v>33.121328589999997</v>
      </c>
      <c r="F109" s="44">
        <v>1983.2888990599999</v>
      </c>
      <c r="G109" s="44">
        <v>757.87392238999996</v>
      </c>
      <c r="H109" s="44">
        <v>1211.53152084</v>
      </c>
      <c r="I109" s="44">
        <v>13.883455830000001</v>
      </c>
      <c r="J109" s="44">
        <v>537.95162473000005</v>
      </c>
      <c r="K109" s="44">
        <v>164.58934173</v>
      </c>
      <c r="L109" s="44">
        <v>354.12441023999997</v>
      </c>
      <c r="M109" s="44">
        <v>19.237872759999998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2518.08795964</v>
      </c>
      <c r="C110" s="44">
        <f t="shared" ref="C110" si="130">G110+K110</f>
        <v>741.79611978999992</v>
      </c>
      <c r="D110" s="44">
        <f t="shared" ref="D110" si="131">H110+L110</f>
        <v>1640.59349292</v>
      </c>
      <c r="E110" s="44">
        <f t="shared" ref="E110" si="132">I110+M110</f>
        <v>135.69834693000001</v>
      </c>
      <c r="F110" s="44">
        <v>2023.9611930000001</v>
      </c>
      <c r="G110" s="44">
        <v>606.49694024999997</v>
      </c>
      <c r="H110" s="44">
        <v>1300.0400864200001</v>
      </c>
      <c r="I110" s="44">
        <v>117.42416633000001</v>
      </c>
      <c r="J110" s="44">
        <v>494.12676664000003</v>
      </c>
      <c r="K110" s="44">
        <v>135.29917954000001</v>
      </c>
      <c r="L110" s="44">
        <v>340.55340649999999</v>
      </c>
      <c r="M110" s="44">
        <v>18.274180600000001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2330.8781980600002</v>
      </c>
      <c r="C111" s="44">
        <f t="shared" ref="C111" si="133">G111+K111</f>
        <v>708.01816566000002</v>
      </c>
      <c r="D111" s="44">
        <f t="shared" ref="D111" si="134">H111+L111</f>
        <v>1491.1516034800002</v>
      </c>
      <c r="E111" s="44">
        <f t="shared" ref="E111" si="135">I111+M111</f>
        <v>131.70842892000002</v>
      </c>
      <c r="F111" s="44">
        <v>1946.9766788500001</v>
      </c>
      <c r="G111" s="44">
        <v>662.13977278000004</v>
      </c>
      <c r="H111" s="44">
        <v>1171.05722805</v>
      </c>
      <c r="I111" s="44">
        <v>113.77967802000001</v>
      </c>
      <c r="J111" s="44">
        <v>383.90151921</v>
      </c>
      <c r="K111" s="44">
        <v>45.87839288</v>
      </c>
      <c r="L111" s="44">
        <v>320.09437543000001</v>
      </c>
      <c r="M111" s="44">
        <v>17.928750900000001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2228.1786207700002</v>
      </c>
      <c r="C112" s="44">
        <f t="shared" ref="C112" si="136">G112+K112</f>
        <v>788.61960282999996</v>
      </c>
      <c r="D112" s="44">
        <f t="shared" ref="D112" si="137">H112+L112</f>
        <v>1322.3323176700001</v>
      </c>
      <c r="E112" s="44">
        <f t="shared" ref="E112" si="138">I112+M112</f>
        <v>117.22670026999999</v>
      </c>
      <c r="F112" s="44">
        <v>1807.5514742</v>
      </c>
      <c r="G112" s="44">
        <v>712.46310437</v>
      </c>
      <c r="H112" s="44">
        <v>995.07616049000001</v>
      </c>
      <c r="I112" s="44">
        <v>100.01220934</v>
      </c>
      <c r="J112" s="44">
        <v>420.62714656999998</v>
      </c>
      <c r="K112" s="44">
        <v>76.156498459999995</v>
      </c>
      <c r="L112" s="44">
        <v>327.25615718</v>
      </c>
      <c r="M112" s="44">
        <v>17.21449093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2224.0341997099999</v>
      </c>
      <c r="C113" s="44">
        <f t="shared" ref="C113" si="139">G113+K113</f>
        <v>748.41692237000007</v>
      </c>
      <c r="D113" s="44">
        <f t="shared" ref="D113" si="140">H113+L113</f>
        <v>1351.3804530800001</v>
      </c>
      <c r="E113" s="44">
        <f t="shared" ref="E113" si="141">I113+M113</f>
        <v>124.23682426000001</v>
      </c>
      <c r="F113" s="44">
        <v>1784.06872372</v>
      </c>
      <c r="G113" s="44">
        <v>675.12991103000002</v>
      </c>
      <c r="H113" s="44">
        <v>1008.37932046</v>
      </c>
      <c r="I113" s="44">
        <v>100.55949223</v>
      </c>
      <c r="J113" s="44">
        <v>439.96547599000002</v>
      </c>
      <c r="K113" s="44">
        <v>73.287011340000006</v>
      </c>
      <c r="L113" s="44">
        <v>343.00113262000002</v>
      </c>
      <c r="M113" s="44">
        <v>23.677332029999999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2265.40355671</v>
      </c>
      <c r="C114" s="44">
        <f t="shared" ref="C114" si="142">G114+K114</f>
        <v>760.63372683</v>
      </c>
      <c r="D114" s="44">
        <f t="shared" ref="D114" si="143">H114+L114</f>
        <v>1374.0493882400001</v>
      </c>
      <c r="E114" s="44">
        <f t="shared" ref="E114" si="144">I114+M114</f>
        <v>130.72044163999999</v>
      </c>
      <c r="F114" s="44">
        <v>1806.3748696299999</v>
      </c>
      <c r="G114" s="44">
        <v>685.64626114999999</v>
      </c>
      <c r="H114" s="44">
        <v>1020.09559527</v>
      </c>
      <c r="I114" s="44">
        <v>100.63301321</v>
      </c>
      <c r="J114" s="44">
        <v>459.02868708</v>
      </c>
      <c r="K114" s="44">
        <v>74.98746568</v>
      </c>
      <c r="L114" s="44">
        <v>353.95379296999999</v>
      </c>
      <c r="M114" s="44">
        <v>30.087428429999999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2223.4438282599999</v>
      </c>
      <c r="C115" s="44">
        <f t="shared" ref="C115" si="145">G115+K115</f>
        <v>666.77452085000004</v>
      </c>
      <c r="D115" s="44">
        <f t="shared" ref="D115" si="146">H115+L115</f>
        <v>1422.5259751400001</v>
      </c>
      <c r="E115" s="44">
        <f t="shared" ref="E115" si="147">I115+M115</f>
        <v>134.14333227</v>
      </c>
      <c r="F115" s="44">
        <v>1757.2382422400001</v>
      </c>
      <c r="G115" s="44">
        <v>599.21474506000004</v>
      </c>
      <c r="H115" s="44">
        <v>1057.5858729700001</v>
      </c>
      <c r="I115" s="44">
        <v>100.43762421</v>
      </c>
      <c r="J115" s="44">
        <v>466.20558602</v>
      </c>
      <c r="K115" s="44">
        <v>67.559775790000003</v>
      </c>
      <c r="L115" s="44">
        <v>364.94010216999999</v>
      </c>
      <c r="M115" s="44">
        <v>33.705708059999999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2359.5134033499999</v>
      </c>
      <c r="C116" s="44">
        <f t="shared" ref="C116" si="148">G116+K116</f>
        <v>748.19376810999995</v>
      </c>
      <c r="D116" s="44">
        <f t="shared" ref="D116" si="149">H116+L116</f>
        <v>1450.71500993</v>
      </c>
      <c r="E116" s="44">
        <f t="shared" ref="E116" si="150">I116+M116</f>
        <v>160.60462530999999</v>
      </c>
      <c r="F116" s="44">
        <v>1805.8780142200001</v>
      </c>
      <c r="G116" s="44">
        <v>665.56050105999998</v>
      </c>
      <c r="H116" s="44">
        <v>1039.70953442</v>
      </c>
      <c r="I116" s="44">
        <v>100.60797873999999</v>
      </c>
      <c r="J116" s="44">
        <v>553.63538913000002</v>
      </c>
      <c r="K116" s="44">
        <v>82.633267050000001</v>
      </c>
      <c r="L116" s="44">
        <v>411.00547551</v>
      </c>
      <c r="M116" s="44">
        <v>59.996646570000003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2406.0350146300002</v>
      </c>
      <c r="C117" s="44">
        <f t="shared" ref="C117" si="151">G117+K117</f>
        <v>803.07233376999989</v>
      </c>
      <c r="D117" s="44">
        <f t="shared" ref="D117" si="152">H117+L117</f>
        <v>1441.1042002499998</v>
      </c>
      <c r="E117" s="44">
        <f t="shared" ref="E117" si="153">I117+M117</f>
        <v>161.85848061000002</v>
      </c>
      <c r="F117" s="44">
        <v>1862.38562196</v>
      </c>
      <c r="G117" s="44">
        <v>726.29796438999995</v>
      </c>
      <c r="H117" s="44">
        <v>1034.53281206</v>
      </c>
      <c r="I117" s="44">
        <v>101.55484551000001</v>
      </c>
      <c r="J117" s="44">
        <v>543.64939267</v>
      </c>
      <c r="K117" s="44">
        <v>76.774369379999996</v>
      </c>
      <c r="L117" s="44">
        <v>406.57138818999999</v>
      </c>
      <c r="M117" s="44">
        <v>60.303635100000001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2416.9365477599999</v>
      </c>
      <c r="C118" s="44">
        <f t="shared" ref="C118" si="154">G118+K118</f>
        <v>778.44147042999998</v>
      </c>
      <c r="D118" s="44">
        <f t="shared" ref="D118" si="155">H118+L118</f>
        <v>1478.2646539900002</v>
      </c>
      <c r="E118" s="44">
        <f t="shared" ref="E118" si="156">I118+M118</f>
        <v>160.23042333999999</v>
      </c>
      <c r="F118" s="44">
        <v>1844.97021324</v>
      </c>
      <c r="G118" s="44">
        <v>710.80769902999998</v>
      </c>
      <c r="H118" s="44">
        <v>1036.98187353</v>
      </c>
      <c r="I118" s="44">
        <v>97.180640679999996</v>
      </c>
      <c r="J118" s="44">
        <v>571.96633452000003</v>
      </c>
      <c r="K118" s="44">
        <v>67.633771400000001</v>
      </c>
      <c r="L118" s="44">
        <v>441.28278046000003</v>
      </c>
      <c r="M118" s="44">
        <v>63.049782659999998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2270.7948082399998</v>
      </c>
      <c r="C119" s="44">
        <f t="shared" ref="C119" si="157">G119+K119</f>
        <v>733.87161915000001</v>
      </c>
      <c r="D119" s="44">
        <f t="shared" ref="D119" si="158">H119+L119</f>
        <v>1372.7271628399999</v>
      </c>
      <c r="E119" s="44">
        <f t="shared" ref="E119" si="159">I119+M119</f>
        <v>164.19602624999999</v>
      </c>
      <c r="F119" s="44">
        <v>1662.6330376999999</v>
      </c>
      <c r="G119" s="44">
        <v>657.80942823999999</v>
      </c>
      <c r="H119" s="44">
        <v>907.19819199999995</v>
      </c>
      <c r="I119" s="44">
        <v>97.625417459999994</v>
      </c>
      <c r="J119" s="44">
        <v>608.16177054000002</v>
      </c>
      <c r="K119" s="44">
        <v>76.062190909999998</v>
      </c>
      <c r="L119" s="44">
        <v>465.52897084</v>
      </c>
      <c r="M119" s="44">
        <v>66.570608789999994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2292.05092522</v>
      </c>
      <c r="C120" s="44">
        <f t="shared" ref="C120" si="160">G120+K120</f>
        <v>791.59329586000001</v>
      </c>
      <c r="D120" s="44">
        <f t="shared" ref="D120" si="161">H120+L120</f>
        <v>1336.5253458500001</v>
      </c>
      <c r="E120" s="44">
        <f t="shared" ref="E120" si="162">I120+M120</f>
        <v>163.93228350999999</v>
      </c>
      <c r="F120" s="44">
        <v>1663.36287204</v>
      </c>
      <c r="G120" s="44">
        <v>733.60760461999996</v>
      </c>
      <c r="H120" s="44">
        <v>831.6699016</v>
      </c>
      <c r="I120" s="44">
        <v>98.085365820000007</v>
      </c>
      <c r="J120" s="44">
        <v>628.68805318</v>
      </c>
      <c r="K120" s="44">
        <v>57.985691240000001</v>
      </c>
      <c r="L120" s="44">
        <v>504.85544425000001</v>
      </c>
      <c r="M120" s="44">
        <v>65.846917689999998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2621.5617301500001</v>
      </c>
      <c r="C121" s="44">
        <f t="shared" ref="C121" si="163">G121+K121</f>
        <v>957.77748930000007</v>
      </c>
      <c r="D121" s="44">
        <f t="shared" ref="D121" si="164">H121+L121</f>
        <v>1489.9986835499999</v>
      </c>
      <c r="E121" s="44">
        <f t="shared" ref="E121" si="165">I121+M121</f>
        <v>173.78555729999999</v>
      </c>
      <c r="F121" s="44">
        <v>1861.52378552</v>
      </c>
      <c r="G121" s="44">
        <v>896.35887358000002</v>
      </c>
      <c r="H121" s="44">
        <v>866.37293603000001</v>
      </c>
      <c r="I121" s="44">
        <v>98.791975910000005</v>
      </c>
      <c r="J121" s="44">
        <v>760.03794462999997</v>
      </c>
      <c r="K121" s="44">
        <v>61.418615719999998</v>
      </c>
      <c r="L121" s="44">
        <v>623.62574752</v>
      </c>
      <c r="M121" s="44">
        <v>74.993581390000003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2547.7701664800002</v>
      </c>
      <c r="C122" s="44">
        <f t="shared" ref="C122" si="166">G122+K122</f>
        <v>973.60778111000002</v>
      </c>
      <c r="D122" s="44">
        <f t="shared" ref="D122" si="167">H122+L122</f>
        <v>1403.5930152599999</v>
      </c>
      <c r="E122" s="44">
        <f t="shared" ref="E122" si="168">I122+M122</f>
        <v>170.56937010999999</v>
      </c>
      <c r="F122" s="44">
        <v>1873.9634579900001</v>
      </c>
      <c r="G122" s="44">
        <v>936.21347703000004</v>
      </c>
      <c r="H122" s="44">
        <v>838.46419003999995</v>
      </c>
      <c r="I122" s="44">
        <v>99.285790919999997</v>
      </c>
      <c r="J122" s="44">
        <v>673.80670849000001</v>
      </c>
      <c r="K122" s="44">
        <v>37.394304079999998</v>
      </c>
      <c r="L122" s="44">
        <v>565.12882521999995</v>
      </c>
      <c r="M122" s="44">
        <v>71.283579189999998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2540.1801468399999</v>
      </c>
      <c r="C123" s="44">
        <f t="shared" ref="C123" si="169">G123+K123</f>
        <v>1011.99001822</v>
      </c>
      <c r="D123" s="44">
        <f t="shared" ref="D123" si="170">H123+L123</f>
        <v>1357.46879764</v>
      </c>
      <c r="E123" s="44">
        <f t="shared" ref="E123" si="171">I123+M123</f>
        <v>170.72133098</v>
      </c>
      <c r="F123" s="44">
        <v>1857.5079733299999</v>
      </c>
      <c r="G123" s="44">
        <v>960.52301931</v>
      </c>
      <c r="H123" s="44">
        <v>797.29458772999999</v>
      </c>
      <c r="I123" s="44">
        <v>99.69036629</v>
      </c>
      <c r="J123" s="44">
        <v>682.67217350999999</v>
      </c>
      <c r="K123" s="44">
        <v>51.466998910000001</v>
      </c>
      <c r="L123" s="44">
        <v>560.17420990999995</v>
      </c>
      <c r="M123" s="44">
        <v>71.030964690000005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2496.7098357099999</v>
      </c>
      <c r="C124" s="44">
        <f t="shared" ref="C124" si="172">G124+K124</f>
        <v>1009.32252489</v>
      </c>
      <c r="D124" s="44">
        <f t="shared" ref="D124" si="173">H124+L124</f>
        <v>1321.2147889500002</v>
      </c>
      <c r="E124" s="44">
        <f t="shared" ref="E124" si="174">I124+M124</f>
        <v>166.17252187</v>
      </c>
      <c r="F124" s="44">
        <v>1839.6025466900001</v>
      </c>
      <c r="G124" s="44">
        <v>943.69196871999998</v>
      </c>
      <c r="H124" s="44">
        <v>798.38817887000005</v>
      </c>
      <c r="I124" s="44">
        <v>97.522399100000001</v>
      </c>
      <c r="J124" s="44">
        <v>657.10728902000005</v>
      </c>
      <c r="K124" s="44">
        <v>65.630556170000006</v>
      </c>
      <c r="L124" s="44">
        <v>522.82661008000002</v>
      </c>
      <c r="M124" s="44">
        <v>68.650122769999996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2515.2433316699999</v>
      </c>
      <c r="C125" s="44">
        <f t="shared" ref="C125" si="175">G125+K125</f>
        <v>1027.65543017</v>
      </c>
      <c r="D125" s="44">
        <f t="shared" ref="D125" si="176">H125+L125</f>
        <v>1328.4643922400001</v>
      </c>
      <c r="E125" s="44">
        <f t="shared" ref="E125" si="177">I125+M125</f>
        <v>159.12350925999999</v>
      </c>
      <c r="F125" s="44">
        <v>1846.8227188200001</v>
      </c>
      <c r="G125" s="44">
        <v>938.02228314000001</v>
      </c>
      <c r="H125" s="44">
        <v>810.67835690000004</v>
      </c>
      <c r="I125" s="44">
        <v>98.122078779999995</v>
      </c>
      <c r="J125" s="44">
        <v>668.42061285</v>
      </c>
      <c r="K125" s="44">
        <v>89.633147030000003</v>
      </c>
      <c r="L125" s="44">
        <v>517.78603534000001</v>
      </c>
      <c r="M125" s="44">
        <v>61.001430480000003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2633.18675519</v>
      </c>
      <c r="C126" s="44">
        <f t="shared" ref="C126" si="178">G126+K126</f>
        <v>1142.7082288199999</v>
      </c>
      <c r="D126" s="44">
        <f t="shared" ref="D126" si="179">H126+L126</f>
        <v>1364.7675103000001</v>
      </c>
      <c r="E126" s="44">
        <f t="shared" ref="E126" si="180">I126+M126</f>
        <v>125.71101607</v>
      </c>
      <c r="F126" s="44">
        <v>1935.4837253799999</v>
      </c>
      <c r="G126" s="44">
        <v>1068.76478019</v>
      </c>
      <c r="H126" s="44">
        <v>801.17916347000005</v>
      </c>
      <c r="I126" s="44">
        <v>65.539781719999993</v>
      </c>
      <c r="J126" s="44">
        <v>697.70302980999998</v>
      </c>
      <c r="K126" s="44">
        <v>73.943448630000006</v>
      </c>
      <c r="L126" s="44">
        <v>563.58834682999998</v>
      </c>
      <c r="M126" s="44">
        <v>60.171234349999999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2669.2592817899999</v>
      </c>
      <c r="C127" s="44">
        <f t="shared" ref="C127" si="181">G127+K127</f>
        <v>1163.67015554</v>
      </c>
      <c r="D127" s="44">
        <f t="shared" ref="D127" si="182">H127+L127</f>
        <v>1379.37097894</v>
      </c>
      <c r="E127" s="44">
        <f t="shared" ref="E127" si="183">I127+M127</f>
        <v>126.21814731000001</v>
      </c>
      <c r="F127" s="44">
        <v>1930.7236836500001</v>
      </c>
      <c r="G127" s="44">
        <v>1078.99938653</v>
      </c>
      <c r="H127" s="44">
        <v>785.98052640000003</v>
      </c>
      <c r="I127" s="44">
        <v>65.743770720000001</v>
      </c>
      <c r="J127" s="44">
        <v>738.53559814000005</v>
      </c>
      <c r="K127" s="44">
        <v>84.670769010000001</v>
      </c>
      <c r="L127" s="44">
        <v>593.39045253999996</v>
      </c>
      <c r="M127" s="44">
        <v>60.474376589999999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2629.7148947999999</v>
      </c>
      <c r="C128" s="44">
        <f t="shared" ref="C128" si="184">G128+K128</f>
        <v>1148.0568494199999</v>
      </c>
      <c r="D128" s="44">
        <f t="shared" ref="D128" si="185">H128+L128</f>
        <v>1356.67407005</v>
      </c>
      <c r="E128" s="44">
        <f t="shared" ref="E128" si="186">I128+M128</f>
        <v>124.98397532999999</v>
      </c>
      <c r="F128" s="44">
        <v>1918.58643594</v>
      </c>
      <c r="G128" s="44">
        <v>1084.6574869399999</v>
      </c>
      <c r="H128" s="44">
        <v>768.86467670000002</v>
      </c>
      <c r="I128" s="44">
        <v>65.064272299999999</v>
      </c>
      <c r="J128" s="44">
        <v>711.12845886000002</v>
      </c>
      <c r="K128" s="44">
        <v>63.399362480000001</v>
      </c>
      <c r="L128" s="44">
        <v>587.80939335000005</v>
      </c>
      <c r="M128" s="44">
        <v>59.919703030000001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2806.6241271399999</v>
      </c>
      <c r="C129" s="44">
        <f t="shared" ref="C129" si="187">G129+K129</f>
        <v>1295.8253991499998</v>
      </c>
      <c r="D129" s="44">
        <f t="shared" ref="D129" si="188">H129+L129</f>
        <v>1386.9719731099999</v>
      </c>
      <c r="E129" s="44">
        <f t="shared" ref="E129" si="189">I129+M129</f>
        <v>123.82675488</v>
      </c>
      <c r="F129" s="44">
        <v>2128.8036677800001</v>
      </c>
      <c r="G129" s="44">
        <v>1244.0403736599999</v>
      </c>
      <c r="H129" s="44">
        <v>820.69309233000001</v>
      </c>
      <c r="I129" s="44">
        <v>64.070201789999999</v>
      </c>
      <c r="J129" s="44">
        <v>677.82045935999997</v>
      </c>
      <c r="K129" s="44">
        <v>51.785025490000002</v>
      </c>
      <c r="L129" s="44">
        <v>566.27888078000001</v>
      </c>
      <c r="M129" s="44">
        <v>59.756553089999997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2689.3373533700001</v>
      </c>
      <c r="C130" s="44">
        <f t="shared" ref="C130" si="190">G130+K130</f>
        <v>1093.63111759</v>
      </c>
      <c r="D130" s="44">
        <f t="shared" ref="D130" si="191">H130+L130</f>
        <v>1245.5132680300001</v>
      </c>
      <c r="E130" s="44">
        <f t="shared" ref="E130" si="192">I130+M130</f>
        <v>350.19296774999998</v>
      </c>
      <c r="F130" s="44">
        <v>2025.6482873099999</v>
      </c>
      <c r="G130" s="44">
        <v>1046.3629573400001</v>
      </c>
      <c r="H130" s="44">
        <v>914.96233929000005</v>
      </c>
      <c r="I130" s="44">
        <v>64.322990680000004</v>
      </c>
      <c r="J130" s="44">
        <v>663.68906605999996</v>
      </c>
      <c r="K130" s="44">
        <v>47.268160250000001</v>
      </c>
      <c r="L130" s="44">
        <v>330.55092874000002</v>
      </c>
      <c r="M130" s="44">
        <v>285.86997707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2524.4113980500001</v>
      </c>
      <c r="C131" s="44">
        <f t="shared" ref="C131" si="193">G131+K131</f>
        <v>990.43093566999994</v>
      </c>
      <c r="D131" s="44">
        <f t="shared" ref="D131" si="194">H131+L131</f>
        <v>1190.85298986</v>
      </c>
      <c r="E131" s="44">
        <f t="shared" ref="E131" si="195">I131+M131</f>
        <v>343.12747251999997</v>
      </c>
      <c r="F131" s="44">
        <v>1905.54878618</v>
      </c>
      <c r="G131" s="44">
        <v>945.38526151999997</v>
      </c>
      <c r="H131" s="44">
        <v>895.85928940999997</v>
      </c>
      <c r="I131" s="44">
        <v>64.304235250000005</v>
      </c>
      <c r="J131" s="44">
        <v>618.86261187000002</v>
      </c>
      <c r="K131" s="44">
        <v>45.045674150000004</v>
      </c>
      <c r="L131" s="44">
        <v>294.99370045000001</v>
      </c>
      <c r="M131" s="44">
        <v>278.82323726999999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2562.8504907400002</v>
      </c>
      <c r="C132" s="44">
        <f t="shared" ref="C132" si="196">G132+K132</f>
        <v>991.90206820000003</v>
      </c>
      <c r="D132" s="44">
        <f t="shared" ref="D132" si="197">H132+L132</f>
        <v>1238.75382453</v>
      </c>
      <c r="E132" s="44">
        <f t="shared" ref="E132" si="198">I132+M132</f>
        <v>332.19459800999999</v>
      </c>
      <c r="F132" s="44">
        <v>1994.0630899499999</v>
      </c>
      <c r="G132" s="44">
        <v>967.16453375000003</v>
      </c>
      <c r="H132" s="44">
        <v>962.54956135999998</v>
      </c>
      <c r="I132" s="44">
        <v>64.348994840000003</v>
      </c>
      <c r="J132" s="44">
        <v>568.78740078999999</v>
      </c>
      <c r="K132" s="44">
        <v>24.737534449999998</v>
      </c>
      <c r="L132" s="44">
        <v>276.20426316999999</v>
      </c>
      <c r="M132" s="44">
        <v>267.84560317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2599.5469688600001</v>
      </c>
      <c r="C133" s="44">
        <f t="shared" ref="C133" si="199">G133+K133</f>
        <v>943.39106913000001</v>
      </c>
      <c r="D133" s="44">
        <f t="shared" ref="D133" si="200">H133+L133</f>
        <v>1336.2736852200001</v>
      </c>
      <c r="E133" s="44">
        <f t="shared" ref="E133" si="201">I133+M133</f>
        <v>319.88221450999998</v>
      </c>
      <c r="F133" s="44">
        <v>1994.93494517</v>
      </c>
      <c r="G133" s="44">
        <v>894.46061813999995</v>
      </c>
      <c r="H133" s="44">
        <v>1036.2158761000001</v>
      </c>
      <c r="I133" s="44">
        <v>64.258450929999995</v>
      </c>
      <c r="J133" s="44">
        <v>604.61202369</v>
      </c>
      <c r="K133" s="44">
        <v>48.930450989999997</v>
      </c>
      <c r="L133" s="44">
        <v>300.05780912</v>
      </c>
      <c r="M133" s="44">
        <v>255.62376358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2844.4732999399998</v>
      </c>
      <c r="C134" s="44">
        <f t="shared" ref="C134" si="202">G134+K134</f>
        <v>1064.50373356</v>
      </c>
      <c r="D134" s="44">
        <f t="shared" ref="D134" si="203">H134+L134</f>
        <v>1459.70894961</v>
      </c>
      <c r="E134" s="44">
        <f t="shared" ref="E134" si="204">I134+M134</f>
        <v>320.26061676999996</v>
      </c>
      <c r="F134" s="44">
        <v>2219.65123318</v>
      </c>
      <c r="G134" s="44">
        <v>1000.65972507</v>
      </c>
      <c r="H134" s="44">
        <v>1154.60658055</v>
      </c>
      <c r="I134" s="44">
        <v>64.384927559999994</v>
      </c>
      <c r="J134" s="44">
        <v>624.82206675999998</v>
      </c>
      <c r="K134" s="44">
        <v>63.84400849</v>
      </c>
      <c r="L134" s="44">
        <v>305.10236906</v>
      </c>
      <c r="M134" s="44">
        <v>255.87568920999999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3138.98656613</v>
      </c>
      <c r="C135" s="44">
        <f t="shared" ref="C135" si="205">G135+K135</f>
        <v>1289.38191564</v>
      </c>
      <c r="D135" s="44">
        <f t="shared" ref="D135" si="206">H135+L135</f>
        <v>1536.3093221400002</v>
      </c>
      <c r="E135" s="44">
        <f t="shared" ref="E135" si="207">I135+M135</f>
        <v>313.29532834999998</v>
      </c>
      <c r="F135" s="44">
        <v>2524.8503438299999</v>
      </c>
      <c r="G135" s="44">
        <v>1225.8925563800001</v>
      </c>
      <c r="H135" s="44">
        <v>1234.1284913500001</v>
      </c>
      <c r="I135" s="44">
        <v>64.829296099999993</v>
      </c>
      <c r="J135" s="44">
        <v>614.13622229999999</v>
      </c>
      <c r="K135" s="44">
        <v>63.489359260000001</v>
      </c>
      <c r="L135" s="44">
        <v>302.18083079000002</v>
      </c>
      <c r="M135" s="44">
        <v>248.46603225000001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3184.7078235899999</v>
      </c>
      <c r="C136" s="44">
        <f t="shared" ref="C136" si="208">G136+K136</f>
        <v>1322.9872163300001</v>
      </c>
      <c r="D136" s="44">
        <f t="shared" ref="D136" si="209">H136+L136</f>
        <v>1573.7444808599998</v>
      </c>
      <c r="E136" s="44">
        <f t="shared" ref="E136" si="210">I136+M136</f>
        <v>287.9761264</v>
      </c>
      <c r="F136" s="44">
        <v>2577.0119323099998</v>
      </c>
      <c r="G136" s="44">
        <v>1277.6150352100001</v>
      </c>
      <c r="H136" s="44">
        <v>1248.7249879399999</v>
      </c>
      <c r="I136" s="44">
        <v>50.671909159999998</v>
      </c>
      <c r="J136" s="44">
        <v>607.69589127999996</v>
      </c>
      <c r="K136" s="44">
        <v>45.37218112</v>
      </c>
      <c r="L136" s="44">
        <v>325.01949292</v>
      </c>
      <c r="M136" s="44">
        <v>237.30421724000001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3332.62670948</v>
      </c>
      <c r="C137" s="44">
        <f t="shared" ref="C137" si="211">G137+K137</f>
        <v>1427.0381263099998</v>
      </c>
      <c r="D137" s="44">
        <f t="shared" ref="D137" si="212">H137+L137</f>
        <v>1622.3733692400001</v>
      </c>
      <c r="E137" s="44">
        <f t="shared" ref="E137" si="213">I137+M137</f>
        <v>283.21521393</v>
      </c>
      <c r="F137" s="44">
        <v>2735.8519621099999</v>
      </c>
      <c r="G137" s="44">
        <v>1386.6904407699999</v>
      </c>
      <c r="H137" s="44">
        <v>1299.17525871</v>
      </c>
      <c r="I137" s="44">
        <v>49.986262629999999</v>
      </c>
      <c r="J137" s="44">
        <v>596.77474737</v>
      </c>
      <c r="K137" s="44">
        <v>40.347685540000001</v>
      </c>
      <c r="L137" s="44">
        <v>323.19811053000001</v>
      </c>
      <c r="M137" s="44">
        <v>233.22895130000001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3447.6606610200001</v>
      </c>
      <c r="C138" s="44">
        <f t="shared" ref="C138" si="214">G138+K138</f>
        <v>1484.8464501200001</v>
      </c>
      <c r="D138" s="44">
        <f t="shared" ref="D138" si="215">H138+L138</f>
        <v>1684.5416773099998</v>
      </c>
      <c r="E138" s="44">
        <f t="shared" ref="E138" si="216">I138+M138</f>
        <v>278.27253359000002</v>
      </c>
      <c r="F138" s="44">
        <v>2885.1089729599998</v>
      </c>
      <c r="G138" s="44">
        <v>1450.04539937</v>
      </c>
      <c r="H138" s="44">
        <v>1385.0993421999999</v>
      </c>
      <c r="I138" s="44">
        <v>49.964231390000002</v>
      </c>
      <c r="J138" s="44">
        <v>562.55168805999995</v>
      </c>
      <c r="K138" s="44">
        <v>34.801050750000002</v>
      </c>
      <c r="L138" s="44">
        <v>299.44233510999999</v>
      </c>
      <c r="M138" s="44">
        <v>228.30830220000001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3584.28021076</v>
      </c>
      <c r="C139" s="44">
        <f t="shared" ref="C139" si="217">G139+K139</f>
        <v>1558.44417372</v>
      </c>
      <c r="D139" s="44">
        <f t="shared" ref="D139" si="218">H139+L139</f>
        <v>1762.9561490200001</v>
      </c>
      <c r="E139" s="44">
        <f t="shared" ref="E139" si="219">I139+M139</f>
        <v>262.87988802000001</v>
      </c>
      <c r="F139" s="44">
        <v>3045.3032262800002</v>
      </c>
      <c r="G139" s="44">
        <v>1532.2435373999999</v>
      </c>
      <c r="H139" s="44">
        <v>1471.84426297</v>
      </c>
      <c r="I139" s="44">
        <v>41.21542591</v>
      </c>
      <c r="J139" s="44">
        <v>538.97698448000006</v>
      </c>
      <c r="K139" s="44">
        <v>26.200636320000001</v>
      </c>
      <c r="L139" s="44">
        <v>291.11188605000001</v>
      </c>
      <c r="M139" s="44">
        <v>221.66446210999999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3477.6727387400001</v>
      </c>
      <c r="C140" s="44">
        <f t="shared" ref="C140" si="220">G140+K140</f>
        <v>1442.12184342</v>
      </c>
      <c r="D140" s="44">
        <f t="shared" ref="D140" si="221">H140+L140</f>
        <v>1792.2820629600001</v>
      </c>
      <c r="E140" s="44">
        <f t="shared" ref="E140" si="222">I140+M140</f>
        <v>243.26883236</v>
      </c>
      <c r="F140" s="44">
        <v>2956.6663830500001</v>
      </c>
      <c r="G140" s="44">
        <v>1413.4942243400001</v>
      </c>
      <c r="H140" s="44">
        <v>1516.6288411800001</v>
      </c>
      <c r="I140" s="44">
        <v>26.543317529999999</v>
      </c>
      <c r="J140" s="44">
        <v>521.00635568999996</v>
      </c>
      <c r="K140" s="44">
        <v>28.627619079999999</v>
      </c>
      <c r="L140" s="44">
        <v>275.65322178000002</v>
      </c>
      <c r="M140" s="44">
        <v>216.72551483000001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3512.1870509300002</v>
      </c>
      <c r="C141" s="44">
        <f t="shared" ref="C141" si="223">G141+K141</f>
        <v>1480.16706138</v>
      </c>
      <c r="D141" s="44">
        <f t="shared" ref="D141" si="224">H141+L141</f>
        <v>1821.1722506600001</v>
      </c>
      <c r="E141" s="44">
        <f t="shared" ref="E141" si="225">I141+M141</f>
        <v>210.84773889000002</v>
      </c>
      <c r="F141" s="44">
        <v>3026.47775538</v>
      </c>
      <c r="G141" s="44">
        <v>1449.1062170499999</v>
      </c>
      <c r="H141" s="44">
        <v>1550.5557976800001</v>
      </c>
      <c r="I141" s="44">
        <v>26.815740649999999</v>
      </c>
      <c r="J141" s="44">
        <v>485.70929554999998</v>
      </c>
      <c r="K141" s="44">
        <v>31.060844329999998</v>
      </c>
      <c r="L141" s="44">
        <v>270.61645298000002</v>
      </c>
      <c r="M141" s="44">
        <v>184.03199824000001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3524.3891626499999</v>
      </c>
      <c r="C142" s="44">
        <f t="shared" ref="C142" si="226">G142+K142</f>
        <v>1354.9209629500001</v>
      </c>
      <c r="D142" s="44">
        <f t="shared" ref="D142" si="227">H142+L142</f>
        <v>1963.7834060800001</v>
      </c>
      <c r="E142" s="44">
        <f t="shared" ref="E142" si="228">I142+M142</f>
        <v>205.68479361999999</v>
      </c>
      <c r="F142" s="44">
        <v>2972.9280472199998</v>
      </c>
      <c r="G142" s="44">
        <v>1303.2485133</v>
      </c>
      <c r="H142" s="44">
        <v>1643.19735371</v>
      </c>
      <c r="I142" s="44">
        <v>26.482180209999999</v>
      </c>
      <c r="J142" s="44">
        <v>551.46111542999995</v>
      </c>
      <c r="K142" s="44">
        <v>51.672449649999997</v>
      </c>
      <c r="L142" s="44">
        <v>320.58605237</v>
      </c>
      <c r="M142" s="44">
        <v>179.20261341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3612.0003143399999</v>
      </c>
      <c r="C143" s="44">
        <f t="shared" ref="C143" si="229">G143+K143</f>
        <v>1378.2168086000001</v>
      </c>
      <c r="D143" s="44">
        <f t="shared" ref="D143" si="230">H143+L143</f>
        <v>2023.0090970399999</v>
      </c>
      <c r="E143" s="44">
        <f t="shared" ref="E143" si="231">I143+M143</f>
        <v>210.77440870000001</v>
      </c>
      <c r="F143" s="44">
        <v>3045.7138291800002</v>
      </c>
      <c r="G143" s="44">
        <v>1326.5692270300001</v>
      </c>
      <c r="H143" s="44">
        <v>1692.7174860499999</v>
      </c>
      <c r="I143" s="44">
        <v>26.427116099999999</v>
      </c>
      <c r="J143" s="44">
        <v>566.28648515999998</v>
      </c>
      <c r="K143" s="44">
        <v>51.64758157</v>
      </c>
      <c r="L143" s="44">
        <v>330.29161098999998</v>
      </c>
      <c r="M143" s="44">
        <v>184.3472926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3698.91396235</v>
      </c>
      <c r="C144" s="44">
        <f t="shared" ref="C144" si="232">G144+K144</f>
        <v>1361.3449310999999</v>
      </c>
      <c r="D144" s="44">
        <f t="shared" ref="D144" si="233">H144+L144</f>
        <v>2136.03221622</v>
      </c>
      <c r="E144" s="44">
        <f t="shared" ref="E144" si="234">I144+M144</f>
        <v>201.53681503000001</v>
      </c>
      <c r="F144" s="44">
        <v>3124.68344923</v>
      </c>
      <c r="G144" s="44">
        <v>1305.60421834</v>
      </c>
      <c r="H144" s="44">
        <v>1789.47251299</v>
      </c>
      <c r="I144" s="44">
        <v>29.6067179</v>
      </c>
      <c r="J144" s="44">
        <v>574.23051311999996</v>
      </c>
      <c r="K144" s="44">
        <v>55.740712760000001</v>
      </c>
      <c r="L144" s="44">
        <v>346.55970323000003</v>
      </c>
      <c r="M144" s="44">
        <v>171.93009713000001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3709.2568715100001</v>
      </c>
      <c r="C145" s="44">
        <f t="shared" ref="C145" si="235">G145+K145</f>
        <v>1342.7665053199999</v>
      </c>
      <c r="D145" s="44">
        <f t="shared" ref="D145" si="236">H145+L145</f>
        <v>2142.1007393800001</v>
      </c>
      <c r="E145" s="44">
        <f t="shared" ref="E145" si="237">I145+M145</f>
        <v>224.38962680999998</v>
      </c>
      <c r="F145" s="44">
        <v>3136.3593899000002</v>
      </c>
      <c r="G145" s="44">
        <v>1287.52191677</v>
      </c>
      <c r="H145" s="44">
        <v>1795.0819564599999</v>
      </c>
      <c r="I145" s="44">
        <v>53.755516669999999</v>
      </c>
      <c r="J145" s="44">
        <v>572.89748161</v>
      </c>
      <c r="K145" s="44">
        <v>55.244588550000003</v>
      </c>
      <c r="L145" s="44">
        <v>347.01878291999998</v>
      </c>
      <c r="M145" s="44">
        <v>170.63411013999999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4197.1182786899999</v>
      </c>
      <c r="C146" s="44">
        <f t="shared" ref="C146" si="238">G146+K146</f>
        <v>1508.6871688700001</v>
      </c>
      <c r="D146" s="44">
        <f t="shared" ref="D146" si="239">H146+L146</f>
        <v>2472.4481800899998</v>
      </c>
      <c r="E146" s="44">
        <f t="shared" ref="E146" si="240">I146+M146</f>
        <v>215.98292973000002</v>
      </c>
      <c r="F146" s="44">
        <v>3637.90689152</v>
      </c>
      <c r="G146" s="44">
        <v>1468.3401270300001</v>
      </c>
      <c r="H146" s="44">
        <v>2116.2904058099998</v>
      </c>
      <c r="I146" s="44">
        <v>53.276358680000001</v>
      </c>
      <c r="J146" s="44">
        <v>559.21138716999997</v>
      </c>
      <c r="K146" s="44">
        <v>40.347041840000003</v>
      </c>
      <c r="L146" s="44">
        <v>356.15777428000001</v>
      </c>
      <c r="M146" s="44">
        <v>162.70657105000001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4583.6487942200001</v>
      </c>
      <c r="C147" s="44">
        <f t="shared" ref="C147" si="241">G147+K147</f>
        <v>1960.37040452</v>
      </c>
      <c r="D147" s="44">
        <f t="shared" ref="D147" si="242">H147+L147</f>
        <v>2409.2545820099999</v>
      </c>
      <c r="E147" s="44">
        <f t="shared" ref="E147" si="243">I147+M147</f>
        <v>214.02380769000001</v>
      </c>
      <c r="F147" s="44">
        <v>4029.57698136</v>
      </c>
      <c r="G147" s="44">
        <v>1920.6356584</v>
      </c>
      <c r="H147" s="44">
        <v>2055.9075782099999</v>
      </c>
      <c r="I147" s="44">
        <v>53.033744749999997</v>
      </c>
      <c r="J147" s="44">
        <v>554.07181286000002</v>
      </c>
      <c r="K147" s="44">
        <v>39.734746119999997</v>
      </c>
      <c r="L147" s="44">
        <v>353.34700379999998</v>
      </c>
      <c r="M147" s="44">
        <v>160.99006294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4721.3919185300001</v>
      </c>
      <c r="C148" s="44">
        <f t="shared" ref="C148" si="244">G148+K148</f>
        <v>2064.3938820799999</v>
      </c>
      <c r="D148" s="44">
        <f t="shared" ref="D148" si="245">H148+L148</f>
        <v>2446.4653949500002</v>
      </c>
      <c r="E148" s="44">
        <f t="shared" ref="E148" si="246">I148+M148</f>
        <v>210.53264149999998</v>
      </c>
      <c r="F148" s="44">
        <v>4168.2529479300001</v>
      </c>
      <c r="G148" s="44">
        <v>1981.7358100500001</v>
      </c>
      <c r="H148" s="44">
        <v>2133.8633158100001</v>
      </c>
      <c r="I148" s="44">
        <v>52.653822069999997</v>
      </c>
      <c r="J148" s="44">
        <v>553.13897059999999</v>
      </c>
      <c r="K148" s="44">
        <v>82.65807203</v>
      </c>
      <c r="L148" s="44">
        <v>312.60207914</v>
      </c>
      <c r="M148" s="44">
        <v>157.87881942999999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4929.0000936400002</v>
      </c>
      <c r="C149" s="44">
        <f t="shared" ref="C149" si="247">G149+K149</f>
        <v>2181.6124119400001</v>
      </c>
      <c r="D149" s="44">
        <f t="shared" ref="D149" si="248">H149+L149</f>
        <v>2503.1515935000002</v>
      </c>
      <c r="E149" s="44">
        <f t="shared" ref="E149" si="249">I149+M149</f>
        <v>244.23608819999998</v>
      </c>
      <c r="F149" s="44">
        <v>4247.0748578800003</v>
      </c>
      <c r="G149" s="44">
        <v>2007.9093114100001</v>
      </c>
      <c r="H149" s="44">
        <v>2185.5091214600002</v>
      </c>
      <c r="I149" s="44">
        <v>53.65642501</v>
      </c>
      <c r="J149" s="44">
        <v>681.92523575999996</v>
      </c>
      <c r="K149" s="44">
        <v>173.70310053</v>
      </c>
      <c r="L149" s="44">
        <v>317.64247203999997</v>
      </c>
      <c r="M149" s="44">
        <v>190.57966318999999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5001.9428516400003</v>
      </c>
      <c r="C150" s="44">
        <f t="shared" ref="C150" si="250">G150+K150</f>
        <v>2237.1289586399998</v>
      </c>
      <c r="D150" s="44">
        <f t="shared" ref="D150" si="251">H150+L150</f>
        <v>2520.7143096200002</v>
      </c>
      <c r="E150" s="44">
        <f t="shared" ref="E150" si="252">I150+M150</f>
        <v>244.09958337999998</v>
      </c>
      <c r="F150" s="44">
        <v>4312.2988943999999</v>
      </c>
      <c r="G150" s="44">
        <v>2041.53287647</v>
      </c>
      <c r="H150" s="44">
        <v>2215.6717765600001</v>
      </c>
      <c r="I150" s="44">
        <v>55.094241369999999</v>
      </c>
      <c r="J150" s="44">
        <v>689.64395723999996</v>
      </c>
      <c r="K150" s="44">
        <v>195.59608216999999</v>
      </c>
      <c r="L150" s="44">
        <v>305.04253305999998</v>
      </c>
      <c r="M150" s="44">
        <v>189.00534200999999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5038.6246418700002</v>
      </c>
      <c r="C151" s="44">
        <f t="shared" ref="C151" si="253">G151+K151</f>
        <v>2191.7814570199998</v>
      </c>
      <c r="D151" s="44">
        <f t="shared" ref="D151" si="254">H151+L151</f>
        <v>2607.3794898299998</v>
      </c>
      <c r="E151" s="44">
        <f t="shared" ref="E151" si="255">I151+M151</f>
        <v>239.46369502000002</v>
      </c>
      <c r="F151" s="44">
        <v>4352.3005779900004</v>
      </c>
      <c r="G151" s="44">
        <v>1986.41137127</v>
      </c>
      <c r="H151" s="44">
        <v>2310.4622494099999</v>
      </c>
      <c r="I151" s="44">
        <v>55.426957309999999</v>
      </c>
      <c r="J151" s="44">
        <v>686.32406388000004</v>
      </c>
      <c r="K151" s="44">
        <v>205.37008574999999</v>
      </c>
      <c r="L151" s="44">
        <v>296.91724041999998</v>
      </c>
      <c r="M151" s="44">
        <v>184.03673771000001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4967.0738631200002</v>
      </c>
      <c r="C152" s="44">
        <f t="shared" ref="C152" si="256">G152+K152</f>
        <v>2157.5244492500001</v>
      </c>
      <c r="D152" s="44">
        <f t="shared" ref="D152" si="257">H152+L152</f>
        <v>2590.4244988700002</v>
      </c>
      <c r="E152" s="44">
        <f t="shared" ref="E152" si="258">I152+M152</f>
        <v>219.12491499999999</v>
      </c>
      <c r="F152" s="44">
        <v>4304.2811730000003</v>
      </c>
      <c r="G152" s="44">
        <v>1950.8247665399999</v>
      </c>
      <c r="H152" s="44">
        <v>2299.7805409600001</v>
      </c>
      <c r="I152" s="44">
        <v>53.6758655</v>
      </c>
      <c r="J152" s="44">
        <v>662.79269011999997</v>
      </c>
      <c r="K152" s="44">
        <v>206.69968270999999</v>
      </c>
      <c r="L152" s="44">
        <v>290.64395790999998</v>
      </c>
      <c r="M152" s="44">
        <v>165.4490495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4918.66927717</v>
      </c>
      <c r="C153" s="44">
        <f t="shared" ref="C153" si="259">G153+K153</f>
        <v>2040.5870180899999</v>
      </c>
      <c r="D153" s="44">
        <f t="shared" ref="D153" si="260">H153+L153</f>
        <v>2653.6383328800002</v>
      </c>
      <c r="E153" s="44">
        <f t="shared" ref="E153" si="261">I153+M153</f>
        <v>224.44392620000002</v>
      </c>
      <c r="F153" s="44">
        <v>4283.3188289099999</v>
      </c>
      <c r="G153" s="44">
        <v>1855.7153472</v>
      </c>
      <c r="H153" s="44">
        <v>2374.43487667</v>
      </c>
      <c r="I153" s="44">
        <v>53.168605040000003</v>
      </c>
      <c r="J153" s="44">
        <v>635.35044826000001</v>
      </c>
      <c r="K153" s="44">
        <v>184.87167088999999</v>
      </c>
      <c r="L153" s="44">
        <v>279.20345621000001</v>
      </c>
      <c r="M153" s="44">
        <v>171.27532116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4845.3563760200004</v>
      </c>
      <c r="C154" s="44">
        <f t="shared" ref="C154" si="262">G154+K154</f>
        <v>2070.5565320999999</v>
      </c>
      <c r="D154" s="44">
        <f t="shared" ref="D154" si="263">H154+L154</f>
        <v>2546.49869958</v>
      </c>
      <c r="E154" s="44">
        <f t="shared" ref="E154" si="264">I154+M154</f>
        <v>228.30114434000001</v>
      </c>
      <c r="F154" s="44">
        <v>4267.9476209300001</v>
      </c>
      <c r="G154" s="44">
        <v>1923.42835347</v>
      </c>
      <c r="H154" s="44">
        <v>2291.4036105300002</v>
      </c>
      <c r="I154" s="44">
        <v>53.11565693</v>
      </c>
      <c r="J154" s="44">
        <v>577.40875509</v>
      </c>
      <c r="K154" s="44">
        <v>147.12817863000001</v>
      </c>
      <c r="L154" s="44">
        <v>255.09508905000001</v>
      </c>
      <c r="M154" s="44">
        <v>175.18548741000001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4658.7880115300004</v>
      </c>
      <c r="C155" s="44">
        <f t="shared" ref="C155" si="265">G155+K155</f>
        <v>2038.8504266800001</v>
      </c>
      <c r="D155" s="44">
        <f t="shared" ref="D155" si="266">H155+L155</f>
        <v>2390.2106500699997</v>
      </c>
      <c r="E155" s="44">
        <f t="shared" ref="E155" si="267">I155+M155</f>
        <v>229.72693477999999</v>
      </c>
      <c r="F155" s="44">
        <v>4110.9057057500004</v>
      </c>
      <c r="G155" s="44">
        <v>1917.81335814</v>
      </c>
      <c r="H155" s="44">
        <v>2142.3081073799999</v>
      </c>
      <c r="I155" s="44">
        <v>50.784240230000002</v>
      </c>
      <c r="J155" s="44">
        <v>547.88230578000002</v>
      </c>
      <c r="K155" s="44">
        <v>121.03706854000001</v>
      </c>
      <c r="L155" s="44">
        <v>247.90254268999999</v>
      </c>
      <c r="M155" s="44">
        <v>178.94269455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4365.37516323</v>
      </c>
      <c r="C156" s="44">
        <f t="shared" ref="C156" si="268">G156+K156</f>
        <v>1892.9127526900002</v>
      </c>
      <c r="D156" s="44">
        <f t="shared" ref="D156" si="269">H156+L156</f>
        <v>2247.97663087</v>
      </c>
      <c r="E156" s="44">
        <f t="shared" ref="E156" si="270">I156+M156</f>
        <v>224.48577967</v>
      </c>
      <c r="F156" s="44">
        <v>3830.7058563700002</v>
      </c>
      <c r="G156" s="44">
        <v>1776.9410145700001</v>
      </c>
      <c r="H156" s="44">
        <v>2003.2515989599999</v>
      </c>
      <c r="I156" s="44">
        <v>50.513242839999997</v>
      </c>
      <c r="J156" s="44">
        <v>534.66930686000001</v>
      </c>
      <c r="K156" s="44">
        <v>115.97173812</v>
      </c>
      <c r="L156" s="44">
        <v>244.72503191000001</v>
      </c>
      <c r="M156" s="44">
        <v>173.97253683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4175.6537322300001</v>
      </c>
      <c r="C157" s="44">
        <f t="shared" ref="C157" si="271">G157+K157</f>
        <v>1617.2855283700001</v>
      </c>
      <c r="D157" s="44">
        <f t="shared" ref="D157" si="272">H157+L157</f>
        <v>2329.0367710199998</v>
      </c>
      <c r="E157" s="44">
        <f t="shared" ref="E157" si="273">I157+M157</f>
        <v>229.33143284000002</v>
      </c>
      <c r="F157" s="44">
        <v>3627.5070315799999</v>
      </c>
      <c r="G157" s="44">
        <v>1522.22829568</v>
      </c>
      <c r="H157" s="44">
        <v>2054.99666389</v>
      </c>
      <c r="I157" s="44">
        <v>50.28207201</v>
      </c>
      <c r="J157" s="44">
        <v>548.14670064999996</v>
      </c>
      <c r="K157" s="44">
        <v>95.057232690000006</v>
      </c>
      <c r="L157" s="44">
        <v>274.04010713000002</v>
      </c>
      <c r="M157" s="44">
        <v>179.04936083000001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4183.8884292599996</v>
      </c>
      <c r="C158" s="44">
        <f t="shared" ref="C158" si="274">G158+K158</f>
        <v>1540.9987739400001</v>
      </c>
      <c r="D158" s="44">
        <f t="shared" ref="D158" si="275">H158+L158</f>
        <v>2413.7706106600003</v>
      </c>
      <c r="E158" s="44">
        <f t="shared" ref="E158" si="276">I158+M158</f>
        <v>229.11904466000001</v>
      </c>
      <c r="F158" s="44">
        <v>3618.8871871900001</v>
      </c>
      <c r="G158" s="44">
        <v>1437.7058497800001</v>
      </c>
      <c r="H158" s="44">
        <v>2132.0124071700002</v>
      </c>
      <c r="I158" s="44">
        <v>49.168930240000002</v>
      </c>
      <c r="J158" s="44">
        <v>565.00124206999999</v>
      </c>
      <c r="K158" s="44">
        <v>103.29292416</v>
      </c>
      <c r="L158" s="44">
        <v>281.75820349000003</v>
      </c>
      <c r="M158" s="44">
        <v>179.95011442000001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4331.6620205400004</v>
      </c>
      <c r="C159" s="44">
        <f t="shared" ref="C159" si="277">G159+K159</f>
        <v>1609.57675245</v>
      </c>
      <c r="D159" s="44">
        <f t="shared" ref="D159" si="278">H159+L159</f>
        <v>2500.2743016899999</v>
      </c>
      <c r="E159" s="44">
        <f t="shared" ref="E159" si="279">I159+M159</f>
        <v>221.81096640000001</v>
      </c>
      <c r="F159" s="44">
        <v>3768.9275993199999</v>
      </c>
      <c r="G159" s="44">
        <v>1503.52202448</v>
      </c>
      <c r="H159" s="44">
        <v>2216.5519254599999</v>
      </c>
      <c r="I159" s="44">
        <v>48.85364938</v>
      </c>
      <c r="J159" s="44">
        <v>562.73442121999994</v>
      </c>
      <c r="K159" s="44">
        <v>106.05472797</v>
      </c>
      <c r="L159" s="44">
        <v>283.72237623000001</v>
      </c>
      <c r="M159" s="44">
        <v>172.95731702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4360.88975708</v>
      </c>
      <c r="C160" s="44">
        <f t="shared" ref="C160" si="280">G160+K160</f>
        <v>1644.4107688399999</v>
      </c>
      <c r="D160" s="44">
        <f t="shared" ref="D160" si="281">H160+L160</f>
        <v>2494.10003938</v>
      </c>
      <c r="E160" s="44">
        <f t="shared" ref="E160" si="282">I160+M160</f>
        <v>222.37894886000001</v>
      </c>
      <c r="F160" s="44">
        <v>3808.3418066200002</v>
      </c>
      <c r="G160" s="44">
        <v>1538.3020821099999</v>
      </c>
      <c r="H160" s="44">
        <v>2222.1157508400001</v>
      </c>
      <c r="I160" s="44">
        <v>47.923973670000002</v>
      </c>
      <c r="J160" s="44">
        <v>552.54795046000004</v>
      </c>
      <c r="K160" s="44">
        <v>106.10868673</v>
      </c>
      <c r="L160" s="44">
        <v>271.98428854000002</v>
      </c>
      <c r="M160" s="44">
        <v>174.45497519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4320.3110380300004</v>
      </c>
      <c r="C161" s="44">
        <f t="shared" ref="C161" si="283">G161+K161</f>
        <v>1651.2738650000001</v>
      </c>
      <c r="D161" s="44">
        <f t="shared" ref="D161" si="284">H161+L161</f>
        <v>2446.88490611</v>
      </c>
      <c r="E161" s="44">
        <f t="shared" ref="E161" si="285">I161+M161</f>
        <v>222.15226691999999</v>
      </c>
      <c r="F161" s="44">
        <v>3779.1516110500002</v>
      </c>
      <c r="G161" s="44">
        <v>1544.92432727</v>
      </c>
      <c r="H161" s="44">
        <v>2186.7194775200001</v>
      </c>
      <c r="I161" s="44">
        <v>47.507806260000002</v>
      </c>
      <c r="J161" s="44">
        <v>541.15942698000003</v>
      </c>
      <c r="K161" s="44">
        <v>106.34953772999999</v>
      </c>
      <c r="L161" s="44">
        <v>260.16542858999998</v>
      </c>
      <c r="M161" s="44">
        <v>174.64446065999999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4591.9908061899996</v>
      </c>
      <c r="C162" s="44">
        <f t="shared" ref="C162" si="286">G162+K162</f>
        <v>1627.75867131</v>
      </c>
      <c r="D162" s="44">
        <f t="shared" ref="D162" si="287">H162+L162</f>
        <v>2745.3685429100001</v>
      </c>
      <c r="E162" s="44">
        <f t="shared" ref="E162" si="288">I162+M162</f>
        <v>218.86359197000002</v>
      </c>
      <c r="F162" s="44">
        <v>3944.70354198</v>
      </c>
      <c r="G162" s="44">
        <v>1503.6037824299999</v>
      </c>
      <c r="H162" s="44">
        <v>2394.3374548500001</v>
      </c>
      <c r="I162" s="44">
        <v>46.762304700000001</v>
      </c>
      <c r="J162" s="44">
        <v>647.28726420999999</v>
      </c>
      <c r="K162" s="44">
        <v>124.15488888</v>
      </c>
      <c r="L162" s="44">
        <v>351.03108806</v>
      </c>
      <c r="M162" s="44">
        <v>172.10128727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4621.9989597100002</v>
      </c>
      <c r="C163" s="44">
        <f t="shared" ref="C163" si="289">G163+K163</f>
        <v>1652.1693658400002</v>
      </c>
      <c r="D163" s="44">
        <f t="shared" ref="D163" si="290">H163+L163</f>
        <v>2758.1302903599999</v>
      </c>
      <c r="E163" s="44">
        <f t="shared" ref="E163" si="291">I163+M163</f>
        <v>211.69930351000002</v>
      </c>
      <c r="F163" s="44">
        <v>3981.11767667</v>
      </c>
      <c r="G163" s="44">
        <v>1532.5255649600001</v>
      </c>
      <c r="H163" s="44">
        <v>2402.7682580699998</v>
      </c>
      <c r="I163" s="44">
        <v>45.823853640000003</v>
      </c>
      <c r="J163" s="44">
        <v>640.88128303999997</v>
      </c>
      <c r="K163" s="44">
        <v>119.64380088</v>
      </c>
      <c r="L163" s="44">
        <v>355.36203229</v>
      </c>
      <c r="M163" s="44">
        <v>165.87544987000001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4642.0042067900004</v>
      </c>
      <c r="C164" s="44">
        <f t="shared" ref="C164" si="292">G164+K164</f>
        <v>1683.77103164</v>
      </c>
      <c r="D164" s="44">
        <f t="shared" ref="D164" si="293">H164+L164</f>
        <v>2749.1666694700002</v>
      </c>
      <c r="E164" s="44">
        <f t="shared" ref="E164" si="294">I164+M164</f>
        <v>209.06650568000001</v>
      </c>
      <c r="F164" s="44">
        <v>4023.2461755999998</v>
      </c>
      <c r="G164" s="44">
        <v>1571.05144068</v>
      </c>
      <c r="H164" s="44">
        <v>2407.6330519500002</v>
      </c>
      <c r="I164" s="44">
        <v>44.56168297</v>
      </c>
      <c r="J164" s="44">
        <v>618.75803119</v>
      </c>
      <c r="K164" s="44">
        <v>112.71959096</v>
      </c>
      <c r="L164" s="44">
        <v>341.53361752000001</v>
      </c>
      <c r="M164" s="44">
        <v>164.50482271000001</v>
      </c>
      <c r="N164" s="44"/>
      <c r="O164" s="44"/>
      <c r="P164" s="44"/>
      <c r="Q164" s="44"/>
    </row>
    <row r="165" spans="1:17" hidden="1" outlineLevel="1" collapsed="1">
      <c r="A165" s="9">
        <v>45231</v>
      </c>
      <c r="B165" s="44">
        <v>4598.9891404999998</v>
      </c>
      <c r="C165" s="44">
        <f t="shared" ref="C165" si="295">G165+K165</f>
        <v>1696.72139666</v>
      </c>
      <c r="D165" s="44">
        <f t="shared" ref="D165" si="296">H165+L165</f>
        <v>2689.3446414100003</v>
      </c>
      <c r="E165" s="44">
        <f t="shared" ref="E165" si="297">I165+M165</f>
        <v>212.92310243</v>
      </c>
      <c r="F165" s="44">
        <v>3968.6867868099998</v>
      </c>
      <c r="G165" s="44">
        <v>1583.2771373</v>
      </c>
      <c r="H165" s="44">
        <v>2341.0126381700002</v>
      </c>
      <c r="I165" s="44">
        <v>44.397011339999999</v>
      </c>
      <c r="J165" s="44">
        <v>630.30235369000002</v>
      </c>
      <c r="K165" s="44">
        <v>113.44425936</v>
      </c>
      <c r="L165" s="44">
        <v>348.33200324000001</v>
      </c>
      <c r="M165" s="44">
        <v>168.52609108999999</v>
      </c>
      <c r="N165" s="44"/>
      <c r="O165" s="44"/>
      <c r="P165" s="44"/>
      <c r="Q165" s="44"/>
    </row>
    <row r="166" spans="1:17" hidden="1" outlineLevel="1" collapsed="1">
      <c r="A166" s="9">
        <v>45261</v>
      </c>
      <c r="B166" s="44">
        <v>4563.0147491099997</v>
      </c>
      <c r="C166" s="44">
        <f t="shared" ref="C166" si="298">G166+K166</f>
        <v>1613.24013027</v>
      </c>
      <c r="D166" s="44">
        <f t="shared" ref="D166" si="299">H166+L166</f>
        <v>2730.40551366</v>
      </c>
      <c r="E166" s="44">
        <f t="shared" ref="E166" si="300">I166+M166</f>
        <v>219.36910518000002</v>
      </c>
      <c r="F166" s="44">
        <v>3900.7615944999998</v>
      </c>
      <c r="G166" s="44">
        <v>1497.3268149200001</v>
      </c>
      <c r="H166" s="44">
        <v>2359.9477079799999</v>
      </c>
      <c r="I166" s="44">
        <v>43.4870716</v>
      </c>
      <c r="J166" s="44">
        <v>662.25315461000002</v>
      </c>
      <c r="K166" s="44">
        <v>115.91331535</v>
      </c>
      <c r="L166" s="44">
        <v>370.45780567999998</v>
      </c>
      <c r="M166" s="44">
        <v>175.88203358000001</v>
      </c>
      <c r="N166" s="44"/>
      <c r="O166" s="44"/>
      <c r="P166" s="44"/>
      <c r="Q166" s="44"/>
    </row>
    <row r="167" spans="1:17" hidden="1" outlineLevel="1" collapsed="1">
      <c r="A167" s="9">
        <v>45292</v>
      </c>
      <c r="B167" s="44">
        <v>4534.1552824399996</v>
      </c>
      <c r="C167" s="44">
        <f t="shared" ref="C167" si="301">G167+K167</f>
        <v>1587.03013988</v>
      </c>
      <c r="D167" s="44">
        <f t="shared" ref="D167" si="302">H167+L167</f>
        <v>2732.3617529200001</v>
      </c>
      <c r="E167" s="44">
        <f t="shared" ref="E167" si="303">I167+M167</f>
        <v>214.76338964000001</v>
      </c>
      <c r="F167" s="44">
        <v>3874.8825601399999</v>
      </c>
      <c r="G167" s="44">
        <v>1451.4785223599999</v>
      </c>
      <c r="H167" s="44">
        <v>2377.1753836399998</v>
      </c>
      <c r="I167" s="44">
        <v>46.228654140000003</v>
      </c>
      <c r="J167" s="44">
        <v>659.27272230000005</v>
      </c>
      <c r="K167" s="44">
        <v>135.55161752000001</v>
      </c>
      <c r="L167" s="44">
        <v>355.18636928000001</v>
      </c>
      <c r="M167" s="44">
        <v>168.53473550000001</v>
      </c>
      <c r="N167" s="44"/>
      <c r="O167" s="44"/>
      <c r="P167" s="44"/>
      <c r="Q167" s="44"/>
    </row>
    <row r="168" spans="1:17" hidden="1" outlineLevel="1" collapsed="1">
      <c r="A168" s="9">
        <v>45323</v>
      </c>
      <c r="B168" s="44">
        <v>4541.2017734800002</v>
      </c>
      <c r="C168" s="44">
        <f t="shared" ref="C168" si="304">G168+K168</f>
        <v>1494.9783642300001</v>
      </c>
      <c r="D168" s="44">
        <f t="shared" ref="D168" si="305">H168+L168</f>
        <v>2828.82609078</v>
      </c>
      <c r="E168" s="44">
        <f t="shared" ref="E168" si="306">I168+M168</f>
        <v>217.39731847000002</v>
      </c>
      <c r="F168" s="44">
        <v>3875.9856976400001</v>
      </c>
      <c r="G168" s="44">
        <v>1357.3181417000001</v>
      </c>
      <c r="H168" s="44">
        <v>2469.6522200300001</v>
      </c>
      <c r="I168" s="44">
        <v>49.015335909999997</v>
      </c>
      <c r="J168" s="44">
        <v>665.21607584000003</v>
      </c>
      <c r="K168" s="44">
        <v>137.66022253</v>
      </c>
      <c r="L168" s="44">
        <v>359.17387074999999</v>
      </c>
      <c r="M168" s="44">
        <v>168.38198256000001</v>
      </c>
      <c r="N168" s="44"/>
      <c r="O168" s="44"/>
      <c r="P168" s="44"/>
      <c r="Q168" s="44"/>
    </row>
    <row r="169" spans="1:17" hidden="1" outlineLevel="1" collapsed="1">
      <c r="A169" s="9">
        <v>45352</v>
      </c>
      <c r="B169" s="44">
        <v>4744.2992823200002</v>
      </c>
      <c r="C169" s="44">
        <f t="shared" ref="C169" si="307">G169+K169</f>
        <v>1419.9591652399999</v>
      </c>
      <c r="D169" s="44">
        <f t="shared" ref="D169" si="308">H169+L169</f>
        <v>3105.98772706</v>
      </c>
      <c r="E169" s="44">
        <f t="shared" ref="E169" si="309">I169+M169</f>
        <v>218.35239002</v>
      </c>
      <c r="F169" s="44">
        <v>4050.2938745599999</v>
      </c>
      <c r="G169" s="44">
        <v>1261.5559590099999</v>
      </c>
      <c r="H169" s="44">
        <v>2740.10218403</v>
      </c>
      <c r="I169" s="44">
        <v>48.63573152</v>
      </c>
      <c r="J169" s="44">
        <v>694.00540776000003</v>
      </c>
      <c r="K169" s="44">
        <v>158.40320623</v>
      </c>
      <c r="L169" s="44">
        <v>365.88554303000001</v>
      </c>
      <c r="M169" s="44">
        <v>169.71665849999999</v>
      </c>
      <c r="N169" s="44"/>
      <c r="O169" s="44"/>
      <c r="P169" s="44"/>
      <c r="Q169" s="44"/>
    </row>
    <row r="170" spans="1:17" hidden="1" outlineLevel="1" collapsed="1">
      <c r="A170" s="9">
        <v>45383</v>
      </c>
      <c r="B170" s="44">
        <v>4810.3915492400001</v>
      </c>
      <c r="C170" s="44">
        <f t="shared" ref="C170" si="310">G170+K170</f>
        <v>1383.17795798</v>
      </c>
      <c r="D170" s="44">
        <f t="shared" ref="D170" si="311">H170+L170</f>
        <v>3211.7388565599999</v>
      </c>
      <c r="E170" s="44">
        <f t="shared" ref="E170" si="312">I170+M170</f>
        <v>215.4747347</v>
      </c>
      <c r="F170" s="44">
        <v>4091.94904116</v>
      </c>
      <c r="G170" s="44">
        <v>1219.26593852</v>
      </c>
      <c r="H170" s="44">
        <v>2824.3966694400001</v>
      </c>
      <c r="I170" s="44">
        <v>48.286433199999998</v>
      </c>
      <c r="J170" s="44">
        <v>718.44250808000004</v>
      </c>
      <c r="K170" s="44">
        <v>163.91201946000001</v>
      </c>
      <c r="L170" s="44">
        <v>387.34218712000001</v>
      </c>
      <c r="M170" s="44">
        <v>167.18830149999999</v>
      </c>
      <c r="N170" s="44"/>
      <c r="O170" s="44"/>
      <c r="P170" s="44"/>
      <c r="Q170" s="44"/>
    </row>
    <row r="171" spans="1:17" hidden="1" outlineLevel="1" collapsed="1">
      <c r="A171" s="9">
        <v>45413</v>
      </c>
      <c r="B171" s="44">
        <v>4841.6037925600003</v>
      </c>
      <c r="C171" s="44">
        <f t="shared" ref="C171" si="313">G171+K171</f>
        <v>1363.43151169</v>
      </c>
      <c r="D171" s="44">
        <f t="shared" ref="D171" si="314">H171+L171</f>
        <v>3260.6682989600004</v>
      </c>
      <c r="E171" s="44">
        <f t="shared" ref="E171" si="315">I171+M171</f>
        <v>217.50398190999999</v>
      </c>
      <c r="F171" s="44">
        <v>4129.9907364000001</v>
      </c>
      <c r="G171" s="44">
        <v>1207.7670467</v>
      </c>
      <c r="H171" s="44">
        <v>2874.2610406600002</v>
      </c>
      <c r="I171" s="44">
        <v>47.962649040000002</v>
      </c>
      <c r="J171" s="44">
        <v>711.61305616000004</v>
      </c>
      <c r="K171" s="44">
        <v>155.66446499</v>
      </c>
      <c r="L171" s="44">
        <v>386.40725830000002</v>
      </c>
      <c r="M171" s="44">
        <v>169.54133286999999</v>
      </c>
      <c r="N171" s="44"/>
      <c r="O171" s="44"/>
      <c r="P171" s="44"/>
      <c r="Q171" s="44"/>
    </row>
    <row r="172" spans="1:17" hidden="1" outlineLevel="1" collapsed="1">
      <c r="A172" s="9">
        <v>45444</v>
      </c>
      <c r="B172" s="44">
        <v>4968.49755559</v>
      </c>
      <c r="C172" s="44">
        <f t="shared" ref="C172" si="316">G172+K172</f>
        <v>1471.0305344000001</v>
      </c>
      <c r="D172" s="44">
        <f t="shared" ref="D172" si="317">H172+L172</f>
        <v>3280.5381170299997</v>
      </c>
      <c r="E172" s="44">
        <f t="shared" ref="E172" si="318">I172+M172</f>
        <v>216.92890416</v>
      </c>
      <c r="F172" s="44">
        <v>4263.5484503400003</v>
      </c>
      <c r="G172" s="44">
        <v>1304.06028715</v>
      </c>
      <c r="H172" s="44">
        <v>2909.2269319299999</v>
      </c>
      <c r="I172" s="44">
        <v>50.261231260000002</v>
      </c>
      <c r="J172" s="44">
        <v>704.94910525</v>
      </c>
      <c r="K172" s="44">
        <v>166.97024725</v>
      </c>
      <c r="L172" s="44">
        <v>371.31118509999999</v>
      </c>
      <c r="M172" s="44">
        <v>166.66767290000001</v>
      </c>
      <c r="N172" s="44"/>
      <c r="O172" s="44"/>
      <c r="P172" s="44"/>
      <c r="Q172" s="44"/>
    </row>
    <row r="173" spans="1:17" hidden="1" outlineLevel="1" collapsed="1">
      <c r="A173" s="9">
        <v>45474</v>
      </c>
      <c r="B173" s="44">
        <v>5049.6523328100002</v>
      </c>
      <c r="C173" s="44">
        <f t="shared" ref="C173" si="319">G173+K173</f>
        <v>1486.2536615899999</v>
      </c>
      <c r="D173" s="44">
        <f t="shared" ref="D173" si="320">H173+L173</f>
        <v>3348.7645404</v>
      </c>
      <c r="E173" s="44">
        <f t="shared" ref="E173" si="321">I173+M173</f>
        <v>214.63413082</v>
      </c>
      <c r="F173" s="44">
        <v>4334.7948693400003</v>
      </c>
      <c r="G173" s="44">
        <v>1317.0104346999999</v>
      </c>
      <c r="H173" s="44">
        <v>2967.9141414000001</v>
      </c>
      <c r="I173" s="44">
        <v>49.870293240000002</v>
      </c>
      <c r="J173" s="44">
        <v>714.85746346999997</v>
      </c>
      <c r="K173" s="44">
        <v>169.24322688999999</v>
      </c>
      <c r="L173" s="44">
        <v>380.85039899999998</v>
      </c>
      <c r="M173" s="44">
        <v>164.76383758</v>
      </c>
      <c r="N173" s="44"/>
      <c r="O173" s="44"/>
      <c r="P173" s="44"/>
      <c r="Q173" s="44"/>
    </row>
    <row r="174" spans="1:17" hidden="1" outlineLevel="1" collapsed="1">
      <c r="A174" s="9">
        <v>45505</v>
      </c>
      <c r="B174" s="44">
        <v>5116.2849560100003</v>
      </c>
      <c r="C174" s="44">
        <f t="shared" ref="C174" si="322">G174+K174</f>
        <v>1457.7847433500001</v>
      </c>
      <c r="D174" s="44">
        <f t="shared" ref="D174" si="323">H174+L174</f>
        <v>3439.0011468099997</v>
      </c>
      <c r="E174" s="44">
        <f t="shared" ref="E174" si="324">I174+M174</f>
        <v>219.49906585000002</v>
      </c>
      <c r="F174" s="44">
        <v>4395.1750187199996</v>
      </c>
      <c r="G174" s="44">
        <v>1273.5164395500001</v>
      </c>
      <c r="H174" s="44">
        <v>3067.8731239499998</v>
      </c>
      <c r="I174" s="44">
        <v>53.785455220000003</v>
      </c>
      <c r="J174" s="44">
        <v>721.10993728999995</v>
      </c>
      <c r="K174" s="44">
        <v>184.26830380000001</v>
      </c>
      <c r="L174" s="44">
        <v>371.12802285999999</v>
      </c>
      <c r="M174" s="44">
        <v>165.71361063000001</v>
      </c>
      <c r="N174" s="44"/>
      <c r="O174" s="44"/>
      <c r="P174" s="44"/>
      <c r="Q174" s="44"/>
    </row>
    <row r="175" spans="1:17" hidden="1" outlineLevel="1" collapsed="1">
      <c r="A175" s="9">
        <v>45536</v>
      </c>
      <c r="B175" s="44">
        <v>5045.8206486299996</v>
      </c>
      <c r="C175" s="44">
        <f t="shared" ref="C175" si="325">G175+K175</f>
        <v>1300.3564748900001</v>
      </c>
      <c r="D175" s="44">
        <f t="shared" ref="D175" si="326">H175+L175</f>
        <v>3526.65503283</v>
      </c>
      <c r="E175" s="44">
        <f t="shared" ref="E175" si="327">I175+M175</f>
        <v>218.80914091</v>
      </c>
      <c r="F175" s="44">
        <v>4345.7704639699996</v>
      </c>
      <c r="G175" s="44">
        <v>1113.91343338</v>
      </c>
      <c r="H175" s="44">
        <v>3171.8641554800001</v>
      </c>
      <c r="I175" s="44">
        <v>59.99287511</v>
      </c>
      <c r="J175" s="44">
        <v>700.05018466000001</v>
      </c>
      <c r="K175" s="44">
        <v>186.44304151</v>
      </c>
      <c r="L175" s="44">
        <v>354.79087735000002</v>
      </c>
      <c r="M175" s="44">
        <v>158.8162658</v>
      </c>
      <c r="N175" s="44"/>
      <c r="O175" s="44"/>
      <c r="P175" s="44"/>
      <c r="Q175" s="44"/>
    </row>
    <row r="176" spans="1:17" hidden="1" outlineLevel="1" collapsed="1">
      <c r="A176" s="9">
        <v>45566</v>
      </c>
      <c r="B176" s="44">
        <v>5047.1819031100003</v>
      </c>
      <c r="C176" s="44">
        <f t="shared" ref="C176" si="328">G176+K176</f>
        <v>1245.69809007</v>
      </c>
      <c r="D176" s="44">
        <f t="shared" ref="D176" si="329">H176+L176</f>
        <v>3586.4851368899999</v>
      </c>
      <c r="E176" s="44">
        <f t="shared" ref="E176" si="330">I176+M176</f>
        <v>214.99867614999999</v>
      </c>
      <c r="F176" s="44">
        <v>4398.2710307699999</v>
      </c>
      <c r="G176" s="44">
        <v>1084.1099976099999</v>
      </c>
      <c r="H176" s="44">
        <v>3250.2937538000001</v>
      </c>
      <c r="I176" s="44">
        <v>63.867279359999998</v>
      </c>
      <c r="J176" s="44">
        <v>648.91087233999997</v>
      </c>
      <c r="K176" s="44">
        <v>161.58809246000001</v>
      </c>
      <c r="L176" s="44">
        <v>336.19138308999999</v>
      </c>
      <c r="M176" s="44">
        <v>151.13139679</v>
      </c>
      <c r="N176" s="44"/>
      <c r="O176" s="44"/>
      <c r="P176" s="44"/>
      <c r="Q176" s="44"/>
    </row>
    <row r="177" spans="1:17" collapsed="1">
      <c r="A177" s="9">
        <v>45597</v>
      </c>
      <c r="B177" s="44">
        <v>5046.1225350100003</v>
      </c>
      <c r="C177" s="44">
        <f t="shared" ref="C177" si="331">G177+K177</f>
        <v>1174.25135215</v>
      </c>
      <c r="D177" s="44">
        <f t="shared" ref="D177" si="332">H177+L177</f>
        <v>3660.7814930200002</v>
      </c>
      <c r="E177" s="44">
        <f t="shared" ref="E177" si="333">I177+M177</f>
        <v>211.08968984000001</v>
      </c>
      <c r="F177" s="44">
        <v>4408.6860967299999</v>
      </c>
      <c r="G177" s="44">
        <v>1000.90723931</v>
      </c>
      <c r="H177" s="44">
        <v>3341.9864501100001</v>
      </c>
      <c r="I177" s="44">
        <v>65.792407310000002</v>
      </c>
      <c r="J177" s="44">
        <v>637.43643827999995</v>
      </c>
      <c r="K177" s="44">
        <v>173.34411284000001</v>
      </c>
      <c r="L177" s="44">
        <v>318.79504291000001</v>
      </c>
      <c r="M177" s="44">
        <v>145.29728252999999</v>
      </c>
      <c r="N177" s="44"/>
      <c r="O177" s="44"/>
      <c r="P177" s="44"/>
      <c r="Q177" s="44"/>
    </row>
    <row r="178" spans="1:17">
      <c r="A178" s="9">
        <v>45627</v>
      </c>
      <c r="B178" s="44">
        <v>4984.7744014899999</v>
      </c>
      <c r="C178" s="44">
        <f t="shared" ref="C178" si="334">G178+K178</f>
        <v>1142.2513299900002</v>
      </c>
      <c r="D178" s="44">
        <f t="shared" ref="D178" si="335">H178+L178</f>
        <v>3636.8030429199998</v>
      </c>
      <c r="E178" s="44">
        <f t="shared" ref="E178" si="336">I178+M178</f>
        <v>205.72002857999999</v>
      </c>
      <c r="F178" s="44">
        <v>4391.5506469299999</v>
      </c>
      <c r="G178" s="44">
        <v>993.63087327000005</v>
      </c>
      <c r="H178" s="44">
        <v>3334.34255274</v>
      </c>
      <c r="I178" s="44">
        <v>63.577220920000002</v>
      </c>
      <c r="J178" s="44">
        <v>593.22375455999997</v>
      </c>
      <c r="K178" s="44">
        <v>148.62045671999999</v>
      </c>
      <c r="L178" s="44">
        <v>302.46049018000002</v>
      </c>
      <c r="M178" s="44">
        <v>142.14280765999999</v>
      </c>
      <c r="N178" s="44"/>
      <c r="O178" s="44"/>
      <c r="P178" s="44"/>
      <c r="Q178" s="44"/>
    </row>
    <row r="179" spans="1:17">
      <c r="A179" s="9">
        <v>45658</v>
      </c>
      <c r="B179" s="44">
        <v>4587.7686765099998</v>
      </c>
      <c r="C179" s="44">
        <f t="shared" ref="C179" si="337">G179+K179</f>
        <v>1121.4466156000001</v>
      </c>
      <c r="D179" s="44">
        <f t="shared" ref="D179" si="338">H179+L179</f>
        <v>3380.34168851</v>
      </c>
      <c r="E179" s="44">
        <f t="shared" ref="E179" si="339">I179+M179</f>
        <v>85.980372399999993</v>
      </c>
      <c r="F179" s="44">
        <v>4098.3853321400002</v>
      </c>
      <c r="G179" s="44">
        <v>936.90219505000005</v>
      </c>
      <c r="H179" s="44">
        <v>3098.35019809</v>
      </c>
      <c r="I179" s="44">
        <v>63.132939</v>
      </c>
      <c r="J179" s="44">
        <v>489.38334436999997</v>
      </c>
      <c r="K179" s="44">
        <v>184.54442055000001</v>
      </c>
      <c r="L179" s="44">
        <v>281.99149041999999</v>
      </c>
      <c r="M179" s="44">
        <v>22.8474334</v>
      </c>
      <c r="N179" s="44"/>
      <c r="O179" s="44"/>
      <c r="P179" s="44"/>
      <c r="Q179" s="44"/>
    </row>
    <row r="180" spans="1:17">
      <c r="A180" s="9">
        <v>45689</v>
      </c>
      <c r="B180" s="44">
        <v>4241.4969515800003</v>
      </c>
      <c r="C180" s="44">
        <f t="shared" ref="C180" si="340">G180+K180</f>
        <v>858.90252580999993</v>
      </c>
      <c r="D180" s="44">
        <f t="shared" ref="D180" si="341">H180+L180</f>
        <v>3273.3074172800002</v>
      </c>
      <c r="E180" s="44">
        <f t="shared" ref="E180" si="342">I180+M180</f>
        <v>109.28700849000001</v>
      </c>
      <c r="F180" s="44">
        <v>3986.66358605</v>
      </c>
      <c r="G180" s="44">
        <v>706.13454022999997</v>
      </c>
      <c r="H180" s="44">
        <v>3192.87755311</v>
      </c>
      <c r="I180" s="44">
        <v>87.651492709999999</v>
      </c>
      <c r="J180" s="44">
        <v>254.83336553000001</v>
      </c>
      <c r="K180" s="44">
        <v>152.76798557999999</v>
      </c>
      <c r="L180" s="44">
        <v>80.429864170000002</v>
      </c>
      <c r="M180" s="44">
        <v>21.635515779999999</v>
      </c>
      <c r="N180" s="44"/>
      <c r="O180" s="44"/>
      <c r="P180" s="44"/>
      <c r="Q180" s="44"/>
    </row>
    <row r="181" spans="1:17">
      <c r="A181" s="9">
        <v>45717</v>
      </c>
      <c r="B181" s="44">
        <v>5004.9324854099996</v>
      </c>
      <c r="C181" s="44">
        <f t="shared" ref="C181" si="343">G181+K181</f>
        <v>931.68133851000005</v>
      </c>
      <c r="D181" s="44">
        <f t="shared" ref="D181" si="344">H181+L181</f>
        <v>3926.1140700100004</v>
      </c>
      <c r="E181" s="44">
        <f t="shared" ref="E181" si="345">I181+M181</f>
        <v>147.13707689</v>
      </c>
      <c r="F181" s="44">
        <v>4761.3211197999999</v>
      </c>
      <c r="G181" s="44">
        <v>781.29983515000004</v>
      </c>
      <c r="H181" s="44">
        <v>3853.4793033300002</v>
      </c>
      <c r="I181" s="44">
        <v>126.54198132</v>
      </c>
      <c r="J181" s="44">
        <v>243.61136561000001</v>
      </c>
      <c r="K181" s="44">
        <v>150.38150336000001</v>
      </c>
      <c r="L181" s="44">
        <v>72.634766679999998</v>
      </c>
      <c r="M181" s="44">
        <v>20.595095570000002</v>
      </c>
      <c r="N181" s="44"/>
      <c r="O181" s="44"/>
      <c r="P181" s="44"/>
      <c r="Q181" s="44"/>
    </row>
    <row r="182" spans="1:17">
      <c r="A182" s="9">
        <v>45748</v>
      </c>
      <c r="B182" s="44">
        <v>5582.1684362400001</v>
      </c>
      <c r="C182" s="44">
        <f t="shared" ref="C182" si="346">G182+K182</f>
        <v>1047.03116755</v>
      </c>
      <c r="D182" s="44">
        <f t="shared" ref="D182" si="347">H182+L182</f>
        <v>4389.0277550300007</v>
      </c>
      <c r="E182" s="44">
        <f t="shared" ref="E182" si="348">I182+M182</f>
        <v>146.10951366</v>
      </c>
      <c r="F182" s="44">
        <v>5337.9901305699996</v>
      </c>
      <c r="G182" s="44">
        <v>890.89415512000005</v>
      </c>
      <c r="H182" s="44">
        <v>4320.8212820500003</v>
      </c>
      <c r="I182" s="44">
        <v>126.2746934</v>
      </c>
      <c r="J182" s="44">
        <v>244.17830566999999</v>
      </c>
      <c r="K182" s="44">
        <v>156.13701243</v>
      </c>
      <c r="L182" s="44">
        <v>68.206472980000001</v>
      </c>
      <c r="M182" s="44">
        <v>19.834820260000001</v>
      </c>
      <c r="N182" s="44"/>
      <c r="O182" s="44"/>
      <c r="P182" s="44"/>
      <c r="Q182" s="44"/>
    </row>
    <row r="183" spans="1:17">
      <c r="A183" s="9">
        <v>45778</v>
      </c>
      <c r="B183" s="44">
        <v>5865.1887449200003</v>
      </c>
      <c r="C183" s="44">
        <f t="shared" ref="C183" si="349">G183+K183</f>
        <v>1200.99003171</v>
      </c>
      <c r="D183" s="44">
        <f t="shared" ref="D183" si="350">H183+L183</f>
        <v>4506.9784680699995</v>
      </c>
      <c r="E183" s="44">
        <f t="shared" ref="E183" si="351">I183+M183</f>
        <v>157.22024514</v>
      </c>
      <c r="F183" s="44">
        <v>5640.0156469399999</v>
      </c>
      <c r="G183" s="44">
        <v>1065.7463613100001</v>
      </c>
      <c r="H183" s="44">
        <v>4435.3345674499997</v>
      </c>
      <c r="I183" s="44">
        <v>138.93471818</v>
      </c>
      <c r="J183" s="44">
        <v>225.17309797999999</v>
      </c>
      <c r="K183" s="44">
        <v>135.24367040000001</v>
      </c>
      <c r="L183" s="44">
        <v>71.643900619999997</v>
      </c>
      <c r="M183" s="44">
        <v>18.285526959999999</v>
      </c>
      <c r="N183" s="44"/>
      <c r="O183" s="44"/>
      <c r="P183" s="44"/>
      <c r="Q183" s="44"/>
    </row>
    <row r="184" spans="1:17">
      <c r="A184" s="9">
        <v>45809</v>
      </c>
      <c r="B184" s="44">
        <v>6085.5798274199997</v>
      </c>
      <c r="C184" s="44">
        <f t="shared" ref="C184" si="352">G184+K184</f>
        <v>1277.6807626899999</v>
      </c>
      <c r="D184" s="44">
        <f t="shared" ref="D184" si="353">H184+L184</f>
        <v>4644.9210604500004</v>
      </c>
      <c r="E184" s="44">
        <f t="shared" ref="E184" si="354">I184+M184</f>
        <v>162.97800427999999</v>
      </c>
      <c r="F184" s="44">
        <v>5850.2532155700001</v>
      </c>
      <c r="G184" s="44">
        <v>1130.56827686</v>
      </c>
      <c r="H184" s="44">
        <v>4573.9862020600003</v>
      </c>
      <c r="I184" s="44">
        <v>145.69873665</v>
      </c>
      <c r="J184" s="44">
        <v>235.32661185000001</v>
      </c>
      <c r="K184" s="44">
        <v>147.11248583</v>
      </c>
      <c r="L184" s="44">
        <v>70.934858390000002</v>
      </c>
      <c r="M184" s="44">
        <v>17.27926763</v>
      </c>
      <c r="N184" s="44"/>
      <c r="O184" s="44"/>
      <c r="P184" s="44"/>
      <c r="Q184" s="44"/>
    </row>
    <row r="185" spans="1:17">
      <c r="A185" s="9">
        <v>45839</v>
      </c>
      <c r="B185" s="44">
        <v>6051.2651274099999</v>
      </c>
      <c r="C185" s="44">
        <f t="shared" ref="C185" si="355">G185+K185</f>
        <v>1221.3754089199999</v>
      </c>
      <c r="D185" s="44">
        <f t="shared" ref="D185" si="356">H185+L185</f>
        <v>4666.5474836799995</v>
      </c>
      <c r="E185" s="44">
        <f t="shared" ref="E185" si="357">I185+M185</f>
        <v>163.34223481000001</v>
      </c>
      <c r="F185" s="44">
        <v>5829.7678222300001</v>
      </c>
      <c r="G185" s="44">
        <v>1096.36993046</v>
      </c>
      <c r="H185" s="44">
        <v>4585.7567155899997</v>
      </c>
      <c r="I185" s="44">
        <v>147.64117618</v>
      </c>
      <c r="J185" s="44">
        <v>221.49730518000001</v>
      </c>
      <c r="K185" s="44">
        <v>125.00547846000001</v>
      </c>
      <c r="L185" s="44">
        <v>80.79076809</v>
      </c>
      <c r="M185" s="44">
        <v>15.70105863</v>
      </c>
      <c r="N185" s="44"/>
      <c r="O185" s="44"/>
      <c r="P185" s="44"/>
      <c r="Q185" s="44"/>
    </row>
    <row r="186" spans="1:17">
      <c r="A186" s="9">
        <v>45870</v>
      </c>
      <c r="B186" s="44">
        <v>5993.2353234900002</v>
      </c>
      <c r="C186" s="44">
        <f t="shared" ref="C186" si="358">G186+K186</f>
        <v>1135.9964065700001</v>
      </c>
      <c r="D186" s="44">
        <f t="shared" ref="D186" si="359">H186+L186</f>
        <v>4681.8854968399992</v>
      </c>
      <c r="E186" s="44">
        <f t="shared" ref="E186" si="360">I186+M186</f>
        <v>175.35342007999998</v>
      </c>
      <c r="F186" s="44">
        <v>5787.3278445799997</v>
      </c>
      <c r="G186" s="44">
        <v>1013.64797217</v>
      </c>
      <c r="H186" s="44">
        <v>4612.4820211899996</v>
      </c>
      <c r="I186" s="44">
        <v>161.19785121999999</v>
      </c>
      <c r="J186" s="44">
        <v>205.90747891000001</v>
      </c>
      <c r="K186" s="44">
        <v>122.3484344</v>
      </c>
      <c r="L186" s="44">
        <v>69.403475650000004</v>
      </c>
      <c r="M186" s="44">
        <v>14.155568860000001</v>
      </c>
      <c r="N186" s="44"/>
      <c r="O186" s="44"/>
      <c r="P186" s="44"/>
      <c r="Q186" s="44"/>
    </row>
    <row r="187" spans="1:17">
      <c r="A187" s="9">
        <v>45901</v>
      </c>
      <c r="B187" s="44">
        <v>6234.0905774700004</v>
      </c>
      <c r="C187" s="44">
        <f t="shared" ref="C187" si="361">G187+K187</f>
        <v>1087.3269682499999</v>
      </c>
      <c r="D187" s="44">
        <f t="shared" ref="D187" si="362">H187+L187</f>
        <v>4959.3869524599995</v>
      </c>
      <c r="E187" s="44">
        <f t="shared" ref="E187" si="363">I187+M187</f>
        <v>187.37665676</v>
      </c>
      <c r="F187" s="44">
        <v>5989.5024986400003</v>
      </c>
      <c r="G187" s="44">
        <v>1043.9350883899999</v>
      </c>
      <c r="H187" s="44">
        <v>4770.9253467299995</v>
      </c>
      <c r="I187" s="44">
        <v>174.64206351999999</v>
      </c>
      <c r="J187" s="44">
        <v>244.58807883</v>
      </c>
      <c r="K187" s="44">
        <v>43.391879860000003</v>
      </c>
      <c r="L187" s="44">
        <v>188.46160573</v>
      </c>
      <c r="M187" s="44">
        <v>12.734593240000001</v>
      </c>
      <c r="N187" s="44"/>
      <c r="O187" s="44"/>
      <c r="P187" s="44"/>
      <c r="Q187" s="44"/>
    </row>
    <row r="188" spans="1:17">
      <c r="A188" s="9">
        <v>45931</v>
      </c>
      <c r="B188" s="44">
        <v>5749.6375921700001</v>
      </c>
      <c r="C188" s="44">
        <f t="shared" ref="C188" si="364">G188+K188</f>
        <v>808.23998281999991</v>
      </c>
      <c r="D188" s="44">
        <f t="shared" ref="D188" si="365">H188+L188</f>
        <v>4717.3495556400003</v>
      </c>
      <c r="E188" s="44">
        <f t="shared" ref="E188" si="366">I188+M188</f>
        <v>224.04805371</v>
      </c>
      <c r="F188" s="44">
        <v>5492.4460176900002</v>
      </c>
      <c r="G188" s="44">
        <v>764.64686616999995</v>
      </c>
      <c r="H188" s="44">
        <v>4515.0874198600004</v>
      </c>
      <c r="I188" s="44">
        <v>212.71173166</v>
      </c>
      <c r="J188" s="44">
        <v>257.19157447999999</v>
      </c>
      <c r="K188" s="44">
        <v>43.593116649999999</v>
      </c>
      <c r="L188" s="44">
        <v>202.26213577999999</v>
      </c>
      <c r="M188" s="44">
        <v>11.33632205</v>
      </c>
      <c r="N188" s="44"/>
      <c r="O188" s="44"/>
      <c r="P188" s="44"/>
      <c r="Q188" s="44"/>
    </row>
    <row r="189" spans="1:17">
      <c r="A189" s="9">
        <v>45962</v>
      </c>
      <c r="B189" s="44">
        <v>5762.6464674600002</v>
      </c>
      <c r="C189" s="44">
        <f t="shared" ref="C189" si="367">G189+K189</f>
        <v>797.64082254999994</v>
      </c>
      <c r="D189" s="44">
        <f t="shared" ref="D189" si="368">H189+L189</f>
        <v>4734.0040411</v>
      </c>
      <c r="E189" s="44">
        <f t="shared" ref="E189" si="369">I189+M189</f>
        <v>231.00160381000001</v>
      </c>
      <c r="F189" s="44">
        <v>5527.2525680400004</v>
      </c>
      <c r="G189" s="44">
        <v>754.23036879999995</v>
      </c>
      <c r="H189" s="44">
        <v>4551.1909646499998</v>
      </c>
      <c r="I189" s="44">
        <v>221.83123459000001</v>
      </c>
      <c r="J189" s="44">
        <v>235.39389942</v>
      </c>
      <c r="K189" s="44">
        <v>43.410453750000002</v>
      </c>
      <c r="L189" s="44">
        <v>182.81307645000001</v>
      </c>
      <c r="M189" s="44">
        <v>9.1703692199999995</v>
      </c>
      <c r="N189" s="44"/>
      <c r="O189" s="44"/>
      <c r="P189" s="44"/>
      <c r="Q189" s="44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1" customWidth="1"/>
    <col min="2" max="2" width="9.6640625" style="21" customWidth="1"/>
    <col min="3" max="13" width="9.33203125" style="21" customWidth="1"/>
    <col min="14" max="16384" width="9.109375" style="21"/>
  </cols>
  <sheetData>
    <row r="1" spans="1:17">
      <c r="A1" s="18" t="s">
        <v>129</v>
      </c>
    </row>
    <row r="2" spans="1:17" ht="5.25" customHeight="1">
      <c r="A2" s="164"/>
    </row>
    <row r="3" spans="1:17" ht="28.5" customHeight="1">
      <c r="A3" s="199" t="s">
        <v>75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7" ht="12.75" customHeight="1">
      <c r="A4" s="14" t="s">
        <v>128</v>
      </c>
    </row>
    <row r="5" spans="1:17" ht="12.75" customHeight="1">
      <c r="A5" s="15" t="s">
        <v>226</v>
      </c>
    </row>
    <row r="6" spans="1:17" s="20" customFormat="1" ht="12.75" customHeight="1">
      <c r="A6" s="201" t="s">
        <v>0</v>
      </c>
      <c r="B6" s="190" t="s">
        <v>16</v>
      </c>
      <c r="C6" s="209" t="s">
        <v>7</v>
      </c>
      <c r="D6" s="210"/>
      <c r="E6" s="211"/>
      <c r="F6" s="206" t="s">
        <v>2</v>
      </c>
      <c r="G6" s="207"/>
      <c r="H6" s="207"/>
      <c r="I6" s="207"/>
      <c r="J6" s="207"/>
      <c r="K6" s="207"/>
      <c r="L6" s="207"/>
      <c r="M6" s="208"/>
    </row>
    <row r="7" spans="1:17" s="20" customFormat="1" ht="16.5" customHeight="1">
      <c r="A7" s="202"/>
      <c r="B7" s="190"/>
      <c r="C7" s="212"/>
      <c r="D7" s="213"/>
      <c r="E7" s="214"/>
      <c r="F7" s="206" t="s">
        <v>17</v>
      </c>
      <c r="G7" s="207"/>
      <c r="H7" s="207"/>
      <c r="I7" s="208"/>
      <c r="J7" s="206" t="s">
        <v>9</v>
      </c>
      <c r="K7" s="207"/>
      <c r="L7" s="207"/>
      <c r="M7" s="208"/>
    </row>
    <row r="8" spans="1:17" s="20" customFormat="1" ht="82.5" customHeight="1">
      <c r="A8" s="203"/>
      <c r="B8" s="190"/>
      <c r="C8" s="22" t="s">
        <v>10</v>
      </c>
      <c r="D8" s="22" t="s">
        <v>11</v>
      </c>
      <c r="E8" s="22" t="s">
        <v>12</v>
      </c>
      <c r="F8" s="22" t="s">
        <v>13</v>
      </c>
      <c r="G8" s="22" t="s">
        <v>10</v>
      </c>
      <c r="H8" s="22" t="s">
        <v>11</v>
      </c>
      <c r="I8" s="22" t="s">
        <v>12</v>
      </c>
      <c r="J8" s="22" t="s">
        <v>13</v>
      </c>
      <c r="K8" s="22" t="s">
        <v>10</v>
      </c>
      <c r="L8" s="22" t="s">
        <v>11</v>
      </c>
      <c r="M8" s="22" t="s">
        <v>12</v>
      </c>
    </row>
    <row r="9" spans="1:17" s="20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0" customFormat="1">
      <c r="A10" s="19">
        <v>1</v>
      </c>
      <c r="B10" s="17">
        <v>2</v>
      </c>
      <c r="C10" s="19">
        <v>3</v>
      </c>
      <c r="D10" s="17">
        <v>4</v>
      </c>
      <c r="E10" s="19">
        <v>5</v>
      </c>
      <c r="F10" s="17">
        <v>6</v>
      </c>
      <c r="G10" s="19">
        <v>7</v>
      </c>
      <c r="H10" s="17">
        <v>8</v>
      </c>
      <c r="I10" s="19">
        <v>9</v>
      </c>
      <c r="J10" s="17">
        <v>10</v>
      </c>
      <c r="K10" s="19">
        <v>11</v>
      </c>
      <c r="L10" s="17">
        <v>12</v>
      </c>
      <c r="M10" s="19">
        <v>13</v>
      </c>
    </row>
    <row r="11" spans="1:17" ht="12.75" hidden="1" customHeight="1" outlineLevel="1">
      <c r="A11" s="9">
        <v>40544</v>
      </c>
      <c r="B11" s="44">
        <v>1826.1767037100001</v>
      </c>
      <c r="C11" s="44">
        <f>G11+K11</f>
        <v>246.23669004000001</v>
      </c>
      <c r="D11" s="44">
        <f t="shared" ref="D11:E11" si="0">H11+L11</f>
        <v>339.66734842</v>
      </c>
      <c r="E11" s="44">
        <f t="shared" si="0"/>
        <v>1240.27266525</v>
      </c>
      <c r="F11" s="44">
        <v>715.56304624999996</v>
      </c>
      <c r="G11" s="44">
        <v>225.11940254000001</v>
      </c>
      <c r="H11" s="44">
        <v>202.02704467999999</v>
      </c>
      <c r="I11" s="44">
        <v>288.41659902999999</v>
      </c>
      <c r="J11" s="44">
        <v>1110.61365746</v>
      </c>
      <c r="K11" s="44">
        <v>21.1172875</v>
      </c>
      <c r="L11" s="44">
        <v>137.64030374000001</v>
      </c>
      <c r="M11" s="44">
        <v>951.85606622</v>
      </c>
      <c r="N11" s="44"/>
      <c r="O11" s="44"/>
      <c r="P11" s="44"/>
      <c r="Q11" s="44"/>
    </row>
    <row r="12" spans="1:17" ht="12.75" hidden="1" customHeight="1" outlineLevel="1">
      <c r="A12" s="9">
        <v>40575</v>
      </c>
      <c r="B12" s="44">
        <v>1809.67000183</v>
      </c>
      <c r="C12" s="44">
        <f t="shared" ref="C12:C67" si="1">G12+K12</f>
        <v>252.95783544</v>
      </c>
      <c r="D12" s="44">
        <f t="shared" ref="D12:D67" si="2">H12+L12</f>
        <v>334.07133340999997</v>
      </c>
      <c r="E12" s="44">
        <f t="shared" ref="E12:E67" si="3">I12+M12</f>
        <v>1222.6408329800001</v>
      </c>
      <c r="F12" s="44">
        <v>716.34434412999997</v>
      </c>
      <c r="G12" s="44">
        <v>230.34840477</v>
      </c>
      <c r="H12" s="44">
        <v>201.92141924000001</v>
      </c>
      <c r="I12" s="44">
        <v>284.07452011999999</v>
      </c>
      <c r="J12" s="44">
        <v>1093.3256577</v>
      </c>
      <c r="K12" s="44">
        <v>22.609430669999998</v>
      </c>
      <c r="L12" s="44">
        <v>132.14991416999999</v>
      </c>
      <c r="M12" s="44">
        <v>938.56631286000004</v>
      </c>
      <c r="N12" s="44"/>
      <c r="O12" s="44"/>
      <c r="P12" s="44"/>
      <c r="Q12" s="44"/>
    </row>
    <row r="13" spans="1:17" ht="12.75" hidden="1" customHeight="1" outlineLevel="1">
      <c r="A13" s="9">
        <v>40603</v>
      </c>
      <c r="B13" s="44">
        <v>1801.32199421</v>
      </c>
      <c r="C13" s="44">
        <f t="shared" si="1"/>
        <v>260.55343986000003</v>
      </c>
      <c r="D13" s="44">
        <f t="shared" si="2"/>
        <v>357.95324231999996</v>
      </c>
      <c r="E13" s="44">
        <f t="shared" si="3"/>
        <v>1182.8153120300001</v>
      </c>
      <c r="F13" s="44">
        <v>722.32066597000005</v>
      </c>
      <c r="G13" s="44">
        <v>239.50495665</v>
      </c>
      <c r="H13" s="44">
        <v>200.27162281</v>
      </c>
      <c r="I13" s="44">
        <v>282.54408651</v>
      </c>
      <c r="J13" s="44">
        <v>1079.00132824</v>
      </c>
      <c r="K13" s="44">
        <v>21.048483210000001</v>
      </c>
      <c r="L13" s="44">
        <v>157.68161950999999</v>
      </c>
      <c r="M13" s="44">
        <v>900.27122552000003</v>
      </c>
      <c r="N13" s="44"/>
      <c r="O13" s="44"/>
      <c r="P13" s="44"/>
      <c r="Q13" s="44"/>
    </row>
    <row r="14" spans="1:17" ht="12.75" hidden="1" customHeight="1" outlineLevel="1">
      <c r="A14" s="9">
        <v>40634</v>
      </c>
      <c r="B14" s="44">
        <v>1810.2538778799999</v>
      </c>
      <c r="C14" s="44">
        <f t="shared" si="1"/>
        <v>278.69155809</v>
      </c>
      <c r="D14" s="44">
        <f t="shared" si="2"/>
        <v>296.76349127999998</v>
      </c>
      <c r="E14" s="44">
        <f t="shared" si="3"/>
        <v>1234.79882851</v>
      </c>
      <c r="F14" s="44">
        <v>743.59973357000001</v>
      </c>
      <c r="G14" s="44">
        <v>258.56151442999999</v>
      </c>
      <c r="H14" s="44">
        <v>199.37490844999999</v>
      </c>
      <c r="I14" s="44">
        <v>285.66331069</v>
      </c>
      <c r="J14" s="44">
        <v>1066.65414431</v>
      </c>
      <c r="K14" s="44">
        <v>20.130043659999998</v>
      </c>
      <c r="L14" s="44">
        <v>97.388582830000004</v>
      </c>
      <c r="M14" s="44">
        <v>949.13551782000002</v>
      </c>
      <c r="N14" s="44"/>
      <c r="O14" s="44"/>
      <c r="P14" s="44"/>
      <c r="Q14" s="44"/>
    </row>
    <row r="15" spans="1:17" ht="12.75" hidden="1" customHeight="1" outlineLevel="1">
      <c r="A15" s="9">
        <v>40664</v>
      </c>
      <c r="B15" s="44">
        <v>1814.88022555</v>
      </c>
      <c r="C15" s="44">
        <f t="shared" si="1"/>
        <v>296.81446554999997</v>
      </c>
      <c r="D15" s="44">
        <f t="shared" si="2"/>
        <v>299.43021334999997</v>
      </c>
      <c r="E15" s="44">
        <f t="shared" si="3"/>
        <v>1218.6355466499999</v>
      </c>
      <c r="F15" s="44">
        <v>769.10805421999999</v>
      </c>
      <c r="G15" s="44">
        <v>276.81785238999998</v>
      </c>
      <c r="H15" s="44">
        <v>204.15195893999999</v>
      </c>
      <c r="I15" s="44">
        <v>288.13824289000001</v>
      </c>
      <c r="J15" s="44">
        <v>1045.77217133</v>
      </c>
      <c r="K15" s="44">
        <v>19.996613159999999</v>
      </c>
      <c r="L15" s="44">
        <v>95.278254410000002</v>
      </c>
      <c r="M15" s="44">
        <v>930.49730376000002</v>
      </c>
      <c r="N15" s="44"/>
      <c r="O15" s="44"/>
      <c r="P15" s="44"/>
      <c r="Q15" s="44"/>
    </row>
    <row r="16" spans="1:17" ht="12.75" hidden="1" customHeight="1" outlineLevel="1">
      <c r="A16" s="9">
        <v>40695</v>
      </c>
      <c r="B16" s="44">
        <v>1819.1260747199999</v>
      </c>
      <c r="C16" s="44">
        <f t="shared" si="1"/>
        <v>305.95123264999995</v>
      </c>
      <c r="D16" s="44">
        <f t="shared" si="2"/>
        <v>302.38776358999996</v>
      </c>
      <c r="E16" s="44">
        <f t="shared" si="3"/>
        <v>1210.78707848</v>
      </c>
      <c r="F16" s="44">
        <v>785.78354853999997</v>
      </c>
      <c r="G16" s="44">
        <v>285.70540942999997</v>
      </c>
      <c r="H16" s="44">
        <v>209.43189358999999</v>
      </c>
      <c r="I16" s="44">
        <v>290.64624551999998</v>
      </c>
      <c r="J16" s="44">
        <v>1033.34252618</v>
      </c>
      <c r="K16" s="44">
        <v>20.245823219999998</v>
      </c>
      <c r="L16" s="44">
        <v>92.955870000000004</v>
      </c>
      <c r="M16" s="44">
        <v>920.14083296000001</v>
      </c>
      <c r="N16" s="44"/>
      <c r="O16" s="44"/>
      <c r="P16" s="44"/>
      <c r="Q16" s="44"/>
    </row>
    <row r="17" spans="1:17" ht="12.75" hidden="1" customHeight="1" outlineLevel="1">
      <c r="A17" s="9">
        <v>40725</v>
      </c>
      <c r="B17" s="44">
        <v>1824.5928181500001</v>
      </c>
      <c r="C17" s="44">
        <f t="shared" si="1"/>
        <v>321.60730805999998</v>
      </c>
      <c r="D17" s="44">
        <f t="shared" si="2"/>
        <v>302.26784169000001</v>
      </c>
      <c r="E17" s="44">
        <f t="shared" si="3"/>
        <v>1200.7176684000001</v>
      </c>
      <c r="F17" s="44">
        <v>808.17416901000001</v>
      </c>
      <c r="G17" s="44">
        <v>300.01513261999997</v>
      </c>
      <c r="H17" s="44">
        <v>214.3743662</v>
      </c>
      <c r="I17" s="44">
        <v>293.78467018999999</v>
      </c>
      <c r="J17" s="44">
        <v>1016.41864914</v>
      </c>
      <c r="K17" s="44">
        <v>21.592175439999998</v>
      </c>
      <c r="L17" s="44">
        <v>87.89347549</v>
      </c>
      <c r="M17" s="44">
        <v>906.93299821000005</v>
      </c>
      <c r="N17" s="44"/>
      <c r="O17" s="44"/>
      <c r="P17" s="44"/>
      <c r="Q17" s="44"/>
    </row>
    <row r="18" spans="1:17" ht="12.75" hidden="1" customHeight="1" outlineLevel="1">
      <c r="A18" s="9">
        <v>40756</v>
      </c>
      <c r="B18" s="44">
        <v>1838.5992590999999</v>
      </c>
      <c r="C18" s="44">
        <f t="shared" si="1"/>
        <v>346.81393537999998</v>
      </c>
      <c r="D18" s="44">
        <f t="shared" si="2"/>
        <v>308.01388814000001</v>
      </c>
      <c r="E18" s="44">
        <f t="shared" si="3"/>
        <v>1183.7714355799999</v>
      </c>
      <c r="F18" s="44">
        <v>855.53795101000003</v>
      </c>
      <c r="G18" s="44">
        <v>326.97047881999998</v>
      </c>
      <c r="H18" s="44">
        <v>224.42066553999999</v>
      </c>
      <c r="I18" s="44">
        <v>304.14680664999997</v>
      </c>
      <c r="J18" s="44">
        <v>983.06130809000001</v>
      </c>
      <c r="K18" s="44">
        <v>19.84345656</v>
      </c>
      <c r="L18" s="44">
        <v>83.593222600000004</v>
      </c>
      <c r="M18" s="44">
        <v>879.62462892999997</v>
      </c>
      <c r="N18" s="44"/>
      <c r="O18" s="44"/>
      <c r="P18" s="44"/>
      <c r="Q18" s="44"/>
    </row>
    <row r="19" spans="1:17" ht="12.75" hidden="1" customHeight="1" outlineLevel="1">
      <c r="A19" s="9">
        <v>40787</v>
      </c>
      <c r="B19" s="44">
        <v>1833.96859275</v>
      </c>
      <c r="C19" s="44">
        <f t="shared" si="1"/>
        <v>346.81393537999998</v>
      </c>
      <c r="D19" s="44">
        <f t="shared" si="2"/>
        <v>308.01388814000001</v>
      </c>
      <c r="E19" s="44">
        <f t="shared" si="3"/>
        <v>1183.7714355799999</v>
      </c>
      <c r="F19" s="44">
        <v>855.53795101000003</v>
      </c>
      <c r="G19" s="44">
        <v>326.97047881999998</v>
      </c>
      <c r="H19" s="44">
        <v>224.42066553999999</v>
      </c>
      <c r="I19" s="44">
        <v>304.14680664999997</v>
      </c>
      <c r="J19" s="44">
        <v>983.06130809000001</v>
      </c>
      <c r="K19" s="44">
        <v>19.84345656</v>
      </c>
      <c r="L19" s="44">
        <v>83.593222600000004</v>
      </c>
      <c r="M19" s="44">
        <v>879.62462892999997</v>
      </c>
      <c r="N19" s="44"/>
      <c r="O19" s="44"/>
      <c r="P19" s="44"/>
      <c r="Q19" s="44"/>
    </row>
    <row r="20" spans="1:17" ht="12.75" hidden="1" customHeight="1" outlineLevel="1">
      <c r="A20" s="9">
        <v>40817</v>
      </c>
      <c r="B20" s="44">
        <v>1836.2658133899999</v>
      </c>
      <c r="C20" s="44">
        <f t="shared" si="1"/>
        <v>363.85753853</v>
      </c>
      <c r="D20" s="44">
        <f t="shared" si="2"/>
        <v>313.78741952999997</v>
      </c>
      <c r="E20" s="44">
        <f t="shared" si="3"/>
        <v>1158.62085533</v>
      </c>
      <c r="F20" s="44">
        <v>898.20608807999997</v>
      </c>
      <c r="G20" s="44">
        <v>346.15807840999997</v>
      </c>
      <c r="H20" s="44">
        <v>233.68338736999999</v>
      </c>
      <c r="I20" s="44">
        <v>318.36462230000001</v>
      </c>
      <c r="J20" s="44">
        <v>938.05972530999998</v>
      </c>
      <c r="K20" s="44">
        <v>17.699460120000001</v>
      </c>
      <c r="L20" s="44">
        <v>80.104032160000003</v>
      </c>
      <c r="M20" s="44">
        <v>840.25623302999998</v>
      </c>
      <c r="N20" s="44"/>
      <c r="O20" s="44"/>
      <c r="P20" s="44"/>
      <c r="Q20" s="44"/>
    </row>
    <row r="21" spans="1:17" ht="12.75" hidden="1" customHeight="1" outlineLevel="1">
      <c r="A21" s="9">
        <v>40848</v>
      </c>
      <c r="B21" s="44">
        <v>1805.63559424</v>
      </c>
      <c r="C21" s="44">
        <f t="shared" si="1"/>
        <v>366.72372388000002</v>
      </c>
      <c r="D21" s="44">
        <f t="shared" si="2"/>
        <v>311.86371994000001</v>
      </c>
      <c r="E21" s="44">
        <f t="shared" si="3"/>
        <v>1127.04815042</v>
      </c>
      <c r="F21" s="44">
        <v>899.48099532000003</v>
      </c>
      <c r="G21" s="44">
        <v>343.28943706000001</v>
      </c>
      <c r="H21" s="44">
        <v>234.27078033999999</v>
      </c>
      <c r="I21" s="44">
        <v>321.92077791999998</v>
      </c>
      <c r="J21" s="44">
        <v>906.15459892000001</v>
      </c>
      <c r="K21" s="44">
        <v>23.434286820000001</v>
      </c>
      <c r="L21" s="44">
        <v>77.592939599999994</v>
      </c>
      <c r="M21" s="44">
        <v>805.12737249999998</v>
      </c>
      <c r="N21" s="44"/>
      <c r="O21" s="44"/>
      <c r="P21" s="44"/>
      <c r="Q21" s="44"/>
    </row>
    <row r="22" spans="1:17" ht="12.75" hidden="1" customHeight="1" outlineLevel="1">
      <c r="A22" s="9">
        <v>40878</v>
      </c>
      <c r="B22" s="44">
        <v>1715.93220348</v>
      </c>
      <c r="C22" s="44">
        <f t="shared" si="1"/>
        <v>366.72372388000002</v>
      </c>
      <c r="D22" s="44">
        <f t="shared" si="2"/>
        <v>311.86371994000001</v>
      </c>
      <c r="E22" s="44">
        <f t="shared" si="3"/>
        <v>1127.04815042</v>
      </c>
      <c r="F22" s="44">
        <v>899.48099532000003</v>
      </c>
      <c r="G22" s="44">
        <v>343.28943706000001</v>
      </c>
      <c r="H22" s="44">
        <v>234.27078033999999</v>
      </c>
      <c r="I22" s="44">
        <v>321.92077791999998</v>
      </c>
      <c r="J22" s="44">
        <v>906.15459892000001</v>
      </c>
      <c r="K22" s="44">
        <v>23.434286820000001</v>
      </c>
      <c r="L22" s="44">
        <v>77.592939599999994</v>
      </c>
      <c r="M22" s="44">
        <v>805.12737249999998</v>
      </c>
      <c r="N22" s="44"/>
      <c r="O22" s="44"/>
      <c r="P22" s="44"/>
      <c r="Q22" s="44"/>
    </row>
    <row r="23" spans="1:17" ht="12.75" hidden="1" customHeight="1" outlineLevel="1">
      <c r="A23" s="9">
        <v>40909</v>
      </c>
      <c r="B23" s="44">
        <v>1705.14912587</v>
      </c>
      <c r="C23" s="44">
        <f t="shared" si="1"/>
        <v>366.72372388000002</v>
      </c>
      <c r="D23" s="44">
        <f t="shared" si="2"/>
        <v>311.86371994000001</v>
      </c>
      <c r="E23" s="44">
        <f t="shared" si="3"/>
        <v>1127.04815042</v>
      </c>
      <c r="F23" s="44">
        <v>899.48099532000003</v>
      </c>
      <c r="G23" s="44">
        <v>343.28943706000001</v>
      </c>
      <c r="H23" s="44">
        <v>234.27078033999999</v>
      </c>
      <c r="I23" s="44">
        <v>321.92077791999998</v>
      </c>
      <c r="J23" s="44">
        <v>906.15459892000001</v>
      </c>
      <c r="K23" s="44">
        <v>23.434286820000001</v>
      </c>
      <c r="L23" s="44">
        <v>77.592939599999994</v>
      </c>
      <c r="M23" s="44">
        <v>805.12737249999998</v>
      </c>
      <c r="N23" s="44"/>
      <c r="O23" s="44"/>
      <c r="P23" s="44"/>
      <c r="Q23" s="44"/>
    </row>
    <row r="24" spans="1:17" ht="12.75" hidden="1" customHeight="1" outlineLevel="1">
      <c r="A24" s="9">
        <v>40940</v>
      </c>
      <c r="B24" s="44">
        <v>1689.2324199699999</v>
      </c>
      <c r="C24" s="44">
        <f t="shared" si="1"/>
        <v>366.72372388000002</v>
      </c>
      <c r="D24" s="44">
        <f t="shared" si="2"/>
        <v>311.86371994000001</v>
      </c>
      <c r="E24" s="44">
        <f t="shared" si="3"/>
        <v>1127.04815042</v>
      </c>
      <c r="F24" s="44">
        <v>899.48099532000003</v>
      </c>
      <c r="G24" s="44">
        <v>343.28943706000001</v>
      </c>
      <c r="H24" s="44">
        <v>234.27078033999999</v>
      </c>
      <c r="I24" s="44">
        <v>321.92077791999998</v>
      </c>
      <c r="J24" s="44">
        <v>906.15459892000001</v>
      </c>
      <c r="K24" s="44">
        <v>23.434286820000001</v>
      </c>
      <c r="L24" s="44">
        <v>77.592939599999994</v>
      </c>
      <c r="M24" s="44">
        <v>805.12737249999998</v>
      </c>
      <c r="N24" s="44"/>
      <c r="O24" s="44"/>
      <c r="P24" s="44"/>
      <c r="Q24" s="44"/>
    </row>
    <row r="25" spans="1:17" ht="12.75" hidden="1" customHeight="1" outlineLevel="1">
      <c r="A25" s="9">
        <v>40969</v>
      </c>
      <c r="B25" s="44">
        <v>1670.26438669</v>
      </c>
      <c r="C25" s="44">
        <f t="shared" si="1"/>
        <v>366.72372388000002</v>
      </c>
      <c r="D25" s="44">
        <f t="shared" si="2"/>
        <v>311.86371994000001</v>
      </c>
      <c r="E25" s="44">
        <f t="shared" si="3"/>
        <v>1127.04815042</v>
      </c>
      <c r="F25" s="44">
        <v>899.48099532000003</v>
      </c>
      <c r="G25" s="44">
        <v>343.28943706000001</v>
      </c>
      <c r="H25" s="44">
        <v>234.27078033999999</v>
      </c>
      <c r="I25" s="44">
        <v>321.92077791999998</v>
      </c>
      <c r="J25" s="44">
        <v>906.15459892000001</v>
      </c>
      <c r="K25" s="44">
        <v>23.434286820000001</v>
      </c>
      <c r="L25" s="44">
        <v>77.592939599999994</v>
      </c>
      <c r="M25" s="44">
        <v>805.12737249999998</v>
      </c>
      <c r="N25" s="44"/>
      <c r="O25" s="44"/>
      <c r="P25" s="44"/>
      <c r="Q25" s="44"/>
    </row>
    <row r="26" spans="1:17" ht="12.75" hidden="1" customHeight="1" outlineLevel="1">
      <c r="A26" s="9">
        <v>41000</v>
      </c>
      <c r="B26" s="44">
        <v>1667.00344653</v>
      </c>
      <c r="C26" s="44">
        <f t="shared" si="1"/>
        <v>366.72372388000002</v>
      </c>
      <c r="D26" s="44">
        <f t="shared" si="2"/>
        <v>311.86371994000001</v>
      </c>
      <c r="E26" s="44">
        <f t="shared" si="3"/>
        <v>1127.04815042</v>
      </c>
      <c r="F26" s="44">
        <v>899.48099532000003</v>
      </c>
      <c r="G26" s="44">
        <v>343.28943706000001</v>
      </c>
      <c r="H26" s="44">
        <v>234.27078033999999</v>
      </c>
      <c r="I26" s="44">
        <v>321.92077791999998</v>
      </c>
      <c r="J26" s="44">
        <v>906.15459892000001</v>
      </c>
      <c r="K26" s="44">
        <v>23.434286820000001</v>
      </c>
      <c r="L26" s="44">
        <v>77.592939599999994</v>
      </c>
      <c r="M26" s="44">
        <v>805.12737249999998</v>
      </c>
      <c r="N26" s="44"/>
      <c r="O26" s="44"/>
      <c r="P26" s="44"/>
      <c r="Q26" s="44"/>
    </row>
    <row r="27" spans="1:17" ht="12.75" hidden="1" customHeight="1" outlineLevel="1">
      <c r="A27" s="9">
        <v>41030</v>
      </c>
      <c r="B27" s="44">
        <v>1676.05288832</v>
      </c>
      <c r="C27" s="44">
        <f t="shared" si="1"/>
        <v>366.72372388000002</v>
      </c>
      <c r="D27" s="44">
        <f t="shared" si="2"/>
        <v>311.86371994000001</v>
      </c>
      <c r="E27" s="44">
        <f t="shared" si="3"/>
        <v>1127.04815042</v>
      </c>
      <c r="F27" s="44">
        <v>899.48099532000003</v>
      </c>
      <c r="G27" s="44">
        <v>343.28943706000001</v>
      </c>
      <c r="H27" s="44">
        <v>234.27078033999999</v>
      </c>
      <c r="I27" s="44">
        <v>321.92077791999998</v>
      </c>
      <c r="J27" s="44">
        <v>906.15459892000001</v>
      </c>
      <c r="K27" s="44">
        <v>23.434286820000001</v>
      </c>
      <c r="L27" s="44">
        <v>77.592939599999994</v>
      </c>
      <c r="M27" s="44">
        <v>805.12737249999998</v>
      </c>
      <c r="N27" s="44"/>
      <c r="O27" s="44"/>
      <c r="P27" s="44"/>
      <c r="Q27" s="44"/>
    </row>
    <row r="28" spans="1:17" ht="12.75" hidden="1" customHeight="1" outlineLevel="1">
      <c r="A28" s="9">
        <v>41061</v>
      </c>
      <c r="B28" s="44">
        <v>1665.3217111700001</v>
      </c>
      <c r="C28" s="44">
        <f t="shared" si="1"/>
        <v>366.72372388000002</v>
      </c>
      <c r="D28" s="44">
        <f t="shared" si="2"/>
        <v>311.86371994000001</v>
      </c>
      <c r="E28" s="44">
        <f t="shared" si="3"/>
        <v>1127.04815042</v>
      </c>
      <c r="F28" s="44">
        <v>899.48099532000003</v>
      </c>
      <c r="G28" s="44">
        <v>343.28943706000001</v>
      </c>
      <c r="H28" s="44">
        <v>234.27078033999999</v>
      </c>
      <c r="I28" s="44">
        <v>321.92077791999998</v>
      </c>
      <c r="J28" s="44">
        <v>906.15459892000001</v>
      </c>
      <c r="K28" s="44">
        <v>23.434286820000001</v>
      </c>
      <c r="L28" s="44">
        <v>77.592939599999994</v>
      </c>
      <c r="M28" s="44">
        <v>805.12737249999998</v>
      </c>
      <c r="N28" s="44"/>
      <c r="O28" s="44"/>
      <c r="P28" s="44"/>
      <c r="Q28" s="44"/>
    </row>
    <row r="29" spans="1:17" ht="12.75" hidden="1" customHeight="1" outlineLevel="1">
      <c r="A29" s="9">
        <v>41091</v>
      </c>
      <c r="B29" s="44">
        <v>1658.07154186</v>
      </c>
      <c r="C29" s="44">
        <f t="shared" si="1"/>
        <v>366.72372388000002</v>
      </c>
      <c r="D29" s="44">
        <f t="shared" si="2"/>
        <v>311.86371994000001</v>
      </c>
      <c r="E29" s="44">
        <f t="shared" si="3"/>
        <v>1127.04815042</v>
      </c>
      <c r="F29" s="44">
        <v>899.48099532000003</v>
      </c>
      <c r="G29" s="44">
        <v>343.28943706000001</v>
      </c>
      <c r="H29" s="44">
        <v>234.27078033999999</v>
      </c>
      <c r="I29" s="44">
        <v>321.92077791999998</v>
      </c>
      <c r="J29" s="44">
        <v>906.15459892000001</v>
      </c>
      <c r="K29" s="44">
        <v>23.434286820000001</v>
      </c>
      <c r="L29" s="44">
        <v>77.592939599999994</v>
      </c>
      <c r="M29" s="44">
        <v>805.12737249999998</v>
      </c>
      <c r="N29" s="44"/>
      <c r="O29" s="44"/>
      <c r="P29" s="44"/>
      <c r="Q29" s="44"/>
    </row>
    <row r="30" spans="1:17" ht="12.75" hidden="1" customHeight="1" outlineLevel="1">
      <c r="A30" s="9">
        <v>41122</v>
      </c>
      <c r="B30" s="44">
        <v>1659.7622199499999</v>
      </c>
      <c r="C30" s="44">
        <f t="shared" si="1"/>
        <v>366.72372388000002</v>
      </c>
      <c r="D30" s="44">
        <f t="shared" si="2"/>
        <v>311.86371994000001</v>
      </c>
      <c r="E30" s="44">
        <f t="shared" si="3"/>
        <v>1127.04815042</v>
      </c>
      <c r="F30" s="44">
        <v>899.48099532000003</v>
      </c>
      <c r="G30" s="44">
        <v>343.28943706000001</v>
      </c>
      <c r="H30" s="44">
        <v>234.27078033999999</v>
      </c>
      <c r="I30" s="44">
        <v>321.92077791999998</v>
      </c>
      <c r="J30" s="44">
        <v>906.15459892000001</v>
      </c>
      <c r="K30" s="44">
        <v>23.434286820000001</v>
      </c>
      <c r="L30" s="44">
        <v>77.592939599999994</v>
      </c>
      <c r="M30" s="44">
        <v>805.12737249999998</v>
      </c>
      <c r="N30" s="44"/>
      <c r="O30" s="44"/>
      <c r="P30" s="44"/>
      <c r="Q30" s="44"/>
    </row>
    <row r="31" spans="1:17" ht="12.75" hidden="1" customHeight="1" outlineLevel="1">
      <c r="A31" s="9">
        <v>41153</v>
      </c>
      <c r="B31" s="44">
        <v>1652.665767</v>
      </c>
      <c r="C31" s="44">
        <f t="shared" si="1"/>
        <v>366.72372388000002</v>
      </c>
      <c r="D31" s="44">
        <f t="shared" si="2"/>
        <v>311.86371994000001</v>
      </c>
      <c r="E31" s="44">
        <f t="shared" si="3"/>
        <v>1127.04815042</v>
      </c>
      <c r="F31" s="44">
        <v>899.48099532000003</v>
      </c>
      <c r="G31" s="44">
        <v>343.28943706000001</v>
      </c>
      <c r="H31" s="44">
        <v>234.27078033999999</v>
      </c>
      <c r="I31" s="44">
        <v>321.92077791999998</v>
      </c>
      <c r="J31" s="44">
        <v>906.15459892000001</v>
      </c>
      <c r="K31" s="44">
        <v>23.434286820000001</v>
      </c>
      <c r="L31" s="44">
        <v>77.592939599999994</v>
      </c>
      <c r="M31" s="44">
        <v>805.12737249999998</v>
      </c>
      <c r="N31" s="44"/>
      <c r="O31" s="44"/>
      <c r="P31" s="44"/>
      <c r="Q31" s="44"/>
    </row>
    <row r="32" spans="1:17" ht="12.75" hidden="1" customHeight="1" outlineLevel="1">
      <c r="A32" s="9">
        <v>41183</v>
      </c>
      <c r="B32" s="44">
        <v>1654.3647174499999</v>
      </c>
      <c r="C32" s="44">
        <f t="shared" si="1"/>
        <v>366.72372388000002</v>
      </c>
      <c r="D32" s="44">
        <f t="shared" si="2"/>
        <v>311.86371994000001</v>
      </c>
      <c r="E32" s="44">
        <f t="shared" si="3"/>
        <v>1127.04815042</v>
      </c>
      <c r="F32" s="44">
        <v>899.48099532000003</v>
      </c>
      <c r="G32" s="44">
        <v>343.28943706000001</v>
      </c>
      <c r="H32" s="44">
        <v>234.27078033999999</v>
      </c>
      <c r="I32" s="44">
        <v>321.92077791999998</v>
      </c>
      <c r="J32" s="44">
        <v>906.15459892000001</v>
      </c>
      <c r="K32" s="44">
        <v>23.434286820000001</v>
      </c>
      <c r="L32" s="44">
        <v>77.592939599999994</v>
      </c>
      <c r="M32" s="44">
        <v>805.12737249999998</v>
      </c>
      <c r="N32" s="44"/>
      <c r="O32" s="44"/>
      <c r="P32" s="44"/>
      <c r="Q32" s="44"/>
    </row>
    <row r="33" spans="1:17" ht="12.75" hidden="1" customHeight="1" outlineLevel="1">
      <c r="A33" s="9">
        <v>41214</v>
      </c>
      <c r="B33" s="44">
        <v>1644.1519921199999</v>
      </c>
      <c r="C33" s="44">
        <f t="shared" si="1"/>
        <v>366.72372388000002</v>
      </c>
      <c r="D33" s="44">
        <f t="shared" si="2"/>
        <v>311.86371994000001</v>
      </c>
      <c r="E33" s="44">
        <f t="shared" si="3"/>
        <v>1127.04815042</v>
      </c>
      <c r="F33" s="44">
        <v>899.48099532000003</v>
      </c>
      <c r="G33" s="44">
        <v>343.28943706000001</v>
      </c>
      <c r="H33" s="44">
        <v>234.27078033999999</v>
      </c>
      <c r="I33" s="44">
        <v>321.92077791999998</v>
      </c>
      <c r="J33" s="44">
        <v>906.15459892000001</v>
      </c>
      <c r="K33" s="44">
        <v>23.434286820000001</v>
      </c>
      <c r="L33" s="44">
        <v>77.592939599999994</v>
      </c>
      <c r="M33" s="44">
        <v>805.12737249999998</v>
      </c>
      <c r="N33" s="44"/>
      <c r="O33" s="44"/>
      <c r="P33" s="44"/>
      <c r="Q33" s="44"/>
    </row>
    <row r="34" spans="1:17" ht="12.75" hidden="1" customHeight="1" outlineLevel="1">
      <c r="A34" s="9">
        <v>41244</v>
      </c>
      <c r="B34" s="44">
        <v>1617.28719703</v>
      </c>
      <c r="C34" s="44">
        <f t="shared" si="1"/>
        <v>366.72372388000002</v>
      </c>
      <c r="D34" s="44">
        <f t="shared" si="2"/>
        <v>311.86371994000001</v>
      </c>
      <c r="E34" s="44">
        <f t="shared" si="3"/>
        <v>1127.04815042</v>
      </c>
      <c r="F34" s="44">
        <v>899.48099532000003</v>
      </c>
      <c r="G34" s="44">
        <v>343.28943706000001</v>
      </c>
      <c r="H34" s="44">
        <v>234.27078033999999</v>
      </c>
      <c r="I34" s="44">
        <v>321.92077791999998</v>
      </c>
      <c r="J34" s="44">
        <v>906.15459892000001</v>
      </c>
      <c r="K34" s="44">
        <v>23.434286820000001</v>
      </c>
      <c r="L34" s="44">
        <v>77.592939599999994</v>
      </c>
      <c r="M34" s="44">
        <v>805.12737249999998</v>
      </c>
      <c r="N34" s="44"/>
      <c r="O34" s="44"/>
      <c r="P34" s="44"/>
      <c r="Q34" s="44"/>
    </row>
    <row r="35" spans="1:17" ht="12.75" hidden="1" customHeight="1" outlineLevel="1">
      <c r="A35" s="9">
        <v>41275</v>
      </c>
      <c r="B35" s="44">
        <v>1607.5745917300001</v>
      </c>
      <c r="C35" s="44">
        <f t="shared" si="1"/>
        <v>366.72372388000002</v>
      </c>
      <c r="D35" s="44">
        <f t="shared" si="2"/>
        <v>311.86371994000001</v>
      </c>
      <c r="E35" s="44">
        <f t="shared" si="3"/>
        <v>1127.04815042</v>
      </c>
      <c r="F35" s="44">
        <v>899.48099532000003</v>
      </c>
      <c r="G35" s="44">
        <v>343.28943706000001</v>
      </c>
      <c r="H35" s="44">
        <v>234.27078033999999</v>
      </c>
      <c r="I35" s="44">
        <v>321.92077791999998</v>
      </c>
      <c r="J35" s="44">
        <v>906.15459892000001</v>
      </c>
      <c r="K35" s="44">
        <v>23.434286820000001</v>
      </c>
      <c r="L35" s="44">
        <v>77.592939599999994</v>
      </c>
      <c r="M35" s="44">
        <v>805.12737249999998</v>
      </c>
      <c r="N35" s="44"/>
      <c r="O35" s="44"/>
      <c r="P35" s="44"/>
      <c r="Q35" s="44"/>
    </row>
    <row r="36" spans="1:17" ht="12.75" hidden="1" customHeight="1" outlineLevel="1">
      <c r="A36" s="9">
        <v>41306</v>
      </c>
      <c r="B36" s="44">
        <v>1605.2210633300001</v>
      </c>
      <c r="C36" s="44">
        <f t="shared" si="1"/>
        <v>366.72372388000002</v>
      </c>
      <c r="D36" s="44">
        <f t="shared" si="2"/>
        <v>311.86371994000001</v>
      </c>
      <c r="E36" s="44">
        <f t="shared" si="3"/>
        <v>1127.04815042</v>
      </c>
      <c r="F36" s="44">
        <v>899.48099532000003</v>
      </c>
      <c r="G36" s="44">
        <v>343.28943706000001</v>
      </c>
      <c r="H36" s="44">
        <v>234.27078033999999</v>
      </c>
      <c r="I36" s="44">
        <v>321.92077791999998</v>
      </c>
      <c r="J36" s="44">
        <v>906.15459892000001</v>
      </c>
      <c r="K36" s="44">
        <v>23.434286820000001</v>
      </c>
      <c r="L36" s="44">
        <v>77.592939599999994</v>
      </c>
      <c r="M36" s="44">
        <v>805.12737249999998</v>
      </c>
      <c r="N36" s="44"/>
      <c r="O36" s="44"/>
      <c r="P36" s="44"/>
      <c r="Q36" s="44"/>
    </row>
    <row r="37" spans="1:17" ht="12.75" hidden="1" customHeight="1" outlineLevel="1">
      <c r="A37" s="9">
        <v>41334</v>
      </c>
      <c r="B37" s="44">
        <v>1601.21148264</v>
      </c>
      <c r="C37" s="44">
        <f t="shared" si="1"/>
        <v>441.90722392999999</v>
      </c>
      <c r="D37" s="44">
        <f t="shared" si="2"/>
        <v>287.67308242000001</v>
      </c>
      <c r="E37" s="44">
        <f t="shared" si="3"/>
        <v>871.63117628999998</v>
      </c>
      <c r="F37" s="44">
        <v>979.66435698999999</v>
      </c>
      <c r="G37" s="44">
        <v>410.09661081000002</v>
      </c>
      <c r="H37" s="44">
        <v>258.03735181000002</v>
      </c>
      <c r="I37" s="44">
        <v>311.53039437000001</v>
      </c>
      <c r="J37" s="44">
        <v>621.54712565</v>
      </c>
      <c r="K37" s="44">
        <v>31.810613119999999</v>
      </c>
      <c r="L37" s="44">
        <v>29.63573061</v>
      </c>
      <c r="M37" s="44">
        <v>560.10078192000003</v>
      </c>
      <c r="N37" s="44"/>
      <c r="O37" s="44"/>
      <c r="P37" s="44"/>
      <c r="Q37" s="44"/>
    </row>
    <row r="38" spans="1:17" ht="12.75" hidden="1" customHeight="1" outlineLevel="1">
      <c r="A38" s="9">
        <v>41365</v>
      </c>
      <c r="B38" s="44">
        <v>1627.1454498200001</v>
      </c>
      <c r="C38" s="44">
        <f t="shared" si="1"/>
        <v>471.18900252000003</v>
      </c>
      <c r="D38" s="44">
        <f t="shared" si="2"/>
        <v>288.03417063000001</v>
      </c>
      <c r="E38" s="44">
        <f t="shared" si="3"/>
        <v>867.92227666999997</v>
      </c>
      <c r="F38" s="44">
        <v>1010.95687322</v>
      </c>
      <c r="G38" s="44">
        <v>438.96270519000001</v>
      </c>
      <c r="H38" s="44">
        <v>259.74515172000002</v>
      </c>
      <c r="I38" s="44">
        <v>312.24901631</v>
      </c>
      <c r="J38" s="44">
        <v>616.18857660000003</v>
      </c>
      <c r="K38" s="44">
        <v>32.226297330000001</v>
      </c>
      <c r="L38" s="44">
        <v>28.289018909999999</v>
      </c>
      <c r="M38" s="44">
        <v>555.67326035999997</v>
      </c>
      <c r="N38" s="44"/>
      <c r="O38" s="44"/>
      <c r="P38" s="44"/>
      <c r="Q38" s="44"/>
    </row>
    <row r="39" spans="1:17" ht="12.75" hidden="1" customHeight="1" outlineLevel="1">
      <c r="A39" s="9">
        <v>41395</v>
      </c>
      <c r="B39" s="44">
        <v>1617.76326924</v>
      </c>
      <c r="C39" s="44">
        <f t="shared" si="1"/>
        <v>477.48156656000003</v>
      </c>
      <c r="D39" s="44">
        <f t="shared" si="2"/>
        <v>287.14698677000001</v>
      </c>
      <c r="E39" s="44">
        <f t="shared" si="3"/>
        <v>853.13471591000007</v>
      </c>
      <c r="F39" s="44">
        <v>1012.34482087</v>
      </c>
      <c r="G39" s="44">
        <v>444.12551939000002</v>
      </c>
      <c r="H39" s="44">
        <v>261.14849366999999</v>
      </c>
      <c r="I39" s="44">
        <v>307.07080781000002</v>
      </c>
      <c r="J39" s="44">
        <v>605.41844836999996</v>
      </c>
      <c r="K39" s="44">
        <v>33.356047169999997</v>
      </c>
      <c r="L39" s="44">
        <v>25.998493100000001</v>
      </c>
      <c r="M39" s="44">
        <v>546.06390810000005</v>
      </c>
      <c r="N39" s="44"/>
      <c r="O39" s="44"/>
      <c r="P39" s="44"/>
      <c r="Q39" s="44"/>
    </row>
    <row r="40" spans="1:17" ht="12.75" hidden="1" customHeight="1" outlineLevel="1">
      <c r="A40" s="9">
        <v>41426</v>
      </c>
      <c r="B40" s="44">
        <v>1612.6203413400001</v>
      </c>
      <c r="C40" s="44">
        <f t="shared" si="1"/>
        <v>474.53662749</v>
      </c>
      <c r="D40" s="44">
        <f t="shared" si="2"/>
        <v>286.21185255</v>
      </c>
      <c r="E40" s="44">
        <f t="shared" si="3"/>
        <v>851.87186130000009</v>
      </c>
      <c r="F40" s="44">
        <v>1008.49106524</v>
      </c>
      <c r="G40" s="44">
        <v>441.19485648</v>
      </c>
      <c r="H40" s="44">
        <v>260.77690516000001</v>
      </c>
      <c r="I40" s="44">
        <v>306.5193036</v>
      </c>
      <c r="J40" s="44">
        <v>604.12927609999997</v>
      </c>
      <c r="K40" s="44">
        <v>33.341771010000002</v>
      </c>
      <c r="L40" s="44">
        <v>25.434947390000001</v>
      </c>
      <c r="M40" s="44">
        <v>545.35255770000003</v>
      </c>
      <c r="N40" s="44"/>
      <c r="O40" s="44"/>
      <c r="P40" s="44"/>
      <c r="Q40" s="44"/>
    </row>
    <row r="41" spans="1:17" ht="12.75" hidden="1" customHeight="1" outlineLevel="1">
      <c r="A41" s="9">
        <v>41456</v>
      </c>
      <c r="B41" s="44">
        <v>1621.19405714</v>
      </c>
      <c r="C41" s="44">
        <f t="shared" si="1"/>
        <v>486.15003225999999</v>
      </c>
      <c r="D41" s="44">
        <f t="shared" si="2"/>
        <v>289.48255627000003</v>
      </c>
      <c r="E41" s="44">
        <f t="shared" si="3"/>
        <v>845.56146861000002</v>
      </c>
      <c r="F41" s="44">
        <v>1023.58243577</v>
      </c>
      <c r="G41" s="44">
        <v>453.27020389</v>
      </c>
      <c r="H41" s="44">
        <v>264.50839293000001</v>
      </c>
      <c r="I41" s="44">
        <v>305.80383895</v>
      </c>
      <c r="J41" s="44">
        <v>597.61162136999997</v>
      </c>
      <c r="K41" s="44">
        <v>32.879828369999998</v>
      </c>
      <c r="L41" s="44">
        <v>24.97416334</v>
      </c>
      <c r="M41" s="44">
        <v>539.75762966000002</v>
      </c>
      <c r="N41" s="44"/>
      <c r="O41" s="44"/>
      <c r="P41" s="44"/>
      <c r="Q41" s="44"/>
    </row>
    <row r="42" spans="1:17" ht="12.75" hidden="1" customHeight="1" outlineLevel="1">
      <c r="A42" s="9">
        <v>41487</v>
      </c>
      <c r="B42" s="44">
        <v>1638.7871276799999</v>
      </c>
      <c r="C42" s="44">
        <f t="shared" si="1"/>
        <v>506.45749282000003</v>
      </c>
      <c r="D42" s="44">
        <f t="shared" si="2"/>
        <v>293.47171501999998</v>
      </c>
      <c r="E42" s="44">
        <f t="shared" si="3"/>
        <v>838.85791984000002</v>
      </c>
      <c r="F42" s="44">
        <v>1047.7568715</v>
      </c>
      <c r="G42" s="44">
        <v>472.82300319000001</v>
      </c>
      <c r="H42" s="44">
        <v>269.42492206999998</v>
      </c>
      <c r="I42" s="44">
        <v>305.50894624</v>
      </c>
      <c r="J42" s="44">
        <v>591.03025618000004</v>
      </c>
      <c r="K42" s="44">
        <v>33.634489629999997</v>
      </c>
      <c r="L42" s="44">
        <v>24.04679295</v>
      </c>
      <c r="M42" s="44">
        <v>533.34897360000002</v>
      </c>
      <c r="N42" s="44"/>
      <c r="O42" s="44"/>
      <c r="P42" s="44"/>
      <c r="Q42" s="44"/>
    </row>
    <row r="43" spans="1:17" ht="12.75" hidden="1" customHeight="1" outlineLevel="1">
      <c r="A43" s="9">
        <v>41518</v>
      </c>
      <c r="B43" s="44">
        <v>1632.7900824599999</v>
      </c>
      <c r="C43" s="44">
        <f t="shared" si="1"/>
        <v>514.38770274000001</v>
      </c>
      <c r="D43" s="44">
        <f t="shared" si="2"/>
        <v>298.02865295000004</v>
      </c>
      <c r="E43" s="44">
        <f t="shared" si="3"/>
        <v>820.37372677000008</v>
      </c>
      <c r="F43" s="44">
        <v>1058.8608188600001</v>
      </c>
      <c r="G43" s="44">
        <v>481.11376883999998</v>
      </c>
      <c r="H43" s="44">
        <v>274.22652181000001</v>
      </c>
      <c r="I43" s="44">
        <v>303.52052821000001</v>
      </c>
      <c r="J43" s="44">
        <v>573.92926360000001</v>
      </c>
      <c r="K43" s="44">
        <v>33.273933900000003</v>
      </c>
      <c r="L43" s="44">
        <v>23.80213114</v>
      </c>
      <c r="M43" s="44">
        <v>516.85319856000001</v>
      </c>
      <c r="N43" s="44"/>
      <c r="O43" s="44"/>
      <c r="P43" s="44"/>
      <c r="Q43" s="44"/>
    </row>
    <row r="44" spans="1:17" ht="12.75" hidden="1" customHeight="1" outlineLevel="1">
      <c r="A44" s="9">
        <v>41548</v>
      </c>
      <c r="B44" s="44">
        <v>1638.8625430899999</v>
      </c>
      <c r="C44" s="44">
        <f t="shared" si="1"/>
        <v>527.44900690999998</v>
      </c>
      <c r="D44" s="44">
        <f t="shared" si="2"/>
        <v>300.50317972000005</v>
      </c>
      <c r="E44" s="44">
        <f t="shared" si="3"/>
        <v>810.91035646</v>
      </c>
      <c r="F44" s="44">
        <v>1073.00308008</v>
      </c>
      <c r="G44" s="44">
        <v>493.69505987999997</v>
      </c>
      <c r="H44" s="44">
        <v>276.29543324000002</v>
      </c>
      <c r="I44" s="44">
        <v>303.01258696000002</v>
      </c>
      <c r="J44" s="44">
        <v>565.85946301000001</v>
      </c>
      <c r="K44" s="44">
        <v>33.753947029999999</v>
      </c>
      <c r="L44" s="44">
        <v>24.207746480000001</v>
      </c>
      <c r="M44" s="44">
        <v>507.89776949999998</v>
      </c>
      <c r="N44" s="44"/>
      <c r="O44" s="44"/>
      <c r="P44" s="44"/>
      <c r="Q44" s="44"/>
    </row>
    <row r="45" spans="1:17" ht="12.75" hidden="1" customHeight="1" outlineLevel="1">
      <c r="A45" s="9">
        <v>41579</v>
      </c>
      <c r="B45" s="44">
        <v>1608.46468028</v>
      </c>
      <c r="C45" s="44">
        <f t="shared" si="1"/>
        <v>516.67434815000001</v>
      </c>
      <c r="D45" s="44">
        <f t="shared" si="2"/>
        <v>293.26140436999998</v>
      </c>
      <c r="E45" s="44">
        <f t="shared" si="3"/>
        <v>798.52892775999999</v>
      </c>
      <c r="F45" s="44">
        <v>1070.2366380799999</v>
      </c>
      <c r="G45" s="44">
        <v>495.77941299999998</v>
      </c>
      <c r="H45" s="44">
        <v>269.11512231</v>
      </c>
      <c r="I45" s="44">
        <v>305.34210277</v>
      </c>
      <c r="J45" s="44">
        <v>538.2280422</v>
      </c>
      <c r="K45" s="44">
        <v>20.894935149999998</v>
      </c>
      <c r="L45" s="44">
        <v>24.146282060000001</v>
      </c>
      <c r="M45" s="44">
        <v>493.18682498999999</v>
      </c>
      <c r="N45" s="44"/>
      <c r="O45" s="44"/>
      <c r="P45" s="44"/>
      <c r="Q45" s="44"/>
    </row>
    <row r="46" spans="1:17" ht="12.75" hidden="1" customHeight="1" outlineLevel="1">
      <c r="A46" s="9">
        <v>41609</v>
      </c>
      <c r="B46" s="44">
        <v>1593.3586248500001</v>
      </c>
      <c r="C46" s="44">
        <f t="shared" si="1"/>
        <v>515.27919755000005</v>
      </c>
      <c r="D46" s="44">
        <f t="shared" si="2"/>
        <v>290.60171565000002</v>
      </c>
      <c r="E46" s="44">
        <f t="shared" si="3"/>
        <v>787.47771164999995</v>
      </c>
      <c r="F46" s="44">
        <v>1061.38615299</v>
      </c>
      <c r="G46" s="44">
        <v>495.14383046</v>
      </c>
      <c r="H46" s="44">
        <v>266.47879490000003</v>
      </c>
      <c r="I46" s="44">
        <v>299.76352763</v>
      </c>
      <c r="J46" s="44">
        <v>531.97247186000004</v>
      </c>
      <c r="K46" s="44">
        <v>20.135367089999999</v>
      </c>
      <c r="L46" s="44">
        <v>24.122920749999999</v>
      </c>
      <c r="M46" s="44">
        <v>487.71418402</v>
      </c>
      <c r="N46" s="44"/>
      <c r="O46" s="44"/>
      <c r="P46" s="44"/>
      <c r="Q46" s="44"/>
    </row>
    <row r="47" spans="1:17" ht="12.75" hidden="1" customHeight="1" outlineLevel="1">
      <c r="A47" s="9">
        <v>41640</v>
      </c>
      <c r="B47" s="44">
        <v>1599.2841567299999</v>
      </c>
      <c r="C47" s="44">
        <f t="shared" si="1"/>
        <v>522.48065291</v>
      </c>
      <c r="D47" s="44">
        <f t="shared" si="2"/>
        <v>294.24364808000001</v>
      </c>
      <c r="E47" s="44">
        <f t="shared" si="3"/>
        <v>782.55985573999999</v>
      </c>
      <c r="F47" s="44">
        <v>1072.1786115899999</v>
      </c>
      <c r="G47" s="44">
        <v>502.04590127</v>
      </c>
      <c r="H47" s="44">
        <v>270.33716269000001</v>
      </c>
      <c r="I47" s="44">
        <v>299.79554762999999</v>
      </c>
      <c r="J47" s="44">
        <v>527.10554514</v>
      </c>
      <c r="K47" s="44">
        <v>20.434751640000002</v>
      </c>
      <c r="L47" s="44">
        <v>23.90648539</v>
      </c>
      <c r="M47" s="44">
        <v>482.76430811</v>
      </c>
      <c r="N47" s="44"/>
      <c r="O47" s="44"/>
      <c r="P47" s="44"/>
      <c r="Q47" s="44"/>
    </row>
    <row r="48" spans="1:17" ht="12.75" hidden="1" customHeight="1" outlineLevel="1">
      <c r="A48" s="9">
        <v>41671</v>
      </c>
      <c r="B48" s="44">
        <v>1700.8510593000001</v>
      </c>
      <c r="C48" s="44">
        <f t="shared" si="1"/>
        <v>527.53308535999997</v>
      </c>
      <c r="D48" s="44">
        <f t="shared" si="2"/>
        <v>329.9649703</v>
      </c>
      <c r="E48" s="44">
        <f t="shared" si="3"/>
        <v>843.35300364</v>
      </c>
      <c r="F48" s="44">
        <v>1079.0745504900001</v>
      </c>
      <c r="G48" s="44">
        <v>508.11591469000001</v>
      </c>
      <c r="H48" s="44">
        <v>276.24447875999999</v>
      </c>
      <c r="I48" s="44">
        <v>294.71415703999998</v>
      </c>
      <c r="J48" s="44">
        <v>621.77650881</v>
      </c>
      <c r="K48" s="44">
        <v>19.417170670000001</v>
      </c>
      <c r="L48" s="44">
        <v>53.720491539999998</v>
      </c>
      <c r="M48" s="44">
        <v>548.63884659999997</v>
      </c>
      <c r="N48" s="44"/>
      <c r="O48" s="44"/>
      <c r="P48" s="44"/>
      <c r="Q48" s="44"/>
    </row>
    <row r="49" spans="1:17" ht="12.75" hidden="1" customHeight="1" outlineLevel="1">
      <c r="A49" s="9">
        <v>41699</v>
      </c>
      <c r="B49" s="44">
        <v>1711.17158647</v>
      </c>
      <c r="C49" s="44">
        <f t="shared" si="1"/>
        <v>532.80970043999992</v>
      </c>
      <c r="D49" s="44">
        <f t="shared" si="2"/>
        <v>300.85512306999999</v>
      </c>
      <c r="E49" s="44">
        <f t="shared" si="3"/>
        <v>877.50676296000006</v>
      </c>
      <c r="F49" s="44">
        <v>1069.1475148300001</v>
      </c>
      <c r="G49" s="44">
        <v>504.50359357999997</v>
      </c>
      <c r="H49" s="44">
        <v>268.04204931999999</v>
      </c>
      <c r="I49" s="44">
        <v>296.60187193000002</v>
      </c>
      <c r="J49" s="44">
        <v>642.02407163999999</v>
      </c>
      <c r="K49" s="44">
        <v>28.30610686</v>
      </c>
      <c r="L49" s="44">
        <v>32.813073750000001</v>
      </c>
      <c r="M49" s="44">
        <v>580.90489103000004</v>
      </c>
      <c r="N49" s="44"/>
      <c r="O49" s="44"/>
      <c r="P49" s="44"/>
      <c r="Q49" s="44"/>
    </row>
    <row r="50" spans="1:17" ht="12.75" hidden="1" customHeight="1" outlineLevel="1">
      <c r="A50" s="9">
        <v>41730</v>
      </c>
      <c r="B50" s="44">
        <v>1749.2114947099999</v>
      </c>
      <c r="C50" s="44">
        <f t="shared" si="1"/>
        <v>543.86587182999995</v>
      </c>
      <c r="D50" s="44">
        <f t="shared" si="2"/>
        <v>314.89653212999997</v>
      </c>
      <c r="E50" s="44">
        <f t="shared" si="3"/>
        <v>890.44909074999998</v>
      </c>
      <c r="F50" s="44">
        <v>1082.2167405299999</v>
      </c>
      <c r="G50" s="44">
        <v>522.20492340999999</v>
      </c>
      <c r="H50" s="44">
        <v>266.39487267999999</v>
      </c>
      <c r="I50" s="44">
        <v>293.61694444</v>
      </c>
      <c r="J50" s="44">
        <v>666.99475417999997</v>
      </c>
      <c r="K50" s="44">
        <v>21.66094842</v>
      </c>
      <c r="L50" s="44">
        <v>48.501659449999998</v>
      </c>
      <c r="M50" s="44">
        <v>596.83214630999998</v>
      </c>
      <c r="N50" s="44"/>
      <c r="O50" s="44"/>
      <c r="P50" s="44"/>
      <c r="Q50" s="44"/>
    </row>
    <row r="51" spans="1:17" ht="12.75" hidden="1" customHeight="1" outlineLevel="1">
      <c r="A51" s="9">
        <v>41760</v>
      </c>
      <c r="B51" s="44">
        <v>1749.99664358</v>
      </c>
      <c r="C51" s="44">
        <f t="shared" si="1"/>
        <v>540.53770067000005</v>
      </c>
      <c r="D51" s="44">
        <f t="shared" si="2"/>
        <v>334.72342498</v>
      </c>
      <c r="E51" s="44">
        <f t="shared" si="3"/>
        <v>874.73551793000001</v>
      </c>
      <c r="F51" s="44">
        <v>1074.18046568</v>
      </c>
      <c r="G51" s="44">
        <v>519.06026684000005</v>
      </c>
      <c r="H51" s="44">
        <v>265.84661663999998</v>
      </c>
      <c r="I51" s="44">
        <v>289.27358220000002</v>
      </c>
      <c r="J51" s="44">
        <v>675.81617789999996</v>
      </c>
      <c r="K51" s="44">
        <v>21.477433829999999</v>
      </c>
      <c r="L51" s="44">
        <v>68.876808339999997</v>
      </c>
      <c r="M51" s="44">
        <v>585.46193573000005</v>
      </c>
      <c r="N51" s="44"/>
      <c r="O51" s="44"/>
      <c r="P51" s="44"/>
      <c r="Q51" s="44"/>
    </row>
    <row r="52" spans="1:17" ht="12.75" hidden="1" customHeight="1" outlineLevel="1">
      <c r="A52" s="9">
        <v>41791</v>
      </c>
      <c r="B52" s="44">
        <v>1711.94209815</v>
      </c>
      <c r="C52" s="44">
        <f t="shared" si="1"/>
        <v>548.05279597999993</v>
      </c>
      <c r="D52" s="44">
        <f t="shared" si="2"/>
        <v>296.81544379000002</v>
      </c>
      <c r="E52" s="44">
        <f t="shared" si="3"/>
        <v>867.07385838000005</v>
      </c>
      <c r="F52" s="44">
        <v>1062.1971918900001</v>
      </c>
      <c r="G52" s="44">
        <v>520.48941380999997</v>
      </c>
      <c r="H52" s="44">
        <v>254.60293496</v>
      </c>
      <c r="I52" s="44">
        <v>287.10484312</v>
      </c>
      <c r="J52" s="44">
        <v>649.74490625999999</v>
      </c>
      <c r="K52" s="44">
        <v>27.563382170000001</v>
      </c>
      <c r="L52" s="44">
        <v>42.212508829999997</v>
      </c>
      <c r="M52" s="44">
        <v>579.96901525999999</v>
      </c>
      <c r="N52" s="44"/>
      <c r="O52" s="44"/>
      <c r="P52" s="44"/>
      <c r="Q52" s="44"/>
    </row>
    <row r="53" spans="1:17" ht="12.75" hidden="1" customHeight="1" outlineLevel="1">
      <c r="A53" s="9">
        <v>41821</v>
      </c>
      <c r="B53" s="44">
        <v>1725.7610841600001</v>
      </c>
      <c r="C53" s="44">
        <f t="shared" si="1"/>
        <v>562.83745620000002</v>
      </c>
      <c r="D53" s="44">
        <f t="shared" si="2"/>
        <v>293.53859750999999</v>
      </c>
      <c r="E53" s="44">
        <f t="shared" si="3"/>
        <v>869.38503044999993</v>
      </c>
      <c r="F53" s="44">
        <v>1066.5734363199999</v>
      </c>
      <c r="G53" s="44">
        <v>532.74669943000004</v>
      </c>
      <c r="H53" s="44">
        <v>250.74668542000001</v>
      </c>
      <c r="I53" s="44">
        <v>283.08005147</v>
      </c>
      <c r="J53" s="44">
        <v>659.18764783999995</v>
      </c>
      <c r="K53" s="44">
        <v>30.090756769999999</v>
      </c>
      <c r="L53" s="44">
        <v>42.791912089999997</v>
      </c>
      <c r="M53" s="44">
        <v>586.30497897999999</v>
      </c>
      <c r="N53" s="44"/>
      <c r="O53" s="44"/>
      <c r="P53" s="44"/>
      <c r="Q53" s="44"/>
    </row>
    <row r="54" spans="1:17" hidden="1" outlineLevel="1">
      <c r="A54" s="9">
        <v>41852</v>
      </c>
      <c r="B54" s="44">
        <v>1807.7524664699999</v>
      </c>
      <c r="C54" s="44">
        <f t="shared" si="1"/>
        <v>577.50722903999997</v>
      </c>
      <c r="D54" s="44">
        <f t="shared" si="2"/>
        <v>294.94989267</v>
      </c>
      <c r="E54" s="44">
        <f t="shared" si="3"/>
        <v>935.29534476000003</v>
      </c>
      <c r="F54" s="44">
        <v>1071.8689743899999</v>
      </c>
      <c r="G54" s="44">
        <v>542.97948133</v>
      </c>
      <c r="H54" s="44">
        <v>246.59505007000001</v>
      </c>
      <c r="I54" s="44">
        <v>282.29444298999999</v>
      </c>
      <c r="J54" s="44">
        <v>735.88349208</v>
      </c>
      <c r="K54" s="44">
        <v>34.52774771</v>
      </c>
      <c r="L54" s="44">
        <v>48.354842599999998</v>
      </c>
      <c r="M54" s="44">
        <v>653.00090177000004</v>
      </c>
      <c r="N54" s="44"/>
      <c r="O54" s="44"/>
      <c r="P54" s="44"/>
      <c r="Q54" s="44"/>
    </row>
    <row r="55" spans="1:17" hidden="1" outlineLevel="1" collapsed="1">
      <c r="A55" s="9">
        <v>41883</v>
      </c>
      <c r="B55" s="44">
        <v>1756.33364078</v>
      </c>
      <c r="C55" s="44">
        <f t="shared" si="1"/>
        <v>570.24359478000008</v>
      </c>
      <c r="D55" s="44">
        <f t="shared" si="2"/>
        <v>298.01245284999999</v>
      </c>
      <c r="E55" s="44">
        <f t="shared" si="3"/>
        <v>888.07759314999998</v>
      </c>
      <c r="F55" s="44">
        <v>1067.68554434</v>
      </c>
      <c r="G55" s="44">
        <v>545.87353670000005</v>
      </c>
      <c r="H55" s="44">
        <v>244.73726008</v>
      </c>
      <c r="I55" s="44">
        <v>277.07474755999999</v>
      </c>
      <c r="J55" s="44">
        <v>688.64809644000002</v>
      </c>
      <c r="K55" s="44">
        <v>24.37005808</v>
      </c>
      <c r="L55" s="44">
        <v>53.275192769999997</v>
      </c>
      <c r="M55" s="44">
        <v>611.00284558999999</v>
      </c>
      <c r="N55" s="44"/>
      <c r="O55" s="44"/>
      <c r="P55" s="44"/>
      <c r="Q55" s="44"/>
    </row>
    <row r="56" spans="1:17" hidden="1" outlineLevel="1" collapsed="1">
      <c r="A56" s="9">
        <v>41913</v>
      </c>
      <c r="B56" s="44">
        <v>1748.7706906200001</v>
      </c>
      <c r="C56" s="44">
        <f t="shared" si="1"/>
        <v>577.92906071000004</v>
      </c>
      <c r="D56" s="44">
        <f t="shared" si="2"/>
        <v>292.78944472000001</v>
      </c>
      <c r="E56" s="44">
        <f t="shared" si="3"/>
        <v>878.05218518999993</v>
      </c>
      <c r="F56" s="44">
        <v>1065.3651157500001</v>
      </c>
      <c r="G56" s="44">
        <v>545.93778935</v>
      </c>
      <c r="H56" s="44">
        <v>244.43298609999999</v>
      </c>
      <c r="I56" s="44">
        <v>274.99434029999998</v>
      </c>
      <c r="J56" s="44">
        <v>683.40557487000001</v>
      </c>
      <c r="K56" s="44">
        <v>31.991271359999999</v>
      </c>
      <c r="L56" s="44">
        <v>48.356458619999998</v>
      </c>
      <c r="M56" s="44">
        <v>603.05784488999996</v>
      </c>
      <c r="N56" s="44"/>
      <c r="O56" s="44"/>
      <c r="P56" s="44"/>
      <c r="Q56" s="44"/>
    </row>
    <row r="57" spans="1:17" hidden="1" outlineLevel="1" collapsed="1">
      <c r="A57" s="9">
        <v>41944</v>
      </c>
      <c r="B57" s="44">
        <v>1831.1507290699999</v>
      </c>
      <c r="C57" s="44">
        <f t="shared" si="1"/>
        <v>558.33026787999995</v>
      </c>
      <c r="D57" s="44">
        <f t="shared" si="2"/>
        <v>310.28862340000001</v>
      </c>
      <c r="E57" s="44">
        <f t="shared" si="3"/>
        <v>962.53183778999994</v>
      </c>
      <c r="F57" s="44">
        <v>1055.88098423</v>
      </c>
      <c r="G57" s="44">
        <v>523.54796081999996</v>
      </c>
      <c r="H57" s="44">
        <v>252.0736977</v>
      </c>
      <c r="I57" s="44">
        <v>280.25932570999998</v>
      </c>
      <c r="J57" s="44">
        <v>775.26974484000004</v>
      </c>
      <c r="K57" s="44">
        <v>34.782307060000001</v>
      </c>
      <c r="L57" s="44">
        <v>58.214925700000002</v>
      </c>
      <c r="M57" s="44">
        <v>682.27251207999996</v>
      </c>
      <c r="N57" s="44"/>
      <c r="O57" s="44"/>
      <c r="P57" s="44"/>
      <c r="Q57" s="44"/>
    </row>
    <row r="58" spans="1:17" hidden="1" outlineLevel="1" collapsed="1">
      <c r="A58" s="9">
        <v>41974</v>
      </c>
      <c r="B58" s="44">
        <v>1846.81373549</v>
      </c>
      <c r="C58" s="44">
        <f t="shared" si="1"/>
        <v>572.16087732999995</v>
      </c>
      <c r="D58" s="44">
        <f t="shared" si="2"/>
        <v>307.96216093999999</v>
      </c>
      <c r="E58" s="44">
        <f t="shared" si="3"/>
        <v>966.69069721999995</v>
      </c>
      <c r="F58" s="44">
        <v>1066.7242696999999</v>
      </c>
      <c r="G58" s="44">
        <v>535.05015408999998</v>
      </c>
      <c r="H58" s="44">
        <v>248.16576470999999</v>
      </c>
      <c r="I58" s="44">
        <v>283.50835089999998</v>
      </c>
      <c r="J58" s="44">
        <v>780.08946578999996</v>
      </c>
      <c r="K58" s="44">
        <v>37.110723239999999</v>
      </c>
      <c r="L58" s="44">
        <v>59.796396229999999</v>
      </c>
      <c r="M58" s="44">
        <v>683.18234631999997</v>
      </c>
      <c r="N58" s="44"/>
      <c r="O58" s="44"/>
      <c r="P58" s="44"/>
      <c r="Q58" s="44"/>
    </row>
    <row r="59" spans="1:17" hidden="1" outlineLevel="1" collapsed="1">
      <c r="A59" s="9">
        <v>42005</v>
      </c>
      <c r="B59" s="44">
        <v>1771.8655387599999</v>
      </c>
      <c r="C59" s="44">
        <f t="shared" si="1"/>
        <v>556.51219616000003</v>
      </c>
      <c r="D59" s="44">
        <f t="shared" si="2"/>
        <v>261.31104379999999</v>
      </c>
      <c r="E59" s="44">
        <f t="shared" si="3"/>
        <v>954.04229880000003</v>
      </c>
      <c r="F59" s="44">
        <v>1031.2681702499999</v>
      </c>
      <c r="G59" s="44">
        <v>520.29910513000004</v>
      </c>
      <c r="H59" s="44">
        <v>225.02469621</v>
      </c>
      <c r="I59" s="44">
        <v>285.94436890999998</v>
      </c>
      <c r="J59" s="44">
        <v>740.59736851000002</v>
      </c>
      <c r="K59" s="44">
        <v>36.213091030000001</v>
      </c>
      <c r="L59" s="44">
        <v>36.286347589999998</v>
      </c>
      <c r="M59" s="44">
        <v>668.09792989000005</v>
      </c>
      <c r="N59" s="44"/>
      <c r="O59" s="44"/>
      <c r="P59" s="44"/>
      <c r="Q59" s="44"/>
    </row>
    <row r="60" spans="1:17" hidden="1" outlineLevel="1" collapsed="1">
      <c r="A60" s="9">
        <v>42036</v>
      </c>
      <c r="B60" s="44">
        <v>2287.22002828</v>
      </c>
      <c r="C60" s="44">
        <f t="shared" si="1"/>
        <v>580.26616579999995</v>
      </c>
      <c r="D60" s="44">
        <f t="shared" si="2"/>
        <v>285.75771772999997</v>
      </c>
      <c r="E60" s="44">
        <f t="shared" si="3"/>
        <v>1421.1961447499998</v>
      </c>
      <c r="F60" s="44">
        <v>1027.7771142500001</v>
      </c>
      <c r="G60" s="44">
        <v>520.08973667999999</v>
      </c>
      <c r="H60" s="44">
        <v>220.36437638999999</v>
      </c>
      <c r="I60" s="44">
        <v>287.32300118000001</v>
      </c>
      <c r="J60" s="44">
        <v>1259.4429140300001</v>
      </c>
      <c r="K60" s="44">
        <v>60.176429120000002</v>
      </c>
      <c r="L60" s="44">
        <v>65.393341340000006</v>
      </c>
      <c r="M60" s="44">
        <v>1133.8731435699999</v>
      </c>
      <c r="N60" s="44"/>
      <c r="O60" s="44"/>
      <c r="P60" s="44"/>
      <c r="Q60" s="44"/>
    </row>
    <row r="61" spans="1:17" hidden="1" outlineLevel="1" collapsed="1">
      <c r="A61" s="9">
        <v>42064</v>
      </c>
      <c r="B61" s="44">
        <v>2031.0792140399999</v>
      </c>
      <c r="C61" s="44">
        <f t="shared" si="1"/>
        <v>543.87365036999995</v>
      </c>
      <c r="D61" s="44">
        <f t="shared" si="2"/>
        <v>270.35613431000002</v>
      </c>
      <c r="E61" s="44">
        <f t="shared" si="3"/>
        <v>1216.8494293599999</v>
      </c>
      <c r="F61" s="44">
        <v>1017.56145554</v>
      </c>
      <c r="G61" s="44">
        <v>506.43042677</v>
      </c>
      <c r="H61" s="44">
        <v>217.54075756</v>
      </c>
      <c r="I61" s="44">
        <v>293.59027121000003</v>
      </c>
      <c r="J61" s="44">
        <v>1013.5177585</v>
      </c>
      <c r="K61" s="44">
        <v>37.443223600000003</v>
      </c>
      <c r="L61" s="44">
        <v>52.815376749999999</v>
      </c>
      <c r="M61" s="44">
        <v>923.25915814999996</v>
      </c>
      <c r="N61" s="44"/>
      <c r="O61" s="44"/>
      <c r="P61" s="44"/>
      <c r="Q61" s="44"/>
    </row>
    <row r="62" spans="1:17" hidden="1" outlineLevel="1" collapsed="1">
      <c r="A62" s="9">
        <v>42095</v>
      </c>
      <c r="B62" s="44">
        <v>1915.84333019</v>
      </c>
      <c r="C62" s="44">
        <f t="shared" si="1"/>
        <v>540.00097737999999</v>
      </c>
      <c r="D62" s="44">
        <f t="shared" si="2"/>
        <v>261.58753844</v>
      </c>
      <c r="E62" s="44">
        <f t="shared" si="3"/>
        <v>1114.2548143700001</v>
      </c>
      <c r="F62" s="44">
        <v>1018.21980409</v>
      </c>
      <c r="G62" s="44">
        <v>506.64712756</v>
      </c>
      <c r="H62" s="44">
        <v>216.5455436</v>
      </c>
      <c r="I62" s="44">
        <v>295.02713292999999</v>
      </c>
      <c r="J62" s="44">
        <v>897.62352610000005</v>
      </c>
      <c r="K62" s="44">
        <v>33.353849820000001</v>
      </c>
      <c r="L62" s="44">
        <v>45.041994840000001</v>
      </c>
      <c r="M62" s="44">
        <v>819.22768143999997</v>
      </c>
      <c r="N62" s="44"/>
      <c r="O62" s="44"/>
      <c r="P62" s="44"/>
      <c r="Q62" s="44"/>
    </row>
    <row r="63" spans="1:17" hidden="1" outlineLevel="1" collapsed="1">
      <c r="A63" s="9">
        <v>42125</v>
      </c>
      <c r="B63" s="44">
        <v>1746.8273784800001</v>
      </c>
      <c r="C63" s="44">
        <f t="shared" si="1"/>
        <v>534.79631773999995</v>
      </c>
      <c r="D63" s="44">
        <f t="shared" si="2"/>
        <v>230.04586261</v>
      </c>
      <c r="E63" s="44">
        <f t="shared" si="3"/>
        <v>981.98519813000007</v>
      </c>
      <c r="F63" s="44">
        <v>984.17141299000002</v>
      </c>
      <c r="G63" s="44">
        <v>502.05706609999999</v>
      </c>
      <c r="H63" s="44">
        <v>201.38069525</v>
      </c>
      <c r="I63" s="44">
        <v>280.73365164000001</v>
      </c>
      <c r="J63" s="44">
        <v>762.65596548999997</v>
      </c>
      <c r="K63" s="44">
        <v>32.739251639999999</v>
      </c>
      <c r="L63" s="44">
        <v>28.665167360000002</v>
      </c>
      <c r="M63" s="44">
        <v>701.25154649000001</v>
      </c>
      <c r="N63" s="44"/>
      <c r="O63" s="44"/>
      <c r="P63" s="44"/>
      <c r="Q63" s="44"/>
    </row>
    <row r="64" spans="1:17" hidden="1" outlineLevel="1" collapsed="1">
      <c r="A64" s="9">
        <v>42156</v>
      </c>
      <c r="B64" s="44">
        <v>1729.6218033600001</v>
      </c>
      <c r="C64" s="44">
        <f t="shared" si="1"/>
        <v>534.30344697999999</v>
      </c>
      <c r="D64" s="44">
        <f t="shared" si="2"/>
        <v>230.11535777</v>
      </c>
      <c r="E64" s="44">
        <f t="shared" si="3"/>
        <v>965.20299861000001</v>
      </c>
      <c r="F64" s="44">
        <v>984.91880190999996</v>
      </c>
      <c r="G64" s="44">
        <v>502.22108875999999</v>
      </c>
      <c r="H64" s="44">
        <v>201.14922777000001</v>
      </c>
      <c r="I64" s="44">
        <v>281.54848537999999</v>
      </c>
      <c r="J64" s="44">
        <v>744.70300144999999</v>
      </c>
      <c r="K64" s="44">
        <v>32.082358220000003</v>
      </c>
      <c r="L64" s="44">
        <v>28.96613</v>
      </c>
      <c r="M64" s="44">
        <v>683.65451323000002</v>
      </c>
      <c r="N64" s="44"/>
      <c r="O64" s="44"/>
      <c r="P64" s="44"/>
      <c r="Q64" s="44"/>
    </row>
    <row r="65" spans="1:17" hidden="1" outlineLevel="1" collapsed="1">
      <c r="A65" s="9">
        <v>42186</v>
      </c>
      <c r="B65" s="44">
        <v>1743.3372860100001</v>
      </c>
      <c r="C65" s="44">
        <f t="shared" si="1"/>
        <v>541.07551582999997</v>
      </c>
      <c r="D65" s="44">
        <f t="shared" si="2"/>
        <v>232.87691221</v>
      </c>
      <c r="E65" s="44">
        <f t="shared" si="3"/>
        <v>969.38485796999998</v>
      </c>
      <c r="F65" s="44">
        <v>990.31381607000003</v>
      </c>
      <c r="G65" s="44">
        <v>507.16236398000001</v>
      </c>
      <c r="H65" s="44">
        <v>203.71659559</v>
      </c>
      <c r="I65" s="44">
        <v>279.43485650000002</v>
      </c>
      <c r="J65" s="44">
        <v>753.02346994000004</v>
      </c>
      <c r="K65" s="44">
        <v>33.913151849999998</v>
      </c>
      <c r="L65" s="44">
        <v>29.16031662</v>
      </c>
      <c r="M65" s="44">
        <v>689.95000146999996</v>
      </c>
      <c r="N65" s="44"/>
      <c r="O65" s="44"/>
      <c r="P65" s="44"/>
      <c r="Q65" s="44"/>
    </row>
    <row r="66" spans="1:17" hidden="1" outlineLevel="1" collapsed="1">
      <c r="A66" s="9">
        <v>42217</v>
      </c>
      <c r="B66" s="44">
        <v>1731.3656255599999</v>
      </c>
      <c r="C66" s="44">
        <f t="shared" si="1"/>
        <v>542.32550876999994</v>
      </c>
      <c r="D66" s="44">
        <f t="shared" si="2"/>
        <v>239.783593</v>
      </c>
      <c r="E66" s="44">
        <f t="shared" si="3"/>
        <v>949.25652379000007</v>
      </c>
      <c r="F66" s="44">
        <v>998.69975079999995</v>
      </c>
      <c r="G66" s="44">
        <v>509.01092097999998</v>
      </c>
      <c r="H66" s="44">
        <v>211.18231699</v>
      </c>
      <c r="I66" s="44">
        <v>278.50651283000002</v>
      </c>
      <c r="J66" s="44">
        <v>732.66587475999995</v>
      </c>
      <c r="K66" s="44">
        <v>33.314587789999997</v>
      </c>
      <c r="L66" s="44">
        <v>28.601276009999999</v>
      </c>
      <c r="M66" s="44">
        <v>670.75001096000005</v>
      </c>
      <c r="N66" s="44"/>
      <c r="O66" s="44"/>
      <c r="P66" s="44"/>
      <c r="Q66" s="44"/>
    </row>
    <row r="67" spans="1:17" hidden="1" outlineLevel="1" collapsed="1">
      <c r="A67" s="9">
        <v>42248</v>
      </c>
      <c r="B67" s="44">
        <v>1718.22922995</v>
      </c>
      <c r="C67" s="44">
        <f t="shared" si="1"/>
        <v>539.43894067999997</v>
      </c>
      <c r="D67" s="44">
        <f t="shared" si="2"/>
        <v>242.86865759</v>
      </c>
      <c r="E67" s="44">
        <f t="shared" si="3"/>
        <v>935.92163168000002</v>
      </c>
      <c r="F67" s="44">
        <v>994.70730046999995</v>
      </c>
      <c r="G67" s="44">
        <v>505.46086749</v>
      </c>
      <c r="H67" s="44">
        <v>213.75037965000001</v>
      </c>
      <c r="I67" s="44">
        <v>275.49605333</v>
      </c>
      <c r="J67" s="44">
        <v>723.52192948000004</v>
      </c>
      <c r="K67" s="44">
        <v>33.978073190000003</v>
      </c>
      <c r="L67" s="44">
        <v>29.118277939999999</v>
      </c>
      <c r="M67" s="44">
        <v>660.42557835000002</v>
      </c>
      <c r="N67" s="44"/>
      <c r="O67" s="44"/>
      <c r="P67" s="44"/>
      <c r="Q67" s="44"/>
    </row>
    <row r="68" spans="1:17" hidden="1" outlineLevel="1" collapsed="1">
      <c r="A68" s="9">
        <v>42278</v>
      </c>
      <c r="B68" s="44">
        <v>1756.42338217</v>
      </c>
      <c r="C68" s="44">
        <f t="shared" ref="C68" si="4">G68+K68</f>
        <v>536.51463864999994</v>
      </c>
      <c r="D68" s="44">
        <f t="shared" ref="D68" si="5">H68+L68</f>
        <v>249.85037401</v>
      </c>
      <c r="E68" s="44">
        <f t="shared" ref="E68" si="6">I68+M68</f>
        <v>970.05836950999992</v>
      </c>
      <c r="F68" s="44">
        <v>992.33454675999997</v>
      </c>
      <c r="G68" s="44">
        <v>499.47716981999997</v>
      </c>
      <c r="H68" s="44">
        <v>218.83642355999999</v>
      </c>
      <c r="I68" s="44">
        <v>274.02095337999998</v>
      </c>
      <c r="J68" s="44">
        <v>764.08883541</v>
      </c>
      <c r="K68" s="44">
        <v>37.037468830000002</v>
      </c>
      <c r="L68" s="44">
        <v>31.013950449999999</v>
      </c>
      <c r="M68" s="44">
        <v>696.03741613</v>
      </c>
      <c r="N68" s="44"/>
      <c r="O68" s="44"/>
      <c r="P68" s="44"/>
      <c r="Q68" s="44"/>
    </row>
    <row r="69" spans="1:17" hidden="1" outlineLevel="1" collapsed="1">
      <c r="A69" s="9">
        <v>42309</v>
      </c>
      <c r="B69" s="44">
        <v>1790.4711339800001</v>
      </c>
      <c r="C69" s="44">
        <f t="shared" ref="C69" si="7">G69+K69</f>
        <v>533.08003040999995</v>
      </c>
      <c r="D69" s="44">
        <f t="shared" ref="D69" si="8">H69+L69</f>
        <v>267.52777945000003</v>
      </c>
      <c r="E69" s="44">
        <f t="shared" ref="E69" si="9">I69+M69</f>
        <v>989.86332412000002</v>
      </c>
      <c r="F69" s="44">
        <v>994.37564224000005</v>
      </c>
      <c r="G69" s="44">
        <v>494.43649915999998</v>
      </c>
      <c r="H69" s="44">
        <v>220.13013197000001</v>
      </c>
      <c r="I69" s="44">
        <v>279.80901110999997</v>
      </c>
      <c r="J69" s="44">
        <v>796.09549174000006</v>
      </c>
      <c r="K69" s="44">
        <v>38.643531250000002</v>
      </c>
      <c r="L69" s="44">
        <v>47.397647480000003</v>
      </c>
      <c r="M69" s="44">
        <v>710.05431300999999</v>
      </c>
      <c r="N69" s="44"/>
      <c r="O69" s="44"/>
      <c r="P69" s="44"/>
      <c r="Q69" s="44"/>
    </row>
    <row r="70" spans="1:17" hidden="1" outlineLevel="1" collapsed="1">
      <c r="A70" s="9">
        <v>42339</v>
      </c>
      <c r="B70" s="44">
        <v>1767.1631722699999</v>
      </c>
      <c r="C70" s="44">
        <f t="shared" ref="C70" si="10">G70+K70</f>
        <v>544.77346682999996</v>
      </c>
      <c r="D70" s="44">
        <f t="shared" ref="D70" si="11">H70+L70</f>
        <v>229.09328661999999</v>
      </c>
      <c r="E70" s="44">
        <f t="shared" ref="E70" si="12">I70+M70</f>
        <v>993.29641881999999</v>
      </c>
      <c r="F70" s="44">
        <v>1006.01152541</v>
      </c>
      <c r="G70" s="44">
        <v>498.20942444000002</v>
      </c>
      <c r="H70" s="44">
        <v>204.21050034999999</v>
      </c>
      <c r="I70" s="44">
        <v>303.59160062000001</v>
      </c>
      <c r="J70" s="44">
        <v>761.15164686000003</v>
      </c>
      <c r="K70" s="44">
        <v>46.564042389999997</v>
      </c>
      <c r="L70" s="44">
        <v>24.88278627</v>
      </c>
      <c r="M70" s="44">
        <v>689.70481819999998</v>
      </c>
      <c r="N70" s="44"/>
      <c r="O70" s="44"/>
      <c r="P70" s="44"/>
      <c r="Q70" s="44"/>
    </row>
    <row r="71" spans="1:17" hidden="1" outlineLevel="1" collapsed="1">
      <c r="A71" s="9">
        <v>42370</v>
      </c>
      <c r="B71" s="44">
        <v>1789.1260595199999</v>
      </c>
      <c r="C71" s="44">
        <f t="shared" ref="C71" si="13">G71+K71</f>
        <v>545.13543708999998</v>
      </c>
      <c r="D71" s="44">
        <f t="shared" ref="D71" si="14">H71+L71</f>
        <v>231.90192559000002</v>
      </c>
      <c r="E71" s="44">
        <f t="shared" ref="E71" si="15">I71+M71</f>
        <v>1012.08869684</v>
      </c>
      <c r="F71" s="44">
        <v>999.00577258999999</v>
      </c>
      <c r="G71" s="44">
        <v>493.09289147999999</v>
      </c>
      <c r="H71" s="44">
        <v>205.64041312000001</v>
      </c>
      <c r="I71" s="44">
        <v>300.27246799</v>
      </c>
      <c r="J71" s="44">
        <v>790.12028693000002</v>
      </c>
      <c r="K71" s="44">
        <v>52.042545609999998</v>
      </c>
      <c r="L71" s="44">
        <v>26.26151247</v>
      </c>
      <c r="M71" s="44">
        <v>711.81622885000002</v>
      </c>
      <c r="N71" s="44"/>
      <c r="O71" s="44"/>
      <c r="P71" s="44"/>
      <c r="Q71" s="44"/>
    </row>
    <row r="72" spans="1:17" hidden="1" outlineLevel="1" collapsed="1">
      <c r="A72" s="9">
        <v>42401</v>
      </c>
      <c r="B72" s="44">
        <v>1849.0994052599999</v>
      </c>
      <c r="C72" s="44">
        <f t="shared" ref="C72" si="16">G72+K72</f>
        <v>555.96764339000003</v>
      </c>
      <c r="D72" s="44">
        <f t="shared" ref="D72" si="17">H72+L72</f>
        <v>233.37700383999999</v>
      </c>
      <c r="E72" s="44">
        <f t="shared" ref="E72" si="18">I72+M72</f>
        <v>1059.7547580299999</v>
      </c>
      <c r="F72" s="44">
        <v>1012.71729594</v>
      </c>
      <c r="G72" s="44">
        <v>506.63306118000003</v>
      </c>
      <c r="H72" s="44">
        <v>204.90212045999999</v>
      </c>
      <c r="I72" s="44">
        <v>301.18211430000002</v>
      </c>
      <c r="J72" s="44">
        <v>836.38210932000004</v>
      </c>
      <c r="K72" s="44">
        <v>49.334582210000001</v>
      </c>
      <c r="L72" s="44">
        <v>28.474883380000001</v>
      </c>
      <c r="M72" s="44">
        <v>758.57264372999998</v>
      </c>
      <c r="N72" s="44"/>
      <c r="O72" s="44"/>
      <c r="P72" s="44"/>
      <c r="Q72" s="44"/>
    </row>
    <row r="73" spans="1:17" hidden="1" outlineLevel="1" collapsed="1">
      <c r="A73" s="9">
        <v>42430</v>
      </c>
      <c r="B73" s="44">
        <v>1818.9501931899999</v>
      </c>
      <c r="C73" s="44">
        <f t="shared" ref="C73" si="19">G73+K73</f>
        <v>544.37744464000002</v>
      </c>
      <c r="D73" s="44">
        <f t="shared" ref="D73" si="20">H73+L73</f>
        <v>234.21528054000001</v>
      </c>
      <c r="E73" s="44">
        <f t="shared" ref="E73" si="21">I73+M73</f>
        <v>1040.35746801</v>
      </c>
      <c r="F73" s="44">
        <v>1017.17982539</v>
      </c>
      <c r="G73" s="44">
        <v>512.86873001000004</v>
      </c>
      <c r="H73" s="44">
        <v>207.32367403000001</v>
      </c>
      <c r="I73" s="44">
        <v>296.98742134999998</v>
      </c>
      <c r="J73" s="44">
        <v>801.77036780000003</v>
      </c>
      <c r="K73" s="44">
        <v>31.50871463</v>
      </c>
      <c r="L73" s="44">
        <v>26.891606509999999</v>
      </c>
      <c r="M73" s="44">
        <v>743.37004665999996</v>
      </c>
      <c r="N73" s="44"/>
      <c r="O73" s="44"/>
      <c r="P73" s="44"/>
      <c r="Q73" s="44"/>
    </row>
    <row r="74" spans="1:17" hidden="1" outlineLevel="1" collapsed="1">
      <c r="A74" s="9">
        <v>42461</v>
      </c>
      <c r="B74" s="44">
        <v>1766.0599676300001</v>
      </c>
      <c r="C74" s="44">
        <f t="shared" ref="C74" si="22">G74+K74</f>
        <v>505.13525612000001</v>
      </c>
      <c r="D74" s="44">
        <f t="shared" ref="D74" si="23">H74+L74</f>
        <v>251.38058380000001</v>
      </c>
      <c r="E74" s="44">
        <f t="shared" ref="E74" si="24">I74+M74</f>
        <v>1009.5441277100001</v>
      </c>
      <c r="F74" s="44">
        <v>998.97379991000003</v>
      </c>
      <c r="G74" s="44">
        <v>475.83470924</v>
      </c>
      <c r="H74" s="44">
        <v>225.3330435</v>
      </c>
      <c r="I74" s="44">
        <v>297.80604717</v>
      </c>
      <c r="J74" s="44">
        <v>767.08616772000005</v>
      </c>
      <c r="K74" s="44">
        <v>29.300546879999999</v>
      </c>
      <c r="L74" s="44">
        <v>26.047540300000001</v>
      </c>
      <c r="M74" s="44">
        <v>711.73808054000006</v>
      </c>
      <c r="N74" s="44"/>
      <c r="O74" s="44"/>
      <c r="P74" s="44"/>
      <c r="Q74" s="44"/>
    </row>
    <row r="75" spans="1:17" hidden="1" outlineLevel="1" collapsed="1">
      <c r="A75" s="9">
        <v>42491</v>
      </c>
      <c r="B75" s="44">
        <v>1764.6185147399999</v>
      </c>
      <c r="C75" s="44">
        <f t="shared" ref="C75" si="25">G75+K75</f>
        <v>527.58001440999999</v>
      </c>
      <c r="D75" s="44">
        <f t="shared" ref="D75" si="26">H75+L75</f>
        <v>241.19919938000001</v>
      </c>
      <c r="E75" s="44">
        <f t="shared" ref="E75" si="27">I75+M75</f>
        <v>995.83930095000005</v>
      </c>
      <c r="F75" s="44">
        <v>1005.63968443</v>
      </c>
      <c r="G75" s="44">
        <v>498.10784418999998</v>
      </c>
      <c r="H75" s="44">
        <v>216.76294579</v>
      </c>
      <c r="I75" s="44">
        <v>290.76889445</v>
      </c>
      <c r="J75" s="44">
        <v>758.97883031000003</v>
      </c>
      <c r="K75" s="44">
        <v>29.472170219999999</v>
      </c>
      <c r="L75" s="44">
        <v>24.43625359</v>
      </c>
      <c r="M75" s="44">
        <v>705.07040649999999</v>
      </c>
      <c r="N75" s="44"/>
      <c r="O75" s="44"/>
      <c r="P75" s="44"/>
      <c r="Q75" s="44"/>
    </row>
    <row r="76" spans="1:17" hidden="1" outlineLevel="1" collapsed="1">
      <c r="A76" s="9">
        <v>42522</v>
      </c>
      <c r="B76" s="44">
        <v>1731.7222549200001</v>
      </c>
      <c r="C76" s="44">
        <f t="shared" ref="C76" si="28">G76+K76</f>
        <v>514.23224445000005</v>
      </c>
      <c r="D76" s="44">
        <f t="shared" ref="D76" si="29">H76+L76</f>
        <v>243.35180609999998</v>
      </c>
      <c r="E76" s="44">
        <f t="shared" ref="E76" si="30">I76+M76</f>
        <v>974.13820437000004</v>
      </c>
      <c r="F76" s="44">
        <v>1007.02645531</v>
      </c>
      <c r="G76" s="44">
        <v>501.01137308</v>
      </c>
      <c r="H76" s="44">
        <v>221.04193455999999</v>
      </c>
      <c r="I76" s="44">
        <v>284.97314767</v>
      </c>
      <c r="J76" s="44">
        <v>724.69579960999999</v>
      </c>
      <c r="K76" s="44">
        <v>13.220871369999999</v>
      </c>
      <c r="L76" s="44">
        <v>22.30987154</v>
      </c>
      <c r="M76" s="44">
        <v>689.16505670000004</v>
      </c>
      <c r="N76" s="44"/>
      <c r="O76" s="44"/>
      <c r="P76" s="44"/>
      <c r="Q76" s="44"/>
    </row>
    <row r="77" spans="1:17" hidden="1" outlineLevel="1" collapsed="1">
      <c r="A77" s="9">
        <v>42552</v>
      </c>
      <c r="B77" s="44">
        <v>1640.0519612000001</v>
      </c>
      <c r="C77" s="44">
        <f t="shared" ref="C77" si="31">G77+K77</f>
        <v>502.31566780999998</v>
      </c>
      <c r="D77" s="44">
        <f t="shared" ref="D77" si="32">H77+L77</f>
        <v>245.43805717999999</v>
      </c>
      <c r="E77" s="44">
        <f t="shared" ref="E77" si="33">I77+M77</f>
        <v>892.29823620999991</v>
      </c>
      <c r="F77" s="44">
        <v>939.73409449999997</v>
      </c>
      <c r="G77" s="44">
        <v>489.1225116</v>
      </c>
      <c r="H77" s="44">
        <v>224.25283123</v>
      </c>
      <c r="I77" s="44">
        <v>226.35875167</v>
      </c>
      <c r="J77" s="44">
        <v>700.31786669999997</v>
      </c>
      <c r="K77" s="44">
        <v>13.19315621</v>
      </c>
      <c r="L77" s="44">
        <v>21.18522595</v>
      </c>
      <c r="M77" s="44">
        <v>665.93948453999997</v>
      </c>
      <c r="N77" s="44"/>
      <c r="O77" s="44"/>
      <c r="P77" s="44"/>
      <c r="Q77" s="44"/>
    </row>
    <row r="78" spans="1:17" hidden="1" outlineLevel="1" collapsed="1">
      <c r="A78" s="9">
        <v>42583</v>
      </c>
      <c r="B78" s="44">
        <v>1692.3451640599999</v>
      </c>
      <c r="C78" s="44">
        <f t="shared" ref="C78" si="34">G78+K78</f>
        <v>542.48056943999995</v>
      </c>
      <c r="D78" s="44">
        <f t="shared" ref="D78" si="35">H78+L78</f>
        <v>247.92672938000001</v>
      </c>
      <c r="E78" s="44">
        <f t="shared" ref="E78" si="36">I78+M78</f>
        <v>901.93786523999995</v>
      </c>
      <c r="F78" s="44">
        <v>978.24544197</v>
      </c>
      <c r="G78" s="44">
        <v>528.72561057999997</v>
      </c>
      <c r="H78" s="44">
        <v>226.0212592</v>
      </c>
      <c r="I78" s="44">
        <v>223.49857219</v>
      </c>
      <c r="J78" s="44">
        <v>714.09972209</v>
      </c>
      <c r="K78" s="44">
        <v>13.75495886</v>
      </c>
      <c r="L78" s="44">
        <v>21.905470179999998</v>
      </c>
      <c r="M78" s="44">
        <v>678.43929304999995</v>
      </c>
      <c r="N78" s="44"/>
      <c r="O78" s="44"/>
      <c r="P78" s="44"/>
      <c r="Q78" s="44"/>
    </row>
    <row r="79" spans="1:17" hidden="1" outlineLevel="1" collapsed="1">
      <c r="A79" s="9">
        <v>42614</v>
      </c>
      <c r="B79" s="44">
        <v>1689.45709035</v>
      </c>
      <c r="C79" s="44">
        <f t="shared" ref="C79" si="37">G79+K79</f>
        <v>540.66883846999997</v>
      </c>
      <c r="D79" s="44">
        <f t="shared" ref="D79" si="38">H79+L79</f>
        <v>249.44577031999998</v>
      </c>
      <c r="E79" s="44">
        <f t="shared" ref="E79" si="39">I79+M79</f>
        <v>899.34248156000001</v>
      </c>
      <c r="F79" s="44">
        <v>975.99840296000002</v>
      </c>
      <c r="G79" s="44">
        <v>526.80073661999995</v>
      </c>
      <c r="H79" s="44">
        <v>227.39220277999999</v>
      </c>
      <c r="I79" s="44">
        <v>221.80546355999999</v>
      </c>
      <c r="J79" s="44">
        <v>713.45868739000002</v>
      </c>
      <c r="K79" s="44">
        <v>13.86810185</v>
      </c>
      <c r="L79" s="44">
        <v>22.05356754</v>
      </c>
      <c r="M79" s="44">
        <v>677.53701799999999</v>
      </c>
      <c r="N79" s="44"/>
      <c r="O79" s="44"/>
      <c r="P79" s="44"/>
      <c r="Q79" s="44"/>
    </row>
    <row r="80" spans="1:17" hidden="1" outlineLevel="1" collapsed="1">
      <c r="A80" s="9">
        <v>42644</v>
      </c>
      <c r="B80" s="44">
        <v>1658.4926313200001</v>
      </c>
      <c r="C80" s="44">
        <f t="shared" ref="C80" si="40">G80+K80</f>
        <v>530.53952142999992</v>
      </c>
      <c r="D80" s="44">
        <f t="shared" ref="D80" si="41">H80+L80</f>
        <v>250.37137646000002</v>
      </c>
      <c r="E80" s="44">
        <f t="shared" ref="E80" si="42">I80+M80</f>
        <v>877.58173342999999</v>
      </c>
      <c r="F80" s="44">
        <v>967.88106342000003</v>
      </c>
      <c r="G80" s="44">
        <v>516.92634697999995</v>
      </c>
      <c r="H80" s="44">
        <v>229.40992446000001</v>
      </c>
      <c r="I80" s="44">
        <v>221.54479198000001</v>
      </c>
      <c r="J80" s="44">
        <v>690.61156789999995</v>
      </c>
      <c r="K80" s="44">
        <v>13.613174450000001</v>
      </c>
      <c r="L80" s="44">
        <v>20.961452000000001</v>
      </c>
      <c r="M80" s="44">
        <v>656.03694144999997</v>
      </c>
      <c r="N80" s="44"/>
      <c r="O80" s="44"/>
      <c r="P80" s="44"/>
      <c r="Q80" s="44"/>
    </row>
    <row r="81" spans="1:17" hidden="1" outlineLevel="1" collapsed="1">
      <c r="A81" s="9">
        <v>42675</v>
      </c>
      <c r="B81" s="44">
        <v>1661.87170889</v>
      </c>
      <c r="C81" s="44">
        <f t="shared" ref="C81" si="43">G81+K81</f>
        <v>531.79802018999999</v>
      </c>
      <c r="D81" s="44">
        <f t="shared" ref="D81" si="44">H81+L81</f>
        <v>255.01461003</v>
      </c>
      <c r="E81" s="44">
        <f t="shared" ref="E81" si="45">I81+M81</f>
        <v>875.05907866999996</v>
      </c>
      <c r="F81" s="44">
        <v>971.73018860000002</v>
      </c>
      <c r="G81" s="44">
        <v>518.14495108999995</v>
      </c>
      <c r="H81" s="44">
        <v>233.99303628999999</v>
      </c>
      <c r="I81" s="44">
        <v>219.59220121999999</v>
      </c>
      <c r="J81" s="44">
        <v>690.14152029000002</v>
      </c>
      <c r="K81" s="44">
        <v>13.6530691</v>
      </c>
      <c r="L81" s="44">
        <v>21.021573740000001</v>
      </c>
      <c r="M81" s="44">
        <v>655.46687744999997</v>
      </c>
      <c r="N81" s="44"/>
      <c r="O81" s="44"/>
      <c r="P81" s="44"/>
      <c r="Q81" s="44"/>
    </row>
    <row r="82" spans="1:17" hidden="1" outlineLevel="1" collapsed="1">
      <c r="A82" s="9">
        <v>42705</v>
      </c>
      <c r="B82" s="44">
        <v>1654.5844083300001</v>
      </c>
      <c r="C82" s="44">
        <f t="shared" ref="C82" si="46">G82+K82</f>
        <v>525.03461864999997</v>
      </c>
      <c r="D82" s="44">
        <f t="shared" ref="D82" si="47">H82+L82</f>
        <v>241.80375948999998</v>
      </c>
      <c r="E82" s="44">
        <f t="shared" ref="E82" si="48">I82+M82</f>
        <v>887.74603019000006</v>
      </c>
      <c r="F82" s="44">
        <v>941.59391350999999</v>
      </c>
      <c r="G82" s="44">
        <v>506.20050076000001</v>
      </c>
      <c r="H82" s="44">
        <v>219.48837642999999</v>
      </c>
      <c r="I82" s="44">
        <v>215.90503631999999</v>
      </c>
      <c r="J82" s="44">
        <v>712.99049481999998</v>
      </c>
      <c r="K82" s="44">
        <v>18.834117890000002</v>
      </c>
      <c r="L82" s="44">
        <v>22.315383059999998</v>
      </c>
      <c r="M82" s="44">
        <v>671.84099387000003</v>
      </c>
      <c r="N82" s="44"/>
      <c r="O82" s="44"/>
      <c r="P82" s="44"/>
      <c r="Q82" s="44"/>
    </row>
    <row r="83" spans="1:17" hidden="1" outlineLevel="1" collapsed="1">
      <c r="A83" s="9">
        <v>42736</v>
      </c>
      <c r="B83" s="44">
        <v>1675.2493434600001</v>
      </c>
      <c r="C83" s="44">
        <f t="shared" ref="C83" si="49">G83+K83</f>
        <v>542.08296777999999</v>
      </c>
      <c r="D83" s="44">
        <f t="shared" ref="D83" si="50">H83+L83</f>
        <v>247.62837762999999</v>
      </c>
      <c r="E83" s="44">
        <f t="shared" ref="E83" si="51">I83+M83</f>
        <v>885.53799804999994</v>
      </c>
      <c r="F83" s="44">
        <v>965.40384773000005</v>
      </c>
      <c r="G83" s="44">
        <v>523.28822342000001</v>
      </c>
      <c r="H83" s="44">
        <v>225.69851188999999</v>
      </c>
      <c r="I83" s="44">
        <v>216.41711242</v>
      </c>
      <c r="J83" s="44">
        <v>709.84549573000004</v>
      </c>
      <c r="K83" s="44">
        <v>18.794744359999999</v>
      </c>
      <c r="L83" s="44">
        <v>21.92986574</v>
      </c>
      <c r="M83" s="44">
        <v>669.12088562999998</v>
      </c>
      <c r="N83" s="44"/>
      <c r="O83" s="44"/>
      <c r="P83" s="44"/>
      <c r="Q83" s="44"/>
    </row>
    <row r="84" spans="1:17" hidden="1" outlineLevel="1" collapsed="1">
      <c r="A84" s="9">
        <v>42767</v>
      </c>
      <c r="B84" s="44">
        <v>1741.4719227400001</v>
      </c>
      <c r="C84" s="44">
        <f t="shared" ref="C84" si="52">G84+K84</f>
        <v>617.05519203000006</v>
      </c>
      <c r="D84" s="44">
        <f t="shared" ref="D84" si="53">H84+L84</f>
        <v>248.12915834</v>
      </c>
      <c r="E84" s="44">
        <f t="shared" ref="E84" si="54">I84+M84</f>
        <v>876.28757236999991</v>
      </c>
      <c r="F84" s="44">
        <v>1039.2247084600001</v>
      </c>
      <c r="G84" s="44">
        <v>598.78827732000002</v>
      </c>
      <c r="H84" s="44">
        <v>226.60824989</v>
      </c>
      <c r="I84" s="44">
        <v>213.82818125</v>
      </c>
      <c r="J84" s="44">
        <v>702.24721427999998</v>
      </c>
      <c r="K84" s="44">
        <v>18.266914710000002</v>
      </c>
      <c r="L84" s="44">
        <v>21.52090845</v>
      </c>
      <c r="M84" s="44">
        <v>662.45939111999996</v>
      </c>
      <c r="N84" s="44"/>
      <c r="O84" s="44"/>
      <c r="P84" s="44"/>
      <c r="Q84" s="44"/>
    </row>
    <row r="85" spans="1:17" hidden="1" outlineLevel="1" collapsed="1">
      <c r="A85" s="9">
        <v>42795</v>
      </c>
      <c r="B85" s="44">
        <v>1768.6539648999999</v>
      </c>
      <c r="C85" s="44">
        <f t="shared" ref="C85" si="55">G85+K85</f>
        <v>645.47324522999997</v>
      </c>
      <c r="D85" s="44">
        <f t="shared" ref="D85" si="56">H85+L85</f>
        <v>273.35624820999999</v>
      </c>
      <c r="E85" s="44">
        <f t="shared" ref="E85" si="57">I85+M85</f>
        <v>849.82447146000004</v>
      </c>
      <c r="F85" s="44">
        <v>1103.6098982399999</v>
      </c>
      <c r="G85" s="44">
        <v>645.43219648000002</v>
      </c>
      <c r="H85" s="44">
        <v>244.15636545000001</v>
      </c>
      <c r="I85" s="44">
        <v>214.02133631000001</v>
      </c>
      <c r="J85" s="44">
        <v>665.04406666</v>
      </c>
      <c r="K85" s="44">
        <v>4.1048750000000002E-2</v>
      </c>
      <c r="L85" s="44">
        <v>29.199882760000001</v>
      </c>
      <c r="M85" s="44">
        <v>635.80313515</v>
      </c>
      <c r="N85" s="44"/>
      <c r="O85" s="44"/>
      <c r="P85" s="44"/>
      <c r="Q85" s="44"/>
    </row>
    <row r="86" spans="1:17" hidden="1" outlineLevel="1" collapsed="1">
      <c r="A86" s="9">
        <v>42826</v>
      </c>
      <c r="B86" s="44">
        <v>1762.18427978</v>
      </c>
      <c r="C86" s="44">
        <f t="shared" ref="C86" si="58">G86+K86</f>
        <v>654.84587179999994</v>
      </c>
      <c r="D86" s="44">
        <f t="shared" ref="D86" si="59">H86+L86</f>
        <v>275.81113488</v>
      </c>
      <c r="E86" s="44">
        <f t="shared" ref="E86" si="60">I86+M86</f>
        <v>831.5272731</v>
      </c>
      <c r="F86" s="44">
        <v>1110.2858647200001</v>
      </c>
      <c r="G86" s="44">
        <v>651.06118493999998</v>
      </c>
      <c r="H86" s="44">
        <v>247.04209612</v>
      </c>
      <c r="I86" s="44">
        <v>212.18258366000001</v>
      </c>
      <c r="J86" s="44">
        <v>651.89841506000005</v>
      </c>
      <c r="K86" s="44">
        <v>3.7846868599999999</v>
      </c>
      <c r="L86" s="44">
        <v>28.769038760000001</v>
      </c>
      <c r="M86" s="44">
        <v>619.34468944000002</v>
      </c>
      <c r="N86" s="44"/>
      <c r="O86" s="44"/>
      <c r="P86" s="44"/>
      <c r="Q86" s="44"/>
    </row>
    <row r="87" spans="1:17" hidden="1" outlineLevel="1" collapsed="1">
      <c r="A87" s="9">
        <v>42856</v>
      </c>
      <c r="B87" s="44">
        <v>1795.0159561400001</v>
      </c>
      <c r="C87" s="44">
        <f t="shared" ref="C87" si="61">G87+K87</f>
        <v>687.10595105000004</v>
      </c>
      <c r="D87" s="44">
        <f t="shared" ref="D87" si="62">H87+L87</f>
        <v>281.83419255999996</v>
      </c>
      <c r="E87" s="44">
        <f t="shared" ref="E87" si="63">I87+M87</f>
        <v>826.07581253000001</v>
      </c>
      <c r="F87" s="44">
        <v>1148.67590178</v>
      </c>
      <c r="G87" s="44">
        <v>683.57874297000001</v>
      </c>
      <c r="H87" s="44">
        <v>253.22448585999999</v>
      </c>
      <c r="I87" s="44">
        <v>211.87267295000001</v>
      </c>
      <c r="J87" s="44">
        <v>646.34005435999995</v>
      </c>
      <c r="K87" s="44">
        <v>3.5272080799999999</v>
      </c>
      <c r="L87" s="44">
        <v>28.6097067</v>
      </c>
      <c r="M87" s="44">
        <v>614.20313957999997</v>
      </c>
      <c r="N87" s="44"/>
      <c r="O87" s="44"/>
      <c r="P87" s="44"/>
      <c r="Q87" s="44"/>
    </row>
    <row r="88" spans="1:17" hidden="1" outlineLevel="1" collapsed="1">
      <c r="A88" s="9">
        <v>42887</v>
      </c>
      <c r="B88" s="44">
        <v>1811.99146135</v>
      </c>
      <c r="C88" s="44">
        <f t="shared" ref="C88" si="64">G88+K88</f>
        <v>658.65554726999994</v>
      </c>
      <c r="D88" s="44">
        <f t="shared" ref="D88" si="65">H88+L88</f>
        <v>335.48545894</v>
      </c>
      <c r="E88" s="44">
        <f t="shared" ref="E88" si="66">I88+M88</f>
        <v>817.85045514000001</v>
      </c>
      <c r="F88" s="44">
        <v>1174.7228319400001</v>
      </c>
      <c r="G88" s="44">
        <v>654.86508223999999</v>
      </c>
      <c r="H88" s="44">
        <v>308.18646361999998</v>
      </c>
      <c r="I88" s="44">
        <v>211.67128607999999</v>
      </c>
      <c r="J88" s="44">
        <v>637.26862941000002</v>
      </c>
      <c r="K88" s="44">
        <v>3.79046503</v>
      </c>
      <c r="L88" s="44">
        <v>27.29899532</v>
      </c>
      <c r="M88" s="44">
        <v>606.17916906000005</v>
      </c>
      <c r="N88" s="44"/>
      <c r="O88" s="44"/>
      <c r="P88" s="44"/>
      <c r="Q88" s="44"/>
    </row>
    <row r="89" spans="1:17" hidden="1" outlineLevel="1" collapsed="1">
      <c r="A89" s="9">
        <v>42917</v>
      </c>
      <c r="B89" s="44">
        <v>1837.18070973</v>
      </c>
      <c r="C89" s="44">
        <f t="shared" ref="C89" si="67">G89+K89</f>
        <v>708.52329398999996</v>
      </c>
      <c r="D89" s="44">
        <f t="shared" ref="D89" si="68">H89+L89</f>
        <v>315.91128835999996</v>
      </c>
      <c r="E89" s="44">
        <f t="shared" ref="E89" si="69">I89+M89</f>
        <v>812.74612737999996</v>
      </c>
      <c r="F89" s="44">
        <v>1209.1061338</v>
      </c>
      <c r="G89" s="44">
        <v>708.18112129999997</v>
      </c>
      <c r="H89" s="44">
        <v>288.74871073999998</v>
      </c>
      <c r="I89" s="44">
        <v>212.17630176</v>
      </c>
      <c r="J89" s="44">
        <v>628.07457593000004</v>
      </c>
      <c r="K89" s="44">
        <v>0.34217269</v>
      </c>
      <c r="L89" s="44">
        <v>27.16257762</v>
      </c>
      <c r="M89" s="44">
        <v>600.56982561999996</v>
      </c>
      <c r="N89" s="44"/>
      <c r="O89" s="44"/>
      <c r="P89" s="44"/>
      <c r="Q89" s="44"/>
    </row>
    <row r="90" spans="1:17" hidden="1" outlineLevel="1" collapsed="1">
      <c r="A90" s="9">
        <v>42948</v>
      </c>
      <c r="B90" s="44">
        <v>1894.0422038700001</v>
      </c>
      <c r="C90" s="44">
        <f t="shared" ref="C90" si="70">G90+K90</f>
        <v>760.02427810000006</v>
      </c>
      <c r="D90" s="44">
        <f t="shared" ref="D90" si="71">H90+L90</f>
        <v>329.68804590999997</v>
      </c>
      <c r="E90" s="44">
        <f t="shared" ref="E90" si="72">I90+M90</f>
        <v>804.32987985999989</v>
      </c>
      <c r="F90" s="44">
        <v>1274.40472398</v>
      </c>
      <c r="G90" s="44">
        <v>759.68804752000005</v>
      </c>
      <c r="H90" s="44">
        <v>302.98289842999998</v>
      </c>
      <c r="I90" s="44">
        <v>211.73377803</v>
      </c>
      <c r="J90" s="44">
        <v>619.63747989000001</v>
      </c>
      <c r="K90" s="44">
        <v>0.33623058</v>
      </c>
      <c r="L90" s="44">
        <v>26.705147480000001</v>
      </c>
      <c r="M90" s="44">
        <v>592.59610182999995</v>
      </c>
      <c r="N90" s="44"/>
      <c r="O90" s="44"/>
      <c r="P90" s="44"/>
      <c r="Q90" s="44"/>
    </row>
    <row r="91" spans="1:17" hidden="1" outlineLevel="1" collapsed="1">
      <c r="A91" s="9">
        <v>42979</v>
      </c>
      <c r="B91" s="44">
        <v>1947.98429706</v>
      </c>
      <c r="C91" s="44">
        <f t="shared" ref="C91" si="73">G91+K91</f>
        <v>782.95818787000007</v>
      </c>
      <c r="D91" s="44">
        <f t="shared" ref="D91" si="74">H91+L91</f>
        <v>342.52953739999998</v>
      </c>
      <c r="E91" s="44">
        <f t="shared" ref="E91" si="75">I91+M91</f>
        <v>822.49657178999996</v>
      </c>
      <c r="F91" s="44">
        <v>1308.22340749</v>
      </c>
      <c r="G91" s="44">
        <v>782.93028443000003</v>
      </c>
      <c r="H91" s="44">
        <v>315.72457302999999</v>
      </c>
      <c r="I91" s="44">
        <v>209.56855003000001</v>
      </c>
      <c r="J91" s="44">
        <v>639.76088957000002</v>
      </c>
      <c r="K91" s="44">
        <v>2.7903440000000002E-2</v>
      </c>
      <c r="L91" s="44">
        <v>26.80496437</v>
      </c>
      <c r="M91" s="44">
        <v>612.92802175999998</v>
      </c>
      <c r="N91" s="44"/>
      <c r="O91" s="44"/>
      <c r="P91" s="44"/>
      <c r="Q91" s="44"/>
    </row>
    <row r="92" spans="1:17" hidden="1" outlineLevel="1" collapsed="1">
      <c r="A92" s="9">
        <v>43009</v>
      </c>
      <c r="B92" s="44">
        <v>1982.8905870999999</v>
      </c>
      <c r="C92" s="44">
        <f t="shared" ref="C92" si="76">G92+K92</f>
        <v>819.32227985999998</v>
      </c>
      <c r="D92" s="44">
        <f t="shared" ref="D92" si="77">H92+L92</f>
        <v>341.83939107000003</v>
      </c>
      <c r="E92" s="44">
        <f t="shared" ref="E92" si="78">I92+M92</f>
        <v>821.72891617000005</v>
      </c>
      <c r="F92" s="44">
        <v>1342.1537414100001</v>
      </c>
      <c r="G92" s="44">
        <v>819.29381576000003</v>
      </c>
      <c r="H92" s="44">
        <v>314.75444363000003</v>
      </c>
      <c r="I92" s="44">
        <v>208.10548202000001</v>
      </c>
      <c r="J92" s="44">
        <v>640.73684569</v>
      </c>
      <c r="K92" s="44">
        <v>2.8464099999999999E-2</v>
      </c>
      <c r="L92" s="44">
        <v>27.084947440000001</v>
      </c>
      <c r="M92" s="44">
        <v>613.62343414999998</v>
      </c>
      <c r="N92" s="44"/>
      <c r="O92" s="44"/>
      <c r="P92" s="44"/>
      <c r="Q92" s="44"/>
    </row>
    <row r="93" spans="1:17" hidden="1" outlineLevel="1" collapsed="1">
      <c r="A93" s="9">
        <v>43040</v>
      </c>
      <c r="B93" s="44">
        <v>2014.2799085500001</v>
      </c>
      <c r="C93" s="44">
        <f t="shared" ref="C93" si="79">G93+K93</f>
        <v>842.08115686999997</v>
      </c>
      <c r="D93" s="44">
        <f t="shared" ref="D93" si="80">H93+L93</f>
        <v>348.18804700999999</v>
      </c>
      <c r="E93" s="44">
        <f t="shared" ref="E93" si="81">I93+M93</f>
        <v>824.01070467</v>
      </c>
      <c r="F93" s="44">
        <v>1373.80259505</v>
      </c>
      <c r="G93" s="44">
        <v>842.04637522999997</v>
      </c>
      <c r="H93" s="44">
        <v>321.12086853</v>
      </c>
      <c r="I93" s="44">
        <v>210.63535128999999</v>
      </c>
      <c r="J93" s="44">
        <v>640.47731350000004</v>
      </c>
      <c r="K93" s="44">
        <v>3.4781640000000003E-2</v>
      </c>
      <c r="L93" s="44">
        <v>27.067178479999999</v>
      </c>
      <c r="M93" s="44">
        <v>613.37535337999998</v>
      </c>
      <c r="N93" s="44"/>
      <c r="O93" s="44"/>
      <c r="P93" s="44"/>
      <c r="Q93" s="44"/>
    </row>
    <row r="94" spans="1:17" hidden="1" outlineLevel="1" collapsed="1">
      <c r="A94" s="9">
        <v>43070</v>
      </c>
      <c r="B94" s="44">
        <v>2107.2939193900002</v>
      </c>
      <c r="C94" s="44">
        <f t="shared" ref="C94" si="82">G94+K94</f>
        <v>758.62798548000001</v>
      </c>
      <c r="D94" s="44">
        <f t="shared" ref="D94" si="83">H94+L94</f>
        <v>480.87517793000001</v>
      </c>
      <c r="E94" s="44">
        <f t="shared" ref="E94" si="84">I94+M94</f>
        <v>867.79075598000009</v>
      </c>
      <c r="F94" s="44">
        <v>1416.3789690200001</v>
      </c>
      <c r="G94" s="44">
        <v>758.60276311999996</v>
      </c>
      <c r="H94" s="44">
        <v>445.95976605999999</v>
      </c>
      <c r="I94" s="44">
        <v>211.81643983999999</v>
      </c>
      <c r="J94" s="44">
        <v>690.91495037000004</v>
      </c>
      <c r="K94" s="44">
        <v>2.5222359999999999E-2</v>
      </c>
      <c r="L94" s="44">
        <v>34.91541187</v>
      </c>
      <c r="M94" s="44">
        <v>655.97431614000004</v>
      </c>
      <c r="N94" s="44"/>
      <c r="O94" s="44"/>
      <c r="P94" s="44"/>
      <c r="Q94" s="44"/>
    </row>
    <row r="95" spans="1:17" hidden="1" outlineLevel="1" collapsed="1">
      <c r="A95" s="9">
        <v>43101</v>
      </c>
      <c r="B95" s="44">
        <v>2165.6050291800002</v>
      </c>
      <c r="C95" s="44">
        <f t="shared" ref="C95" si="85">G95+K95</f>
        <v>936.95104760000004</v>
      </c>
      <c r="D95" s="44">
        <f t="shared" ref="D95" si="86">H95+L95</f>
        <v>356.85764442999999</v>
      </c>
      <c r="E95" s="44">
        <f t="shared" ref="E95" si="87">I95+M95</f>
        <v>871.79633715</v>
      </c>
      <c r="F95" s="44">
        <v>1465.70715683</v>
      </c>
      <c r="G95" s="44">
        <v>928.50786526000002</v>
      </c>
      <c r="H95" s="44">
        <v>332.05932620999999</v>
      </c>
      <c r="I95" s="44">
        <v>205.13996535999999</v>
      </c>
      <c r="J95" s="44">
        <v>699.89787234999994</v>
      </c>
      <c r="K95" s="44">
        <v>8.4431823399999999</v>
      </c>
      <c r="L95" s="44">
        <v>24.798318219999999</v>
      </c>
      <c r="M95" s="44">
        <v>666.65637178999998</v>
      </c>
      <c r="N95" s="44"/>
      <c r="O95" s="44"/>
      <c r="P95" s="44"/>
      <c r="Q95" s="44"/>
    </row>
    <row r="96" spans="1:17" hidden="1" outlineLevel="1" collapsed="1">
      <c r="A96" s="9">
        <v>43132</v>
      </c>
      <c r="B96" s="44">
        <v>2149.05656886</v>
      </c>
      <c r="C96" s="44">
        <f t="shared" ref="C96" si="88">G96+K96</f>
        <v>932.57940127000006</v>
      </c>
      <c r="D96" s="44">
        <f t="shared" ref="D96" si="89">H96+L96</f>
        <v>367.28170943000003</v>
      </c>
      <c r="E96" s="44">
        <f t="shared" ref="E96" si="90">I96+M96</f>
        <v>849.19545816000004</v>
      </c>
      <c r="F96" s="44">
        <v>1476.6990217499999</v>
      </c>
      <c r="G96" s="44">
        <v>932.54290285000002</v>
      </c>
      <c r="H96" s="44">
        <v>335.57028078000002</v>
      </c>
      <c r="I96" s="44">
        <v>208.58583812000001</v>
      </c>
      <c r="J96" s="44">
        <v>672.35754711000004</v>
      </c>
      <c r="K96" s="44">
        <v>3.6498419999999997E-2</v>
      </c>
      <c r="L96" s="44">
        <v>31.711428649999998</v>
      </c>
      <c r="M96" s="44">
        <v>640.60962003999998</v>
      </c>
      <c r="N96" s="44"/>
      <c r="O96" s="44"/>
      <c r="P96" s="44"/>
      <c r="Q96" s="44"/>
    </row>
    <row r="97" spans="1:17" hidden="1" outlineLevel="1" collapsed="1">
      <c r="A97" s="9">
        <v>43160</v>
      </c>
      <c r="B97" s="44">
        <v>2180.10380953</v>
      </c>
      <c r="C97" s="44">
        <f t="shared" ref="C97" si="91">G97+K97</f>
        <v>960.50086100999999</v>
      </c>
      <c r="D97" s="44">
        <f t="shared" ref="D97" si="92">H97+L97</f>
        <v>373.49081562999999</v>
      </c>
      <c r="E97" s="44">
        <f t="shared" ref="E97" si="93">I97+M97</f>
        <v>846.11213289</v>
      </c>
      <c r="F97" s="44">
        <v>1512.80535925</v>
      </c>
      <c r="G97" s="44">
        <v>960.46705937000002</v>
      </c>
      <c r="H97" s="44">
        <v>341.90734866999998</v>
      </c>
      <c r="I97" s="44">
        <v>210.43095120999999</v>
      </c>
      <c r="J97" s="44">
        <v>667.29845028</v>
      </c>
      <c r="K97" s="44">
        <v>3.3801640000000001E-2</v>
      </c>
      <c r="L97" s="44">
        <v>31.583466959999999</v>
      </c>
      <c r="M97" s="44">
        <v>635.68118168000001</v>
      </c>
      <c r="N97" s="44"/>
      <c r="O97" s="44"/>
      <c r="P97" s="44"/>
      <c r="Q97" s="44"/>
    </row>
    <row r="98" spans="1:17" hidden="1" outlineLevel="1" collapsed="1">
      <c r="A98" s="9">
        <v>43191</v>
      </c>
      <c r="B98" s="44">
        <v>2192.1012428099998</v>
      </c>
      <c r="C98" s="44">
        <f t="shared" ref="C98" si="94">G98+K98</f>
        <v>973.33125181999992</v>
      </c>
      <c r="D98" s="44">
        <f t="shared" ref="D98" si="95">H98+L98</f>
        <v>377.95943581</v>
      </c>
      <c r="E98" s="44">
        <f t="shared" ref="E98" si="96">I98+M98</f>
        <v>840.81055517999994</v>
      </c>
      <c r="F98" s="44">
        <v>1533.36895213</v>
      </c>
      <c r="G98" s="44">
        <v>973.29880490999994</v>
      </c>
      <c r="H98" s="44">
        <v>346.64026443</v>
      </c>
      <c r="I98" s="44">
        <v>213.42988278999999</v>
      </c>
      <c r="J98" s="44">
        <v>658.73229068000001</v>
      </c>
      <c r="K98" s="44">
        <v>3.2446910000000002E-2</v>
      </c>
      <c r="L98" s="44">
        <v>31.31917138</v>
      </c>
      <c r="M98" s="44">
        <v>627.38067238999997</v>
      </c>
      <c r="N98" s="44"/>
      <c r="O98" s="44"/>
      <c r="P98" s="44"/>
      <c r="Q98" s="44"/>
    </row>
    <row r="99" spans="1:17" hidden="1" outlineLevel="1" collapsed="1">
      <c r="A99" s="9">
        <v>43221</v>
      </c>
      <c r="B99" s="44">
        <v>2236.0442677999999</v>
      </c>
      <c r="C99" s="44">
        <f t="shared" ref="C99" si="97">G99+K99</f>
        <v>1010.7962531600001</v>
      </c>
      <c r="D99" s="44">
        <f t="shared" ref="D99" si="98">H99+L99</f>
        <v>407.43233717000004</v>
      </c>
      <c r="E99" s="44">
        <f t="shared" ref="E99" si="99">I99+M99</f>
        <v>817.81567747000008</v>
      </c>
      <c r="F99" s="44">
        <v>1601.35217954</v>
      </c>
      <c r="G99" s="44">
        <v>1010.76938886</v>
      </c>
      <c r="H99" s="44">
        <v>376.22535850000003</v>
      </c>
      <c r="I99" s="44">
        <v>214.35743217999999</v>
      </c>
      <c r="J99" s="44">
        <v>634.69208825999999</v>
      </c>
      <c r="K99" s="44">
        <v>2.6864300000000001E-2</v>
      </c>
      <c r="L99" s="44">
        <v>31.206978670000002</v>
      </c>
      <c r="M99" s="44">
        <v>603.45824529000004</v>
      </c>
      <c r="N99" s="44"/>
      <c r="O99" s="44"/>
      <c r="P99" s="44"/>
      <c r="Q99" s="44"/>
    </row>
    <row r="100" spans="1:17" hidden="1" outlineLevel="1" collapsed="1">
      <c r="A100" s="9">
        <v>43252</v>
      </c>
      <c r="B100" s="44">
        <v>2232.6647096299998</v>
      </c>
      <c r="C100" s="44">
        <f t="shared" ref="C100" si="100">G100+K100</f>
        <v>1009.27615027</v>
      </c>
      <c r="D100" s="44">
        <f t="shared" ref="D100" si="101">H100+L100</f>
        <v>407.91130006000003</v>
      </c>
      <c r="E100" s="44">
        <f t="shared" ref="E100" si="102">I100+M100</f>
        <v>815.47725930000001</v>
      </c>
      <c r="F100" s="44">
        <v>1600.5978281099999</v>
      </c>
      <c r="G100" s="44">
        <v>1009.2497218</v>
      </c>
      <c r="H100" s="44">
        <v>376.47097129000002</v>
      </c>
      <c r="I100" s="44">
        <v>214.87713502</v>
      </c>
      <c r="J100" s="44">
        <v>632.06688152000004</v>
      </c>
      <c r="K100" s="44">
        <v>2.6428469999999999E-2</v>
      </c>
      <c r="L100" s="44">
        <v>31.440328770000001</v>
      </c>
      <c r="M100" s="44">
        <v>600.60012428000005</v>
      </c>
      <c r="N100" s="44"/>
      <c r="O100" s="44"/>
      <c r="P100" s="44"/>
      <c r="Q100" s="44"/>
    </row>
    <row r="101" spans="1:17" hidden="1" outlineLevel="1" collapsed="1">
      <c r="A101" s="9">
        <v>43282</v>
      </c>
      <c r="B101" s="44">
        <v>2313.4123537800001</v>
      </c>
      <c r="C101" s="44">
        <f t="shared" ref="C101" si="103">G101+K101</f>
        <v>1050.4964594</v>
      </c>
      <c r="D101" s="44">
        <f t="shared" ref="D101" si="104">H101+L101</f>
        <v>428.56789859000003</v>
      </c>
      <c r="E101" s="44">
        <f t="shared" ref="E101" si="105">I101+M101</f>
        <v>834.34799578999991</v>
      </c>
      <c r="F101" s="44">
        <v>1665.1966277199999</v>
      </c>
      <c r="G101" s="44">
        <v>1050.4669148</v>
      </c>
      <c r="H101" s="44">
        <v>396.26382193000001</v>
      </c>
      <c r="I101" s="44">
        <v>218.46589098999999</v>
      </c>
      <c r="J101" s="44">
        <v>648.21572605999995</v>
      </c>
      <c r="K101" s="44">
        <v>2.9544600000000001E-2</v>
      </c>
      <c r="L101" s="44">
        <v>32.30407666</v>
      </c>
      <c r="M101" s="44">
        <v>615.88210479999998</v>
      </c>
      <c r="N101" s="44"/>
      <c r="O101" s="44"/>
      <c r="P101" s="44"/>
      <c r="Q101" s="44"/>
    </row>
    <row r="102" spans="1:17" hidden="1" outlineLevel="1" collapsed="1">
      <c r="A102" s="9">
        <v>43313</v>
      </c>
      <c r="B102" s="44">
        <v>2469.0554959900001</v>
      </c>
      <c r="C102" s="44">
        <f t="shared" ref="C102" si="106">G102+K102</f>
        <v>1104.6760550000001</v>
      </c>
      <c r="D102" s="44">
        <f t="shared" ref="D102" si="107">H102+L102</f>
        <v>451.05423968000002</v>
      </c>
      <c r="E102" s="44">
        <f t="shared" ref="E102" si="108">I102+M102</f>
        <v>913.32520131000001</v>
      </c>
      <c r="F102" s="44">
        <v>1742.8765724100001</v>
      </c>
      <c r="G102" s="44">
        <v>1104.6448824700001</v>
      </c>
      <c r="H102" s="44">
        <v>414.49873299000001</v>
      </c>
      <c r="I102" s="44">
        <v>223.73295694999999</v>
      </c>
      <c r="J102" s="44">
        <v>726.17892357999995</v>
      </c>
      <c r="K102" s="44">
        <v>3.117253E-2</v>
      </c>
      <c r="L102" s="44">
        <v>36.555506690000001</v>
      </c>
      <c r="M102" s="44">
        <v>689.59224436</v>
      </c>
      <c r="N102" s="44"/>
      <c r="O102" s="44"/>
      <c r="P102" s="44"/>
      <c r="Q102" s="44"/>
    </row>
    <row r="103" spans="1:17" hidden="1" outlineLevel="1" collapsed="1">
      <c r="A103" s="9">
        <v>43344</v>
      </c>
      <c r="B103" s="44">
        <v>2495.1468034899999</v>
      </c>
      <c r="C103" s="44">
        <f t="shared" ref="C103" si="109">G103+K103</f>
        <v>1117.0266938799998</v>
      </c>
      <c r="D103" s="44">
        <f t="shared" ref="D103" si="110">H103+L103</f>
        <v>460.88483640999999</v>
      </c>
      <c r="E103" s="44">
        <f t="shared" ref="E103" si="111">I103+M103</f>
        <v>917.23527320000005</v>
      </c>
      <c r="F103" s="44">
        <v>1767.5333468700001</v>
      </c>
      <c r="G103" s="44">
        <v>1116.9970143999999</v>
      </c>
      <c r="H103" s="44">
        <v>424.11998944999999</v>
      </c>
      <c r="I103" s="44">
        <v>226.41634302</v>
      </c>
      <c r="J103" s="44">
        <v>727.61345661999997</v>
      </c>
      <c r="K103" s="44">
        <v>2.9679480000000001E-2</v>
      </c>
      <c r="L103" s="44">
        <v>36.76484696</v>
      </c>
      <c r="M103" s="44">
        <v>690.81893018000005</v>
      </c>
      <c r="N103" s="44"/>
      <c r="O103" s="44"/>
      <c r="P103" s="44"/>
      <c r="Q103" s="44"/>
    </row>
    <row r="104" spans="1:17" hidden="1" outlineLevel="1" collapsed="1">
      <c r="A104" s="9">
        <v>43374</v>
      </c>
      <c r="B104" s="44">
        <v>2530.0237811900001</v>
      </c>
      <c r="C104" s="44">
        <f t="shared" ref="C104" si="112">G104+K104</f>
        <v>1148.2734880800001</v>
      </c>
      <c r="D104" s="44">
        <f t="shared" ref="D104" si="113">H104+L104</f>
        <v>475.59924391999999</v>
      </c>
      <c r="E104" s="44">
        <f t="shared" ref="E104" si="114">I104+M104</f>
        <v>906.15104918999998</v>
      </c>
      <c r="F104" s="44">
        <v>1813.52502344</v>
      </c>
      <c r="G104" s="44">
        <v>1148.24035656</v>
      </c>
      <c r="H104" s="44">
        <v>439.08241239</v>
      </c>
      <c r="I104" s="44">
        <v>226.20225449</v>
      </c>
      <c r="J104" s="44">
        <v>716.49875774999998</v>
      </c>
      <c r="K104" s="44">
        <v>3.3131519999999998E-2</v>
      </c>
      <c r="L104" s="44">
        <v>36.516831529999997</v>
      </c>
      <c r="M104" s="44">
        <v>679.94879470000001</v>
      </c>
      <c r="N104" s="44"/>
      <c r="O104" s="44"/>
      <c r="P104" s="44"/>
      <c r="Q104" s="44"/>
    </row>
    <row r="105" spans="1:17" hidden="1" outlineLevel="1" collapsed="1">
      <c r="A105" s="9">
        <v>43405</v>
      </c>
      <c r="B105" s="44">
        <v>2561.9214969899999</v>
      </c>
      <c r="C105" s="44">
        <f t="shared" ref="C105" si="115">G105+K105</f>
        <v>1162.40173665</v>
      </c>
      <c r="D105" s="44">
        <f t="shared" ref="D105" si="116">H105+L105</f>
        <v>482.8039607</v>
      </c>
      <c r="E105" s="44">
        <f t="shared" ref="E105" si="117">I105+M105</f>
        <v>916.71579964</v>
      </c>
      <c r="F105" s="44">
        <v>1837.6881278000001</v>
      </c>
      <c r="G105" s="44">
        <v>1162.36923796</v>
      </c>
      <c r="H105" s="44">
        <v>445.80001822000003</v>
      </c>
      <c r="I105" s="44">
        <v>229.51887162</v>
      </c>
      <c r="J105" s="44">
        <v>724.23336918999996</v>
      </c>
      <c r="K105" s="44">
        <v>3.2498689999999997E-2</v>
      </c>
      <c r="L105" s="44">
        <v>37.003942479999999</v>
      </c>
      <c r="M105" s="44">
        <v>687.19692801999997</v>
      </c>
      <c r="N105" s="44"/>
      <c r="O105" s="44"/>
      <c r="P105" s="44"/>
      <c r="Q105" s="44"/>
    </row>
    <row r="106" spans="1:17" hidden="1" outlineLevel="1" collapsed="1">
      <c r="A106" s="9">
        <v>43435</v>
      </c>
      <c r="B106" s="44">
        <v>2480.8020109399999</v>
      </c>
      <c r="C106" s="44">
        <f t="shared" ref="C106" si="118">G106+K106</f>
        <v>1150.53937053</v>
      </c>
      <c r="D106" s="44">
        <f t="shared" ref="D106" si="119">H106+L106</f>
        <v>475.80669260000002</v>
      </c>
      <c r="E106" s="44">
        <f t="shared" ref="E106" si="120">I106+M106</f>
        <v>854.45594781</v>
      </c>
      <c r="F106" s="44">
        <v>1820.9154593999999</v>
      </c>
      <c r="G106" s="44">
        <v>1150.50875832</v>
      </c>
      <c r="H106" s="44">
        <v>439.88493896</v>
      </c>
      <c r="I106" s="44">
        <v>230.52176212000001</v>
      </c>
      <c r="J106" s="44">
        <v>659.88655154000003</v>
      </c>
      <c r="K106" s="44">
        <v>3.0612210000000001E-2</v>
      </c>
      <c r="L106" s="44">
        <v>35.921753639999999</v>
      </c>
      <c r="M106" s="44">
        <v>623.93418569000005</v>
      </c>
      <c r="N106" s="44"/>
      <c r="O106" s="44"/>
      <c r="P106" s="44"/>
      <c r="Q106" s="44"/>
    </row>
    <row r="107" spans="1:17" hidden="1" outlineLevel="1" collapsed="1">
      <c r="A107" s="9">
        <v>43466</v>
      </c>
      <c r="B107" s="44">
        <v>2524.6874822099999</v>
      </c>
      <c r="C107" s="44">
        <f t="shared" ref="C107" si="121">G107+K107</f>
        <v>1182.95906593</v>
      </c>
      <c r="D107" s="44">
        <f t="shared" ref="D107" si="122">H107+L107</f>
        <v>502.20849726</v>
      </c>
      <c r="E107" s="44">
        <f t="shared" ref="E107" si="123">I107+M107</f>
        <v>849.20831759999999</v>
      </c>
      <c r="F107" s="44">
        <v>1885.7848012300001</v>
      </c>
      <c r="G107" s="44">
        <v>1182.9193739</v>
      </c>
      <c r="H107" s="44">
        <v>466.89994753000002</v>
      </c>
      <c r="I107" s="44">
        <v>235.9654798</v>
      </c>
      <c r="J107" s="44">
        <v>648.59107956000003</v>
      </c>
      <c r="K107" s="44">
        <v>3.9692030000000003E-2</v>
      </c>
      <c r="L107" s="44">
        <v>35.308549730000003</v>
      </c>
      <c r="M107" s="44">
        <v>613.24283779999996</v>
      </c>
      <c r="N107" s="44"/>
      <c r="O107" s="44"/>
      <c r="P107" s="44"/>
      <c r="Q107" s="44"/>
    </row>
    <row r="108" spans="1:17" hidden="1" outlineLevel="1" collapsed="1">
      <c r="A108" s="9">
        <v>43497</v>
      </c>
      <c r="B108" s="44">
        <v>2534.3758807899999</v>
      </c>
      <c r="C108" s="44">
        <f t="shared" ref="C108" si="124">G108+K108</f>
        <v>1182.95906593</v>
      </c>
      <c r="D108" s="44">
        <f t="shared" ref="D108" si="125">H108+L108</f>
        <v>502.20849726</v>
      </c>
      <c r="E108" s="44">
        <f t="shared" ref="E108" si="126">I108+M108</f>
        <v>849.20831759999999</v>
      </c>
      <c r="F108" s="44">
        <v>1885.7848012300001</v>
      </c>
      <c r="G108" s="44">
        <v>1182.9193739</v>
      </c>
      <c r="H108" s="44">
        <v>466.89994753000002</v>
      </c>
      <c r="I108" s="44">
        <v>235.9654798</v>
      </c>
      <c r="J108" s="44">
        <v>648.59107956000003</v>
      </c>
      <c r="K108" s="44">
        <v>3.9692030000000003E-2</v>
      </c>
      <c r="L108" s="44">
        <v>35.308549730000003</v>
      </c>
      <c r="M108" s="44">
        <v>613.24283779999996</v>
      </c>
      <c r="N108" s="44"/>
      <c r="O108" s="44"/>
      <c r="P108" s="44"/>
      <c r="Q108" s="44"/>
    </row>
    <row r="109" spans="1:17" hidden="1" outlineLevel="1" collapsed="1">
      <c r="A109" s="9">
        <v>43525</v>
      </c>
      <c r="B109" s="44">
        <v>2596.7295736900001</v>
      </c>
      <c r="C109" s="44">
        <f t="shared" ref="C109" si="127">G109+K109</f>
        <v>1260.39012</v>
      </c>
      <c r="D109" s="44">
        <f t="shared" ref="D109" si="128">H109+L109</f>
        <v>505.16693533</v>
      </c>
      <c r="E109" s="44">
        <f t="shared" ref="E109" si="129">I109+M109</f>
        <v>831.17251836000003</v>
      </c>
      <c r="F109" s="44">
        <v>1939.26742322</v>
      </c>
      <c r="G109" s="44">
        <v>1241.8991751000001</v>
      </c>
      <c r="H109" s="44">
        <v>469.41551207999998</v>
      </c>
      <c r="I109" s="44">
        <v>227.95273603999999</v>
      </c>
      <c r="J109" s="44">
        <v>657.46215046999998</v>
      </c>
      <c r="K109" s="44">
        <v>18.490944899999999</v>
      </c>
      <c r="L109" s="44">
        <v>35.751423250000002</v>
      </c>
      <c r="M109" s="44">
        <v>603.21978232000004</v>
      </c>
      <c r="N109" s="44"/>
      <c r="O109" s="44"/>
      <c r="P109" s="44"/>
      <c r="Q109" s="44"/>
    </row>
    <row r="110" spans="1:17" hidden="1" outlineLevel="1" collapsed="1">
      <c r="A110" s="9">
        <v>43556</v>
      </c>
      <c r="B110" s="44">
        <v>2574.72609577</v>
      </c>
      <c r="C110" s="44">
        <f t="shared" ref="C110" si="130">G110+K110</f>
        <v>1210.3089996200001</v>
      </c>
      <c r="D110" s="44">
        <f t="shared" ref="D110" si="131">H110+L110</f>
        <v>534.03199109000002</v>
      </c>
      <c r="E110" s="44">
        <f t="shared" ref="E110" si="132">I110+M110</f>
        <v>830.38510506</v>
      </c>
      <c r="F110" s="44">
        <v>1959.8711312299999</v>
      </c>
      <c r="G110" s="44">
        <v>1210.2840087300001</v>
      </c>
      <c r="H110" s="44">
        <v>504.98664711999999</v>
      </c>
      <c r="I110" s="44">
        <v>244.60047538000001</v>
      </c>
      <c r="J110" s="44">
        <v>614.85496453999997</v>
      </c>
      <c r="K110" s="44">
        <v>2.4990890000000002E-2</v>
      </c>
      <c r="L110" s="44">
        <v>29.045343970000001</v>
      </c>
      <c r="M110" s="44">
        <v>585.78462967999997</v>
      </c>
      <c r="N110" s="44"/>
      <c r="O110" s="44"/>
      <c r="P110" s="44"/>
      <c r="Q110" s="44"/>
    </row>
    <row r="111" spans="1:17" hidden="1" outlineLevel="1" collapsed="1">
      <c r="A111" s="9">
        <v>43586</v>
      </c>
      <c r="B111" s="44">
        <v>2617.7887842099999</v>
      </c>
      <c r="C111" s="44">
        <f t="shared" ref="C111" si="133">G111+K111</f>
        <v>1247.2645184</v>
      </c>
      <c r="D111" s="44">
        <f t="shared" ref="D111" si="134">H111+L111</f>
        <v>555.67713183000001</v>
      </c>
      <c r="E111" s="44">
        <f t="shared" ref="E111" si="135">I111+M111</f>
        <v>814.84713397999997</v>
      </c>
      <c r="F111" s="44">
        <v>2023.68056516</v>
      </c>
      <c r="G111" s="44">
        <v>1247.2372400100001</v>
      </c>
      <c r="H111" s="44">
        <v>528.79207843999995</v>
      </c>
      <c r="I111" s="44">
        <v>247.65124671000001</v>
      </c>
      <c r="J111" s="44">
        <v>594.10821905</v>
      </c>
      <c r="K111" s="44">
        <v>2.727839E-2</v>
      </c>
      <c r="L111" s="44">
        <v>26.885053389999999</v>
      </c>
      <c r="M111" s="44">
        <v>567.19588726999996</v>
      </c>
      <c r="N111" s="44"/>
      <c r="O111" s="44"/>
      <c r="P111" s="44"/>
      <c r="Q111" s="44"/>
    </row>
    <row r="112" spans="1:17" hidden="1" outlineLevel="1" collapsed="1">
      <c r="A112" s="9">
        <v>43617</v>
      </c>
      <c r="B112" s="44">
        <v>2151.7552315200001</v>
      </c>
      <c r="C112" s="44">
        <f t="shared" ref="C112" si="136">G112+K112</f>
        <v>1263.9529064399999</v>
      </c>
      <c r="D112" s="44">
        <f t="shared" ref="D112" si="137">H112+L112</f>
        <v>534.04016163999995</v>
      </c>
      <c r="E112" s="44">
        <f t="shared" ref="E112" si="138">I112+M112</f>
        <v>353.76216343999999</v>
      </c>
      <c r="F112" s="44">
        <v>2001.7328379999999</v>
      </c>
      <c r="G112" s="44">
        <v>1263.9284169299999</v>
      </c>
      <c r="H112" s="44">
        <v>513.55171476999999</v>
      </c>
      <c r="I112" s="44">
        <v>224.2527063</v>
      </c>
      <c r="J112" s="44">
        <v>150.02239352000001</v>
      </c>
      <c r="K112" s="44">
        <v>2.4489509999999999E-2</v>
      </c>
      <c r="L112" s="44">
        <v>20.488446870000001</v>
      </c>
      <c r="M112" s="44">
        <v>129.50945713999999</v>
      </c>
      <c r="N112" s="44"/>
      <c r="O112" s="44"/>
      <c r="P112" s="44"/>
      <c r="Q112" s="44"/>
    </row>
    <row r="113" spans="1:17" hidden="1" outlineLevel="1" collapsed="1">
      <c r="A113" s="9">
        <v>43647</v>
      </c>
      <c r="B113" s="44">
        <v>2141.9383996800002</v>
      </c>
      <c r="C113" s="44">
        <f t="shared" ref="C113" si="139">G113+K113</f>
        <v>1245.2171632699999</v>
      </c>
      <c r="D113" s="44">
        <f t="shared" ref="D113" si="140">H113+L113</f>
        <v>547.45838782999999</v>
      </c>
      <c r="E113" s="44">
        <f t="shared" ref="E113" si="141">I113+M113</f>
        <v>349.26284857999997</v>
      </c>
      <c r="F113" s="44">
        <v>2007.0494772300001</v>
      </c>
      <c r="G113" s="44">
        <v>1245.19296788</v>
      </c>
      <c r="H113" s="44">
        <v>533.14089764000005</v>
      </c>
      <c r="I113" s="44">
        <v>228.71561170999999</v>
      </c>
      <c r="J113" s="44">
        <v>134.88892245</v>
      </c>
      <c r="K113" s="44">
        <v>2.4195390000000001E-2</v>
      </c>
      <c r="L113" s="44">
        <v>14.317490189999999</v>
      </c>
      <c r="M113" s="44">
        <v>120.54723687000001</v>
      </c>
      <c r="N113" s="44"/>
      <c r="O113" s="44"/>
      <c r="P113" s="44"/>
      <c r="Q113" s="44"/>
    </row>
    <row r="114" spans="1:17" hidden="1" outlineLevel="1" collapsed="1">
      <c r="A114" s="9">
        <v>43678</v>
      </c>
      <c r="B114" s="44">
        <v>2205.4919176799999</v>
      </c>
      <c r="C114" s="44">
        <f t="shared" ref="C114" si="142">G114+K114</f>
        <v>1263.1400584099999</v>
      </c>
      <c r="D114" s="44">
        <f t="shared" ref="D114" si="143">H114+L114</f>
        <v>585.40614806000008</v>
      </c>
      <c r="E114" s="44">
        <f t="shared" ref="E114" si="144">I114+M114</f>
        <v>356.94571121000001</v>
      </c>
      <c r="F114" s="44">
        <v>2069.6636286900002</v>
      </c>
      <c r="G114" s="44">
        <v>1263.0985318</v>
      </c>
      <c r="H114" s="44">
        <v>571.17488745000003</v>
      </c>
      <c r="I114" s="44">
        <v>235.39020944000001</v>
      </c>
      <c r="J114" s="44">
        <v>135.82828899</v>
      </c>
      <c r="K114" s="44">
        <v>4.1526609999999999E-2</v>
      </c>
      <c r="L114" s="44">
        <v>14.23126061</v>
      </c>
      <c r="M114" s="44">
        <v>121.55550177000001</v>
      </c>
      <c r="N114" s="44"/>
      <c r="O114" s="44"/>
      <c r="P114" s="44"/>
      <c r="Q114" s="44"/>
    </row>
    <row r="115" spans="1:17" hidden="1" outlineLevel="1" collapsed="1">
      <c r="A115" s="9">
        <v>43709</v>
      </c>
      <c r="B115" s="44">
        <v>2226.3586602199998</v>
      </c>
      <c r="C115" s="44">
        <f t="shared" ref="C115" si="145">G115+K115</f>
        <v>1273.4205175100001</v>
      </c>
      <c r="D115" s="44">
        <f t="shared" ref="D115" si="146">H115+L115</f>
        <v>595.93557694000003</v>
      </c>
      <c r="E115" s="44">
        <f t="shared" ref="E115" si="147">I115+M115</f>
        <v>357.00256577000005</v>
      </c>
      <c r="F115" s="44">
        <v>2096.5656326399999</v>
      </c>
      <c r="G115" s="44">
        <v>1273.22121128</v>
      </c>
      <c r="H115" s="44">
        <v>582.39109610000003</v>
      </c>
      <c r="I115" s="44">
        <v>240.95332526000001</v>
      </c>
      <c r="J115" s="44">
        <v>129.79302758</v>
      </c>
      <c r="K115" s="44">
        <v>0.19930623</v>
      </c>
      <c r="L115" s="44">
        <v>13.54448084</v>
      </c>
      <c r="M115" s="44">
        <v>116.04924051</v>
      </c>
      <c r="N115" s="44"/>
      <c r="O115" s="44"/>
      <c r="P115" s="44"/>
      <c r="Q115" s="44"/>
    </row>
    <row r="116" spans="1:17" hidden="1" outlineLevel="1" collapsed="1">
      <c r="A116" s="9">
        <v>43739</v>
      </c>
      <c r="B116" s="44">
        <v>2263.1699440699999</v>
      </c>
      <c r="C116" s="44">
        <f t="shared" ref="C116" si="148">G116+K116</f>
        <v>1288.31341815</v>
      </c>
      <c r="D116" s="44">
        <f t="shared" ref="D116" si="149">H116+L116</f>
        <v>611.20652619999998</v>
      </c>
      <c r="E116" s="44">
        <f t="shared" ref="E116" si="150">I116+M116</f>
        <v>363.64999971999998</v>
      </c>
      <c r="F116" s="44">
        <v>2131.6221086</v>
      </c>
      <c r="G116" s="44">
        <v>1288.1021038599999</v>
      </c>
      <c r="H116" s="44">
        <v>593.64863437999998</v>
      </c>
      <c r="I116" s="44">
        <v>249.87137035999999</v>
      </c>
      <c r="J116" s="44">
        <v>131.54783547</v>
      </c>
      <c r="K116" s="44">
        <v>0.21131428999999999</v>
      </c>
      <c r="L116" s="44">
        <v>17.557891819999998</v>
      </c>
      <c r="M116" s="44">
        <v>113.77862936</v>
      </c>
      <c r="N116" s="44"/>
      <c r="O116" s="44"/>
      <c r="P116" s="44"/>
      <c r="Q116" s="44"/>
    </row>
    <row r="117" spans="1:17" hidden="1" outlineLevel="1" collapsed="1">
      <c r="A117" s="9">
        <v>43770</v>
      </c>
      <c r="B117" s="44">
        <v>2272.4427739399998</v>
      </c>
      <c r="C117" s="44">
        <f t="shared" ref="C117" si="151">G117+K117</f>
        <v>1291.88236766</v>
      </c>
      <c r="D117" s="44">
        <f t="shared" ref="D117" si="152">H117+L117</f>
        <v>617.66328512000007</v>
      </c>
      <c r="E117" s="44">
        <f t="shared" ref="E117" si="153">I117+M117</f>
        <v>362.89712115999998</v>
      </c>
      <c r="F117" s="44">
        <v>2147.7249997700001</v>
      </c>
      <c r="G117" s="44">
        <v>1291.6794435500001</v>
      </c>
      <c r="H117" s="44">
        <v>600.80780317000006</v>
      </c>
      <c r="I117" s="44">
        <v>255.23775305000001</v>
      </c>
      <c r="J117" s="44">
        <v>124.71777417</v>
      </c>
      <c r="K117" s="44">
        <v>0.20292410999999999</v>
      </c>
      <c r="L117" s="44">
        <v>16.855481950000001</v>
      </c>
      <c r="M117" s="44">
        <v>107.65936811</v>
      </c>
      <c r="N117" s="44"/>
      <c r="O117" s="44"/>
      <c r="P117" s="44"/>
      <c r="Q117" s="44"/>
    </row>
    <row r="118" spans="1:17" hidden="1" outlineLevel="1" collapsed="1">
      <c r="A118" s="9">
        <v>43800</v>
      </c>
      <c r="B118" s="44">
        <v>2270.5206096799998</v>
      </c>
      <c r="C118" s="44">
        <f t="shared" ref="C118" si="154">G118+K118</f>
        <v>1290.45266363</v>
      </c>
      <c r="D118" s="44">
        <f t="shared" ref="D118" si="155">H118+L118</f>
        <v>621.28323043</v>
      </c>
      <c r="E118" s="44">
        <f t="shared" ref="E118" si="156">I118+M118</f>
        <v>358.78471561999999</v>
      </c>
      <c r="F118" s="44">
        <v>2154.8491624899998</v>
      </c>
      <c r="G118" s="44">
        <v>1290.2470059299999</v>
      </c>
      <c r="H118" s="44">
        <v>604.63264475000005</v>
      </c>
      <c r="I118" s="44">
        <v>259.96951180999997</v>
      </c>
      <c r="J118" s="44">
        <v>115.67144718999999</v>
      </c>
      <c r="K118" s="44">
        <v>0.2056577</v>
      </c>
      <c r="L118" s="44">
        <v>16.650585679999999</v>
      </c>
      <c r="M118" s="44">
        <v>98.81520381</v>
      </c>
      <c r="N118" s="44"/>
      <c r="O118" s="44"/>
      <c r="P118" s="44"/>
      <c r="Q118" s="44"/>
    </row>
    <row r="119" spans="1:17" hidden="1" outlineLevel="1" collapsed="1">
      <c r="A119" s="9">
        <v>43831</v>
      </c>
      <c r="B119" s="44">
        <v>2317.4246785700002</v>
      </c>
      <c r="C119" s="44">
        <f t="shared" ref="C119" si="157">G119+K119</f>
        <v>1315.4956400000001</v>
      </c>
      <c r="D119" s="44">
        <f t="shared" ref="D119" si="158">H119+L119</f>
        <v>633.81481879</v>
      </c>
      <c r="E119" s="44">
        <f t="shared" ref="E119" si="159">I119+M119</f>
        <v>368.11421977999998</v>
      </c>
      <c r="F119" s="44">
        <v>2195.9662843199999</v>
      </c>
      <c r="G119" s="44">
        <v>1315.2816797</v>
      </c>
      <c r="H119" s="44">
        <v>616.33468381</v>
      </c>
      <c r="I119" s="44">
        <v>264.34992081000001</v>
      </c>
      <c r="J119" s="44">
        <v>121.45839425</v>
      </c>
      <c r="K119" s="44">
        <v>0.21396029999999999</v>
      </c>
      <c r="L119" s="44">
        <v>17.480134979999999</v>
      </c>
      <c r="M119" s="44">
        <v>103.76429897</v>
      </c>
      <c r="N119" s="44"/>
      <c r="O119" s="44"/>
      <c r="P119" s="44"/>
      <c r="Q119" s="44"/>
    </row>
    <row r="120" spans="1:17" hidden="1" outlineLevel="1" collapsed="1">
      <c r="A120" s="9">
        <v>43862</v>
      </c>
      <c r="B120" s="44">
        <v>2351.0849352300002</v>
      </c>
      <c r="C120" s="44">
        <f t="shared" ref="C120" si="160">G120+K120</f>
        <v>1330.3141933300001</v>
      </c>
      <c r="D120" s="44">
        <f t="shared" ref="D120" si="161">H120+L120</f>
        <v>651.41689280000003</v>
      </c>
      <c r="E120" s="44">
        <f t="shared" ref="E120" si="162">I120+M120</f>
        <v>369.35384910000005</v>
      </c>
      <c r="F120" s="44">
        <v>2231.4049510300001</v>
      </c>
      <c r="G120" s="44">
        <v>1330.10447574</v>
      </c>
      <c r="H120" s="44">
        <v>634.20726333000005</v>
      </c>
      <c r="I120" s="44">
        <v>267.09321196000002</v>
      </c>
      <c r="J120" s="44">
        <v>119.67998420000001</v>
      </c>
      <c r="K120" s="44">
        <v>0.20971759000000001</v>
      </c>
      <c r="L120" s="44">
        <v>17.209629469999999</v>
      </c>
      <c r="M120" s="44">
        <v>102.26063714</v>
      </c>
      <c r="N120" s="44"/>
      <c r="O120" s="44"/>
      <c r="P120" s="44"/>
      <c r="Q120" s="44"/>
    </row>
    <row r="121" spans="1:17" hidden="1" outlineLevel="1" collapsed="1">
      <c r="A121" s="9">
        <v>43891</v>
      </c>
      <c r="B121" s="44">
        <v>2392.95291542</v>
      </c>
      <c r="C121" s="44">
        <f t="shared" ref="C121" si="163">G121+K121</f>
        <v>1348.1292443999998</v>
      </c>
      <c r="D121" s="44">
        <f t="shared" ref="D121" si="164">H121+L121</f>
        <v>665.29220533</v>
      </c>
      <c r="E121" s="44">
        <f t="shared" ref="E121" si="165">I121+M121</f>
        <v>379.53146569</v>
      </c>
      <c r="F121" s="44">
        <v>2259.5092123899999</v>
      </c>
      <c r="G121" s="44">
        <v>1347.8877312699999</v>
      </c>
      <c r="H121" s="44">
        <v>645.60708144</v>
      </c>
      <c r="I121" s="44">
        <v>266.01439968</v>
      </c>
      <c r="J121" s="44">
        <v>133.44370302999999</v>
      </c>
      <c r="K121" s="44">
        <v>0.24151312999999999</v>
      </c>
      <c r="L121" s="44">
        <v>19.68512389</v>
      </c>
      <c r="M121" s="44">
        <v>113.51706600999999</v>
      </c>
      <c r="N121" s="44"/>
      <c r="O121" s="44"/>
      <c r="P121" s="44"/>
      <c r="Q121" s="44"/>
    </row>
    <row r="122" spans="1:17" hidden="1" outlineLevel="1" collapsed="1">
      <c r="A122" s="9">
        <v>43922</v>
      </c>
      <c r="B122" s="44">
        <v>2304.06849496</v>
      </c>
      <c r="C122" s="44">
        <f t="shared" ref="C122" si="166">G122+K122</f>
        <v>1275.08638913</v>
      </c>
      <c r="D122" s="44">
        <f t="shared" ref="D122" si="167">H122+L122</f>
        <v>644.05198730000006</v>
      </c>
      <c r="E122" s="44">
        <f t="shared" ref="E122" si="168">I122+M122</f>
        <v>384.93011853000002</v>
      </c>
      <c r="F122" s="44">
        <v>2176.3541490500002</v>
      </c>
      <c r="G122" s="44">
        <v>1274.85362882</v>
      </c>
      <c r="H122" s="44">
        <v>625.19177191000006</v>
      </c>
      <c r="I122" s="44">
        <v>276.30874832000001</v>
      </c>
      <c r="J122" s="44">
        <v>127.71434591000001</v>
      </c>
      <c r="K122" s="44">
        <v>0.23276031</v>
      </c>
      <c r="L122" s="44">
        <v>18.86021539</v>
      </c>
      <c r="M122" s="44">
        <v>108.62137020999999</v>
      </c>
      <c r="N122" s="44"/>
      <c r="O122" s="44"/>
      <c r="P122" s="44"/>
      <c r="Q122" s="44"/>
    </row>
    <row r="123" spans="1:17" hidden="1" outlineLevel="1" collapsed="1">
      <c r="A123" s="9">
        <v>43952</v>
      </c>
      <c r="B123" s="44">
        <v>2303.6023610100001</v>
      </c>
      <c r="C123" s="44">
        <f t="shared" ref="C123" si="169">G123+K123</f>
        <v>1285.7542196899999</v>
      </c>
      <c r="D123" s="44">
        <f t="shared" ref="D123" si="170">H123+L123</f>
        <v>647.58370992999994</v>
      </c>
      <c r="E123" s="44">
        <f t="shared" ref="E123" si="171">I123+M123</f>
        <v>370.26443139000003</v>
      </c>
      <c r="F123" s="44">
        <v>2175.8377756099999</v>
      </c>
      <c r="G123" s="44">
        <v>1285.4936492899999</v>
      </c>
      <c r="H123" s="44">
        <v>628.71645583999998</v>
      </c>
      <c r="I123" s="44">
        <v>261.62767048000001</v>
      </c>
      <c r="J123" s="44">
        <v>127.7645854</v>
      </c>
      <c r="K123" s="44">
        <v>0.26057039999999998</v>
      </c>
      <c r="L123" s="44">
        <v>18.867254089999999</v>
      </c>
      <c r="M123" s="44">
        <v>108.63676091000001</v>
      </c>
      <c r="N123" s="44"/>
      <c r="O123" s="44"/>
      <c r="P123" s="44"/>
      <c r="Q123" s="44"/>
    </row>
    <row r="124" spans="1:17" hidden="1" outlineLevel="1" collapsed="1">
      <c r="A124" s="9">
        <v>43983</v>
      </c>
      <c r="B124" s="44">
        <v>2327.12966061</v>
      </c>
      <c r="C124" s="44">
        <f t="shared" ref="C124" si="172">G124+K124</f>
        <v>1298.5479126500002</v>
      </c>
      <c r="D124" s="44">
        <f t="shared" ref="D124" si="173">H124+L124</f>
        <v>658.49398339000004</v>
      </c>
      <c r="E124" s="44">
        <f t="shared" ref="E124" si="174">I124+M124</f>
        <v>370.08776456999999</v>
      </c>
      <c r="F124" s="44">
        <v>2199.9779512499999</v>
      </c>
      <c r="G124" s="44">
        <v>1298.5205756800001</v>
      </c>
      <c r="H124" s="44">
        <v>639.71093971000005</v>
      </c>
      <c r="I124" s="44">
        <v>261.74643586000002</v>
      </c>
      <c r="J124" s="44">
        <v>127.15170936</v>
      </c>
      <c r="K124" s="44">
        <v>2.7336969999999999E-2</v>
      </c>
      <c r="L124" s="44">
        <v>18.783043679999999</v>
      </c>
      <c r="M124" s="44">
        <v>108.34132871</v>
      </c>
      <c r="N124" s="44"/>
      <c r="O124" s="44"/>
      <c r="P124" s="44"/>
      <c r="Q124" s="44"/>
    </row>
    <row r="125" spans="1:17" hidden="1" outlineLevel="1" collapsed="1">
      <c r="A125" s="9">
        <v>44013</v>
      </c>
      <c r="B125" s="44">
        <v>2351.8881797399999</v>
      </c>
      <c r="C125" s="44">
        <f t="shared" ref="C125" si="175">G125+K125</f>
        <v>1293.38793366</v>
      </c>
      <c r="D125" s="44">
        <f t="shared" ref="D125" si="176">H125+L125</f>
        <v>673.17352017000007</v>
      </c>
      <c r="E125" s="44">
        <f t="shared" ref="E125" si="177">I125+M125</f>
        <v>385.32672590999999</v>
      </c>
      <c r="F125" s="44">
        <v>2218.8174881800001</v>
      </c>
      <c r="G125" s="44">
        <v>1293.35904263</v>
      </c>
      <c r="H125" s="44">
        <v>653.51520943000003</v>
      </c>
      <c r="I125" s="44">
        <v>271.94323611999999</v>
      </c>
      <c r="J125" s="44">
        <v>133.07069156</v>
      </c>
      <c r="K125" s="44">
        <v>2.8891030000000002E-2</v>
      </c>
      <c r="L125" s="44">
        <v>19.658310740000001</v>
      </c>
      <c r="M125" s="44">
        <v>113.38348979</v>
      </c>
      <c r="N125" s="44"/>
      <c r="O125" s="44"/>
      <c r="P125" s="44"/>
      <c r="Q125" s="44"/>
    </row>
    <row r="126" spans="1:17" hidden="1" outlineLevel="1" collapsed="1">
      <c r="A126" s="9">
        <v>44044</v>
      </c>
      <c r="B126" s="44">
        <v>2416.49297497</v>
      </c>
      <c r="C126" s="44">
        <f t="shared" ref="C126" si="178">G126+K126</f>
        <v>1321.0307975800001</v>
      </c>
      <c r="D126" s="44">
        <f t="shared" ref="D126" si="179">H126+L126</f>
        <v>706.09551913000007</v>
      </c>
      <c r="E126" s="44">
        <f t="shared" ref="E126" si="180">I126+M126</f>
        <v>389.36665826000001</v>
      </c>
      <c r="F126" s="44">
        <v>2284.51162432</v>
      </c>
      <c r="G126" s="44">
        <v>1320.9855488600001</v>
      </c>
      <c r="H126" s="44">
        <v>686.53879528000004</v>
      </c>
      <c r="I126" s="44">
        <v>276.98728018000003</v>
      </c>
      <c r="J126" s="44">
        <v>131.98135065</v>
      </c>
      <c r="K126" s="44">
        <v>4.5248719999999999E-2</v>
      </c>
      <c r="L126" s="44">
        <v>19.556723850000001</v>
      </c>
      <c r="M126" s="44">
        <v>112.37937808</v>
      </c>
      <c r="N126" s="44"/>
      <c r="O126" s="44"/>
      <c r="P126" s="44"/>
      <c r="Q126" s="44"/>
    </row>
    <row r="127" spans="1:17" hidden="1" outlineLevel="1" collapsed="1">
      <c r="A127" s="9">
        <v>44075</v>
      </c>
      <c r="B127" s="44">
        <v>2410.7406209300002</v>
      </c>
      <c r="C127" s="44">
        <f t="shared" ref="C127" si="181">G127+K127</f>
        <v>1314.1072888399999</v>
      </c>
      <c r="D127" s="44">
        <f t="shared" ref="D127" si="182">H127+L127</f>
        <v>703.80079999999998</v>
      </c>
      <c r="E127" s="44">
        <f t="shared" ref="E127" si="183">I127+M127</f>
        <v>392.83253208999997</v>
      </c>
      <c r="F127" s="44">
        <v>2275.1585698600002</v>
      </c>
      <c r="G127" s="44">
        <v>1314.06465893</v>
      </c>
      <c r="H127" s="44">
        <v>683.73432120999996</v>
      </c>
      <c r="I127" s="44">
        <v>277.35958971999997</v>
      </c>
      <c r="J127" s="44">
        <v>135.58205107000001</v>
      </c>
      <c r="K127" s="44">
        <v>4.262991E-2</v>
      </c>
      <c r="L127" s="44">
        <v>20.066478790000001</v>
      </c>
      <c r="M127" s="44">
        <v>115.47294237</v>
      </c>
      <c r="N127" s="44"/>
      <c r="O127" s="44"/>
      <c r="P127" s="44"/>
      <c r="Q127" s="44"/>
    </row>
    <row r="128" spans="1:17" hidden="1" outlineLevel="1" collapsed="1">
      <c r="A128" s="9">
        <v>44105</v>
      </c>
      <c r="B128" s="44">
        <v>2351.1934234800001</v>
      </c>
      <c r="C128" s="44">
        <f t="shared" ref="C128" si="184">G128+K128</f>
        <v>1246.87057544</v>
      </c>
      <c r="D128" s="44">
        <f t="shared" ref="D128" si="185">H128+L128</f>
        <v>705.82333077999999</v>
      </c>
      <c r="E128" s="44">
        <f t="shared" ref="E128" si="186">I128+M128</f>
        <v>398.49951726</v>
      </c>
      <c r="F128" s="44">
        <v>2215.72336283</v>
      </c>
      <c r="G128" s="44">
        <v>1246.8599536199999</v>
      </c>
      <c r="H128" s="44">
        <v>685.65725212999996</v>
      </c>
      <c r="I128" s="44">
        <v>283.20615708000003</v>
      </c>
      <c r="J128" s="44">
        <v>135.47006064999999</v>
      </c>
      <c r="K128" s="44">
        <v>1.0621820000000001E-2</v>
      </c>
      <c r="L128" s="44">
        <v>20.166078649999999</v>
      </c>
      <c r="M128" s="44">
        <v>115.29336017999999</v>
      </c>
      <c r="N128" s="44"/>
      <c r="O128" s="44"/>
      <c r="P128" s="44"/>
      <c r="Q128" s="44"/>
    </row>
    <row r="129" spans="1:17" hidden="1" outlineLevel="1" collapsed="1">
      <c r="A129" s="9">
        <v>44136</v>
      </c>
      <c r="B129" s="44">
        <v>2308.4894258200002</v>
      </c>
      <c r="C129" s="44">
        <f t="shared" ref="C129" si="187">G129+K129</f>
        <v>1246.46320317</v>
      </c>
      <c r="D129" s="44">
        <f t="shared" ref="D129" si="188">H129+L129</f>
        <v>687.04884377999997</v>
      </c>
      <c r="E129" s="44">
        <f t="shared" ref="E129" si="189">I129+M129</f>
        <v>374.97737887</v>
      </c>
      <c r="F129" s="44">
        <v>2217.3737129699998</v>
      </c>
      <c r="G129" s="44">
        <v>1246.45294835</v>
      </c>
      <c r="H129" s="44">
        <v>684.78965209</v>
      </c>
      <c r="I129" s="44">
        <v>286.13111253</v>
      </c>
      <c r="J129" s="44">
        <v>91.115712849999994</v>
      </c>
      <c r="K129" s="44">
        <v>1.025482E-2</v>
      </c>
      <c r="L129" s="44">
        <v>2.2591916900000002</v>
      </c>
      <c r="M129" s="44">
        <v>88.84626634</v>
      </c>
      <c r="N129" s="44"/>
      <c r="O129" s="44"/>
      <c r="P129" s="44"/>
      <c r="Q129" s="44"/>
    </row>
    <row r="130" spans="1:17" hidden="1" outlineLevel="1" collapsed="1">
      <c r="A130" s="9">
        <v>44166</v>
      </c>
      <c r="B130" s="44">
        <v>2271.7701533200002</v>
      </c>
      <c r="C130" s="44">
        <f t="shared" ref="C130" si="190">G130+K130</f>
        <v>1208.7616028699999</v>
      </c>
      <c r="D130" s="44">
        <f t="shared" ref="D130" si="191">H130+L130</f>
        <v>681.94610168999998</v>
      </c>
      <c r="E130" s="44">
        <f t="shared" ref="E130" si="192">I130+M130</f>
        <v>381.06244876</v>
      </c>
      <c r="F130" s="44">
        <v>2181.5213830399998</v>
      </c>
      <c r="G130" s="44">
        <v>1208.75604208</v>
      </c>
      <c r="H130" s="44">
        <v>679.70344467999996</v>
      </c>
      <c r="I130" s="44">
        <v>293.06189627999998</v>
      </c>
      <c r="J130" s="44">
        <v>90.248770280000002</v>
      </c>
      <c r="K130" s="44">
        <v>5.5607900000000004E-3</v>
      </c>
      <c r="L130" s="44">
        <v>2.2426570099999998</v>
      </c>
      <c r="M130" s="44">
        <v>88.000552479999996</v>
      </c>
      <c r="N130" s="44"/>
      <c r="O130" s="44"/>
      <c r="P130" s="44"/>
      <c r="Q130" s="44"/>
    </row>
    <row r="131" spans="1:17" hidden="1" outlineLevel="1" collapsed="1">
      <c r="A131" s="9">
        <v>44197</v>
      </c>
      <c r="B131" s="44">
        <v>2285.8020897299998</v>
      </c>
      <c r="C131" s="44">
        <f t="shared" ref="C131" si="193">G131+K131</f>
        <v>1212.8839077799998</v>
      </c>
      <c r="D131" s="44">
        <f t="shared" ref="D131" si="194">H131+L131</f>
        <v>684.59331280000004</v>
      </c>
      <c r="E131" s="44">
        <f t="shared" ref="E131" si="195">I131+M131</f>
        <v>388.32486915000004</v>
      </c>
      <c r="F131" s="44">
        <v>2196.0520904099999</v>
      </c>
      <c r="G131" s="44">
        <v>1212.8782609899999</v>
      </c>
      <c r="H131" s="44">
        <v>682.35765389000005</v>
      </c>
      <c r="I131" s="44">
        <v>300.81617553000001</v>
      </c>
      <c r="J131" s="44">
        <v>89.749999320000001</v>
      </c>
      <c r="K131" s="44">
        <v>5.6467899999999996E-3</v>
      </c>
      <c r="L131" s="44">
        <v>2.2356589100000002</v>
      </c>
      <c r="M131" s="44">
        <v>87.508693620000003</v>
      </c>
      <c r="N131" s="44"/>
      <c r="O131" s="44"/>
      <c r="P131" s="44"/>
      <c r="Q131" s="44"/>
    </row>
    <row r="132" spans="1:17" hidden="1" outlineLevel="1" collapsed="1">
      <c r="A132" s="9">
        <v>44228</v>
      </c>
      <c r="B132" s="44">
        <v>2286.1405676700001</v>
      </c>
      <c r="C132" s="44">
        <f t="shared" ref="C132" si="196">G132+K132</f>
        <v>1228.52449342</v>
      </c>
      <c r="D132" s="44">
        <f t="shared" ref="D132" si="197">H132+L132</f>
        <v>678.87139612999999</v>
      </c>
      <c r="E132" s="44">
        <f t="shared" ref="E132" si="198">I132+M132</f>
        <v>378.74467812</v>
      </c>
      <c r="F132" s="44">
        <v>2202.3182679299998</v>
      </c>
      <c r="G132" s="44">
        <v>1228.51324995</v>
      </c>
      <c r="H132" s="44">
        <v>677.19963829999995</v>
      </c>
      <c r="I132" s="44">
        <v>296.60537968</v>
      </c>
      <c r="J132" s="44">
        <v>83.822299740000005</v>
      </c>
      <c r="K132" s="44">
        <v>1.124347E-2</v>
      </c>
      <c r="L132" s="44">
        <v>1.67175783</v>
      </c>
      <c r="M132" s="44">
        <v>82.139298440000005</v>
      </c>
      <c r="N132" s="44"/>
      <c r="O132" s="44"/>
      <c r="P132" s="44"/>
      <c r="Q132" s="44"/>
    </row>
    <row r="133" spans="1:17" hidden="1" outlineLevel="1" collapsed="1">
      <c r="A133" s="9">
        <v>44256</v>
      </c>
      <c r="B133" s="44">
        <v>2355.4813046099998</v>
      </c>
      <c r="C133" s="44">
        <f t="shared" ref="C133" si="199">G133+K133</f>
        <v>1269.6053172699999</v>
      </c>
      <c r="D133" s="44">
        <f t="shared" ref="D133" si="200">H133+L133</f>
        <v>707.16369729999997</v>
      </c>
      <c r="E133" s="44">
        <f t="shared" ref="E133" si="201">I133+M133</f>
        <v>378.71229004000003</v>
      </c>
      <c r="F133" s="44">
        <v>2272.7067715100002</v>
      </c>
      <c r="G133" s="44">
        <v>1269.56717166</v>
      </c>
      <c r="H133" s="44">
        <v>705.49514789</v>
      </c>
      <c r="I133" s="44">
        <v>297.64445196000003</v>
      </c>
      <c r="J133" s="44">
        <v>82.774533099999999</v>
      </c>
      <c r="K133" s="44">
        <v>3.8145610000000003E-2</v>
      </c>
      <c r="L133" s="44">
        <v>1.66854941</v>
      </c>
      <c r="M133" s="44">
        <v>81.067838080000001</v>
      </c>
      <c r="N133" s="44"/>
      <c r="O133" s="44"/>
      <c r="P133" s="44"/>
      <c r="Q133" s="44"/>
    </row>
    <row r="134" spans="1:17" hidden="1" outlineLevel="1" collapsed="1">
      <c r="A134" s="9">
        <v>44287</v>
      </c>
      <c r="B134" s="44">
        <v>2383.29244049</v>
      </c>
      <c r="C134" s="44">
        <f t="shared" ref="C134" si="202">G134+K134</f>
        <v>1265.4507442400002</v>
      </c>
      <c r="D134" s="44">
        <f t="shared" ref="D134" si="203">H134+L134</f>
        <v>726.18471240000008</v>
      </c>
      <c r="E134" s="44">
        <f t="shared" ref="E134" si="204">I134+M134</f>
        <v>391.65698385000002</v>
      </c>
      <c r="F134" s="44">
        <v>2300.41618032</v>
      </c>
      <c r="G134" s="44">
        <v>1265.4442522300001</v>
      </c>
      <c r="H134" s="44">
        <v>724.52543776000005</v>
      </c>
      <c r="I134" s="44">
        <v>310.44649033000002</v>
      </c>
      <c r="J134" s="44">
        <v>82.876260169999995</v>
      </c>
      <c r="K134" s="44">
        <v>6.4920100000000003E-3</v>
      </c>
      <c r="L134" s="44">
        <v>1.65927464</v>
      </c>
      <c r="M134" s="44">
        <v>81.21049352</v>
      </c>
      <c r="N134" s="44"/>
      <c r="O134" s="44"/>
      <c r="P134" s="44"/>
      <c r="Q134" s="44"/>
    </row>
    <row r="135" spans="1:17" hidden="1" outlineLevel="1" collapsed="1">
      <c r="A135" s="9">
        <v>44317</v>
      </c>
      <c r="B135" s="44">
        <v>2473.8579199800001</v>
      </c>
      <c r="C135" s="44">
        <f t="shared" ref="C135" si="205">G135+K135</f>
        <v>1315.3625259</v>
      </c>
      <c r="D135" s="44">
        <f t="shared" ref="D135" si="206">H135+L135</f>
        <v>746.55984909000006</v>
      </c>
      <c r="E135" s="44">
        <f t="shared" ref="E135" si="207">I135+M135</f>
        <v>411.93554498999998</v>
      </c>
      <c r="F135" s="44">
        <v>2391.8499422499999</v>
      </c>
      <c r="G135" s="44">
        <v>1315.35692163</v>
      </c>
      <c r="H135" s="44">
        <v>744.95653038</v>
      </c>
      <c r="I135" s="44">
        <v>331.53649023999998</v>
      </c>
      <c r="J135" s="44">
        <v>82.007977729999993</v>
      </c>
      <c r="K135" s="44">
        <v>5.6042699999999997E-3</v>
      </c>
      <c r="L135" s="44">
        <v>1.6033187099999999</v>
      </c>
      <c r="M135" s="44">
        <v>80.399054750000005</v>
      </c>
      <c r="N135" s="44"/>
      <c r="O135" s="44"/>
      <c r="P135" s="44"/>
      <c r="Q135" s="44"/>
    </row>
    <row r="136" spans="1:17" hidden="1" outlineLevel="1" collapsed="1">
      <c r="A136" s="9">
        <v>44348</v>
      </c>
      <c r="B136" s="44">
        <v>2536.9644743399999</v>
      </c>
      <c r="C136" s="44">
        <f t="shared" ref="C136" si="208">G136+K136</f>
        <v>1342.91329107</v>
      </c>
      <c r="D136" s="44">
        <f t="shared" ref="D136" si="209">H136+L136</f>
        <v>762.83073403000003</v>
      </c>
      <c r="E136" s="44">
        <f t="shared" ref="E136" si="210">I136+M136</f>
        <v>431.22044923999999</v>
      </c>
      <c r="F136" s="44">
        <v>2456.4637824400002</v>
      </c>
      <c r="G136" s="44">
        <v>1342.90905997</v>
      </c>
      <c r="H136" s="44">
        <v>761.24697672000002</v>
      </c>
      <c r="I136" s="44">
        <v>352.30774574999998</v>
      </c>
      <c r="J136" s="44">
        <v>80.500691900000007</v>
      </c>
      <c r="K136" s="44">
        <v>4.2310999999999998E-3</v>
      </c>
      <c r="L136" s="44">
        <v>1.58375731</v>
      </c>
      <c r="M136" s="44">
        <v>78.912703489999998</v>
      </c>
      <c r="N136" s="44"/>
      <c r="O136" s="44"/>
      <c r="P136" s="44"/>
      <c r="Q136" s="44"/>
    </row>
    <row r="137" spans="1:17" hidden="1" outlineLevel="1" collapsed="1">
      <c r="A137" s="9">
        <v>44378</v>
      </c>
      <c r="B137" s="44">
        <v>2614.1279332700001</v>
      </c>
      <c r="C137" s="44">
        <f t="shared" ref="C137" si="211">G137+K137</f>
        <v>1374.4758714300001</v>
      </c>
      <c r="D137" s="44">
        <f t="shared" ref="D137" si="212">H137+L137</f>
        <v>791.0439802300001</v>
      </c>
      <c r="E137" s="44">
        <f t="shared" ref="E137" si="213">I137+M137</f>
        <v>448.60808161</v>
      </c>
      <c r="F137" s="44">
        <v>2534.5823752800002</v>
      </c>
      <c r="G137" s="44">
        <v>1374.4650551300001</v>
      </c>
      <c r="H137" s="44">
        <v>789.47838865000006</v>
      </c>
      <c r="I137" s="44">
        <v>370.63893150000001</v>
      </c>
      <c r="J137" s="44">
        <v>79.545557990000006</v>
      </c>
      <c r="K137" s="44">
        <v>1.0816299999999999E-2</v>
      </c>
      <c r="L137" s="44">
        <v>1.56559158</v>
      </c>
      <c r="M137" s="44">
        <v>77.969150110000001</v>
      </c>
      <c r="N137" s="44"/>
      <c r="O137" s="44"/>
      <c r="P137" s="44"/>
      <c r="Q137" s="44"/>
    </row>
    <row r="138" spans="1:17" hidden="1" outlineLevel="1" collapsed="1">
      <c r="A138" s="9">
        <v>44409</v>
      </c>
      <c r="B138" s="44">
        <v>2725.69328778</v>
      </c>
      <c r="C138" s="44">
        <f t="shared" ref="C138" si="214">G138+K138</f>
        <v>1439.9825324800001</v>
      </c>
      <c r="D138" s="44">
        <f t="shared" ref="D138" si="215">H138+L138</f>
        <v>818.61105438999994</v>
      </c>
      <c r="E138" s="44">
        <f t="shared" ref="E138" si="216">I138+M138</f>
        <v>467.09970091000002</v>
      </c>
      <c r="F138" s="44">
        <v>2650.1248793499999</v>
      </c>
      <c r="G138" s="44">
        <v>1439.9546652500001</v>
      </c>
      <c r="H138" s="44">
        <v>817.04701170999999</v>
      </c>
      <c r="I138" s="44">
        <v>393.12320239000002</v>
      </c>
      <c r="J138" s="44">
        <v>75.568408430000005</v>
      </c>
      <c r="K138" s="44">
        <v>2.786723E-2</v>
      </c>
      <c r="L138" s="44">
        <v>1.56404268</v>
      </c>
      <c r="M138" s="44">
        <v>73.976498520000007</v>
      </c>
      <c r="N138" s="44"/>
      <c r="O138" s="44"/>
      <c r="P138" s="44"/>
      <c r="Q138" s="44"/>
    </row>
    <row r="139" spans="1:17" hidden="1" outlineLevel="1" collapsed="1">
      <c r="A139" s="9">
        <v>44440</v>
      </c>
      <c r="B139" s="44">
        <v>2766.3607308199998</v>
      </c>
      <c r="C139" s="44">
        <f t="shared" ref="C139" si="217">G139+K139</f>
        <v>1375.0899021100001</v>
      </c>
      <c r="D139" s="44">
        <f t="shared" ref="D139" si="218">H139+L139</f>
        <v>907.61223434999999</v>
      </c>
      <c r="E139" s="44">
        <f t="shared" ref="E139" si="219">I139+M139</f>
        <v>483.65859436000005</v>
      </c>
      <c r="F139" s="44">
        <v>2691.9994132699999</v>
      </c>
      <c r="G139" s="44">
        <v>1375.0694833800001</v>
      </c>
      <c r="H139" s="44">
        <v>906.31945065000002</v>
      </c>
      <c r="I139" s="44">
        <v>410.61047924000002</v>
      </c>
      <c r="J139" s="44">
        <v>74.361317549999995</v>
      </c>
      <c r="K139" s="44">
        <v>2.041873E-2</v>
      </c>
      <c r="L139" s="44">
        <v>1.2927837</v>
      </c>
      <c r="M139" s="44">
        <v>73.048115120000006</v>
      </c>
      <c r="N139" s="44"/>
      <c r="O139" s="44"/>
      <c r="P139" s="44"/>
      <c r="Q139" s="44"/>
    </row>
    <row r="140" spans="1:17" hidden="1" outlineLevel="1" collapsed="1">
      <c r="A140" s="9">
        <v>44470</v>
      </c>
      <c r="B140" s="44">
        <v>2778.2818009600001</v>
      </c>
      <c r="C140" s="44">
        <f t="shared" ref="C140" si="220">G140+K140</f>
        <v>1344.8520471500001</v>
      </c>
      <c r="D140" s="44">
        <f t="shared" ref="D140" si="221">H140+L140</f>
        <v>925.13210217000005</v>
      </c>
      <c r="E140" s="44">
        <f t="shared" ref="E140" si="222">I140+M140</f>
        <v>508.29765164000003</v>
      </c>
      <c r="F140" s="44">
        <v>2720.2979898799999</v>
      </c>
      <c r="G140" s="44">
        <v>1344.84680847</v>
      </c>
      <c r="H140" s="44">
        <v>923.99477074000004</v>
      </c>
      <c r="I140" s="44">
        <v>451.45641067000003</v>
      </c>
      <c r="J140" s="44">
        <v>57.983811080000002</v>
      </c>
      <c r="K140" s="44">
        <v>5.2386799999999999E-3</v>
      </c>
      <c r="L140" s="44">
        <v>1.1373314299999999</v>
      </c>
      <c r="M140" s="44">
        <v>56.841240970000001</v>
      </c>
      <c r="N140" s="44"/>
      <c r="O140" s="44"/>
      <c r="P140" s="44"/>
      <c r="Q140" s="44"/>
    </row>
    <row r="141" spans="1:17" hidden="1" outlineLevel="1" collapsed="1">
      <c r="A141" s="9">
        <v>44501</v>
      </c>
      <c r="B141" s="44">
        <v>2848.3465215000001</v>
      </c>
      <c r="C141" s="44">
        <f t="shared" ref="C141" si="223">G141+K141</f>
        <v>1404.56749154</v>
      </c>
      <c r="D141" s="44">
        <f t="shared" ref="D141" si="224">H141+L141</f>
        <v>944.91964163</v>
      </c>
      <c r="E141" s="44">
        <f t="shared" ref="E141" si="225">I141+M141</f>
        <v>498.85938833</v>
      </c>
      <c r="F141" s="44">
        <v>2790.0642227600001</v>
      </c>
      <c r="G141" s="44">
        <v>1404.5644520000001</v>
      </c>
      <c r="H141" s="44">
        <v>943.74570167000002</v>
      </c>
      <c r="I141" s="44">
        <v>441.75406908999997</v>
      </c>
      <c r="J141" s="44">
        <v>58.282298740000002</v>
      </c>
      <c r="K141" s="44">
        <v>3.0395399999999999E-3</v>
      </c>
      <c r="L141" s="44">
        <v>1.17393996</v>
      </c>
      <c r="M141" s="44">
        <v>57.10531924</v>
      </c>
      <c r="N141" s="44"/>
      <c r="O141" s="44"/>
      <c r="P141" s="44"/>
      <c r="Q141" s="44"/>
    </row>
    <row r="142" spans="1:17" hidden="1" outlineLevel="1" collapsed="1">
      <c r="A142" s="9">
        <v>44531</v>
      </c>
      <c r="B142" s="44">
        <v>2891.8805871300001</v>
      </c>
      <c r="C142" s="44">
        <f t="shared" ref="C142" si="226">G142+K142</f>
        <v>1400.82747094</v>
      </c>
      <c r="D142" s="44">
        <f t="shared" ref="D142" si="227">H142+L142</f>
        <v>965.49236460999998</v>
      </c>
      <c r="E142" s="44">
        <f t="shared" ref="E142" si="228">I142+M142</f>
        <v>525.56075157999999</v>
      </c>
      <c r="F142" s="44">
        <v>2833.2516701499999</v>
      </c>
      <c r="G142" s="44">
        <v>1400.82459485</v>
      </c>
      <c r="H142" s="44">
        <v>964.31391880000001</v>
      </c>
      <c r="I142" s="44">
        <v>468.1131565</v>
      </c>
      <c r="J142" s="44">
        <v>58.62891698</v>
      </c>
      <c r="K142" s="44">
        <v>2.87609E-3</v>
      </c>
      <c r="L142" s="44">
        <v>1.1784458099999999</v>
      </c>
      <c r="M142" s="44">
        <v>57.447595079999999</v>
      </c>
      <c r="N142" s="44"/>
      <c r="O142" s="44"/>
      <c r="P142" s="44"/>
      <c r="Q142" s="44"/>
    </row>
    <row r="143" spans="1:17" hidden="1" outlineLevel="1" collapsed="1">
      <c r="A143" s="9">
        <v>44562</v>
      </c>
      <c r="B143" s="44">
        <v>3000.3576800699998</v>
      </c>
      <c r="C143" s="44">
        <f t="shared" ref="C143" si="229">G143+K143</f>
        <v>1458.2775067600001</v>
      </c>
      <c r="D143" s="44">
        <f t="shared" ref="D143" si="230">H143+L143</f>
        <v>998.65920025999992</v>
      </c>
      <c r="E143" s="44">
        <f t="shared" ref="E143" si="231">I143+M143</f>
        <v>543.42097305000004</v>
      </c>
      <c r="F143" s="44">
        <v>2941.1578436300001</v>
      </c>
      <c r="G143" s="44">
        <v>1458.27491134</v>
      </c>
      <c r="H143" s="44">
        <v>997.41570666999996</v>
      </c>
      <c r="I143" s="44">
        <v>485.46722562000002</v>
      </c>
      <c r="J143" s="44">
        <v>59.199836439999999</v>
      </c>
      <c r="K143" s="44">
        <v>2.5954200000000002E-3</v>
      </c>
      <c r="L143" s="44">
        <v>1.2434935899999999</v>
      </c>
      <c r="M143" s="44">
        <v>57.95374743</v>
      </c>
      <c r="N143" s="44"/>
      <c r="O143" s="44"/>
      <c r="P143" s="44"/>
      <c r="Q143" s="44"/>
    </row>
    <row r="144" spans="1:17" hidden="1" outlineLevel="1" collapsed="1">
      <c r="A144" s="9">
        <v>44593</v>
      </c>
      <c r="B144" s="44">
        <v>3110.1493939000002</v>
      </c>
      <c r="C144" s="44">
        <f t="shared" ref="C144" si="232">G144+K144</f>
        <v>1521.6692772499998</v>
      </c>
      <c r="D144" s="44">
        <f t="shared" ref="D144" si="233">H144+L144</f>
        <v>1028.74111193</v>
      </c>
      <c r="E144" s="44">
        <f t="shared" ref="E144" si="234">I144+M144</f>
        <v>559.73900472000003</v>
      </c>
      <c r="F144" s="44">
        <v>3052.0670017100001</v>
      </c>
      <c r="G144" s="44">
        <v>1521.6662438599999</v>
      </c>
      <c r="H144" s="44">
        <v>1027.47748538</v>
      </c>
      <c r="I144" s="44">
        <v>502.92327246999997</v>
      </c>
      <c r="J144" s="44">
        <v>58.08239219</v>
      </c>
      <c r="K144" s="44">
        <v>3.03339E-3</v>
      </c>
      <c r="L144" s="44">
        <v>1.2636265499999999</v>
      </c>
      <c r="M144" s="44">
        <v>56.815732250000003</v>
      </c>
      <c r="N144" s="44"/>
      <c r="O144" s="44"/>
      <c r="P144" s="44"/>
      <c r="Q144" s="44"/>
    </row>
    <row r="145" spans="1:17" hidden="1" outlineLevel="1" collapsed="1">
      <c r="A145" s="9">
        <v>44621</v>
      </c>
      <c r="B145" s="44">
        <v>3043.1261093799999</v>
      </c>
      <c r="C145" s="44">
        <f t="shared" ref="C145" si="235">G145+K145</f>
        <v>1459.93017721</v>
      </c>
      <c r="D145" s="44">
        <f t="shared" ref="D145" si="236">H145+L145</f>
        <v>1022.3881834600001</v>
      </c>
      <c r="E145" s="44">
        <f t="shared" ref="E145" si="237">I145+M145</f>
        <v>560.80774871000006</v>
      </c>
      <c r="F145" s="44">
        <v>2984.9510908900002</v>
      </c>
      <c r="G145" s="44">
        <v>1459.92039471</v>
      </c>
      <c r="H145" s="44">
        <v>1021.12455693</v>
      </c>
      <c r="I145" s="44">
        <v>503.90613925000002</v>
      </c>
      <c r="J145" s="44">
        <v>58.175018489999999</v>
      </c>
      <c r="K145" s="44">
        <v>9.7824999999999995E-3</v>
      </c>
      <c r="L145" s="44">
        <v>1.26362653</v>
      </c>
      <c r="M145" s="44">
        <v>56.901609460000003</v>
      </c>
      <c r="N145" s="44"/>
      <c r="O145" s="44"/>
      <c r="P145" s="44"/>
      <c r="Q145" s="44"/>
    </row>
    <row r="146" spans="1:17" hidden="1" outlineLevel="1" collapsed="1">
      <c r="A146" s="9">
        <v>44652</v>
      </c>
      <c r="B146" s="44">
        <v>2991.6748735900001</v>
      </c>
      <c r="C146" s="44">
        <f t="shared" ref="C146" si="238">G146+K146</f>
        <v>1440.0337927800001</v>
      </c>
      <c r="D146" s="44">
        <f t="shared" ref="D146" si="239">H146+L146</f>
        <v>995.16154836999999</v>
      </c>
      <c r="E146" s="44">
        <f t="shared" ref="E146" si="240">I146+M146</f>
        <v>556.47953243999996</v>
      </c>
      <c r="F146" s="44">
        <v>2933.5964878</v>
      </c>
      <c r="G146" s="44">
        <v>1440.0176489200001</v>
      </c>
      <c r="H146" s="44">
        <v>993.89792184999999</v>
      </c>
      <c r="I146" s="44">
        <v>499.68091702999999</v>
      </c>
      <c r="J146" s="44">
        <v>58.078385789999999</v>
      </c>
      <c r="K146" s="44">
        <v>1.6143859999999999E-2</v>
      </c>
      <c r="L146" s="44">
        <v>1.2636265200000001</v>
      </c>
      <c r="M146" s="44">
        <v>56.798615409999996</v>
      </c>
      <c r="N146" s="44"/>
      <c r="O146" s="44"/>
      <c r="P146" s="44"/>
      <c r="Q146" s="44"/>
    </row>
    <row r="147" spans="1:17" hidden="1" outlineLevel="1" collapsed="1">
      <c r="A147" s="9">
        <v>44682</v>
      </c>
      <c r="B147" s="44">
        <v>2906.0541508699998</v>
      </c>
      <c r="C147" s="44">
        <f t="shared" ref="C147" si="241">G147+K147</f>
        <v>1383.0038421100001</v>
      </c>
      <c r="D147" s="44">
        <f t="shared" ref="D147" si="242">H147+L147</f>
        <v>980.95967394000002</v>
      </c>
      <c r="E147" s="44">
        <f t="shared" ref="E147" si="243">I147+M147</f>
        <v>542.09063481999999</v>
      </c>
      <c r="F147" s="44">
        <v>2847.7848834800002</v>
      </c>
      <c r="G147" s="44">
        <v>1382.9790947500001</v>
      </c>
      <c r="H147" s="44">
        <v>979.69604742000001</v>
      </c>
      <c r="I147" s="44">
        <v>485.10974131</v>
      </c>
      <c r="J147" s="44">
        <v>58.269267390000003</v>
      </c>
      <c r="K147" s="44">
        <v>2.4747359999999999E-2</v>
      </c>
      <c r="L147" s="44">
        <v>1.2636265200000001</v>
      </c>
      <c r="M147" s="44">
        <v>56.980893510000001</v>
      </c>
      <c r="N147" s="44"/>
      <c r="O147" s="44"/>
      <c r="P147" s="44"/>
      <c r="Q147" s="44"/>
    </row>
    <row r="148" spans="1:17" hidden="1" outlineLevel="1" collapsed="1">
      <c r="A148" s="9">
        <v>44713</v>
      </c>
      <c r="B148" s="44">
        <v>2819.9254770699999</v>
      </c>
      <c r="C148" s="44">
        <f t="shared" ref="C148" si="244">G148+K148</f>
        <v>1269.3258948</v>
      </c>
      <c r="D148" s="44">
        <f t="shared" ref="D148" si="245">H148+L148</f>
        <v>988.37744785999996</v>
      </c>
      <c r="E148" s="44">
        <f t="shared" ref="E148" si="246">I148+M148</f>
        <v>562.22213440999997</v>
      </c>
      <c r="F148" s="44">
        <v>2767.2420414100002</v>
      </c>
      <c r="G148" s="44">
        <v>1269.29682439</v>
      </c>
      <c r="H148" s="44">
        <v>987.11391994999997</v>
      </c>
      <c r="I148" s="44">
        <v>510.83129707000001</v>
      </c>
      <c r="J148" s="44">
        <v>52.683435660000001</v>
      </c>
      <c r="K148" s="44">
        <v>2.9070410000000001E-2</v>
      </c>
      <c r="L148" s="44">
        <v>1.2635279100000001</v>
      </c>
      <c r="M148" s="44">
        <v>51.390837339999997</v>
      </c>
      <c r="N148" s="44"/>
      <c r="O148" s="44"/>
      <c r="P148" s="44"/>
      <c r="Q148" s="44"/>
    </row>
    <row r="149" spans="1:17" hidden="1" outlineLevel="1" collapsed="1">
      <c r="A149" s="9">
        <v>44743</v>
      </c>
      <c r="B149" s="44">
        <v>2762.4843942299999</v>
      </c>
      <c r="C149" s="44">
        <f t="shared" ref="C149" si="247">G149+K149</f>
        <v>1282.99120677</v>
      </c>
      <c r="D149" s="44">
        <f t="shared" ref="D149" si="248">H149+L149</f>
        <v>945.44351661999997</v>
      </c>
      <c r="E149" s="44">
        <f t="shared" ref="E149" si="249">I149+M149</f>
        <v>534.04967083999998</v>
      </c>
      <c r="F149" s="44">
        <v>2698.9721333100001</v>
      </c>
      <c r="G149" s="44">
        <v>1282.96028652</v>
      </c>
      <c r="H149" s="44">
        <v>943.86365357</v>
      </c>
      <c r="I149" s="44">
        <v>472.14819322</v>
      </c>
      <c r="J149" s="44">
        <v>63.512260920000003</v>
      </c>
      <c r="K149" s="44">
        <v>3.092025E-2</v>
      </c>
      <c r="L149" s="44">
        <v>1.5798630499999999</v>
      </c>
      <c r="M149" s="44">
        <v>61.901477620000001</v>
      </c>
      <c r="N149" s="44"/>
      <c r="O149" s="44"/>
      <c r="P149" s="44"/>
      <c r="Q149" s="44"/>
    </row>
    <row r="150" spans="1:17" hidden="1" outlineLevel="1" collapsed="1">
      <c r="A150" s="9">
        <v>44774</v>
      </c>
      <c r="B150" s="44">
        <v>2739.1520766899998</v>
      </c>
      <c r="C150" s="44">
        <f t="shared" ref="C150" si="250">G150+K150</f>
        <v>1301.12242988</v>
      </c>
      <c r="D150" s="44">
        <f t="shared" ref="D150" si="251">H150+L150</f>
        <v>918.26569819999997</v>
      </c>
      <c r="E150" s="44">
        <f t="shared" ref="E150" si="252">I150+M150</f>
        <v>519.76394861000006</v>
      </c>
      <c r="F150" s="44">
        <v>2675.6107602500001</v>
      </c>
      <c r="G150" s="44">
        <v>1301.07467479</v>
      </c>
      <c r="H150" s="44">
        <v>916.68530154999996</v>
      </c>
      <c r="I150" s="44">
        <v>457.85078391000002</v>
      </c>
      <c r="J150" s="44">
        <v>63.541316440000003</v>
      </c>
      <c r="K150" s="44">
        <v>4.775509E-2</v>
      </c>
      <c r="L150" s="44">
        <v>1.58039665</v>
      </c>
      <c r="M150" s="44">
        <v>61.913164700000003</v>
      </c>
      <c r="N150" s="44"/>
      <c r="O150" s="44"/>
      <c r="P150" s="44"/>
      <c r="Q150" s="44"/>
    </row>
    <row r="151" spans="1:17" hidden="1" outlineLevel="1" collapsed="1">
      <c r="A151" s="9">
        <v>44805</v>
      </c>
      <c r="B151" s="44">
        <v>2705.1845299900001</v>
      </c>
      <c r="C151" s="44">
        <f t="shared" ref="C151" si="253">G151+K151</f>
        <v>1306.76076111</v>
      </c>
      <c r="D151" s="44">
        <f t="shared" ref="D151" si="254">H151+L151</f>
        <v>884.85260549999998</v>
      </c>
      <c r="E151" s="44">
        <f t="shared" ref="E151" si="255">I151+M151</f>
        <v>513.57116338000003</v>
      </c>
      <c r="F151" s="44">
        <v>2641.6606463799999</v>
      </c>
      <c r="G151" s="44">
        <v>1306.6684000299999</v>
      </c>
      <c r="H151" s="44">
        <v>883.25277577999998</v>
      </c>
      <c r="I151" s="44">
        <v>451.73947056999998</v>
      </c>
      <c r="J151" s="44">
        <v>63.523883609999999</v>
      </c>
      <c r="K151" s="44">
        <v>9.2361079999999998E-2</v>
      </c>
      <c r="L151" s="44">
        <v>1.59982972</v>
      </c>
      <c r="M151" s="44">
        <v>61.83169281</v>
      </c>
      <c r="N151" s="44"/>
      <c r="O151" s="44"/>
      <c r="P151" s="44"/>
      <c r="Q151" s="44"/>
    </row>
    <row r="152" spans="1:17" hidden="1" outlineLevel="1" collapsed="1">
      <c r="A152" s="9">
        <v>44835</v>
      </c>
      <c r="B152" s="44">
        <v>2668.3455564999999</v>
      </c>
      <c r="C152" s="44">
        <f t="shared" ref="C152" si="256">G152+K152</f>
        <v>1300.04193947</v>
      </c>
      <c r="D152" s="44">
        <f t="shared" ref="D152" si="257">H152+L152</f>
        <v>856.53378725999994</v>
      </c>
      <c r="E152" s="44">
        <f t="shared" ref="E152" si="258">I152+M152</f>
        <v>511.76982977</v>
      </c>
      <c r="F152" s="44">
        <v>2605.0430593699998</v>
      </c>
      <c r="G152" s="44">
        <v>1300.02211504</v>
      </c>
      <c r="H152" s="44">
        <v>854.93241193999995</v>
      </c>
      <c r="I152" s="44">
        <v>450.08853239000001</v>
      </c>
      <c r="J152" s="44">
        <v>63.302497129999999</v>
      </c>
      <c r="K152" s="44">
        <v>1.9824430000000001E-2</v>
      </c>
      <c r="L152" s="44">
        <v>1.60137532</v>
      </c>
      <c r="M152" s="44">
        <v>61.681297379999997</v>
      </c>
      <c r="N152" s="44"/>
      <c r="O152" s="44"/>
      <c r="P152" s="44"/>
      <c r="Q152" s="44"/>
    </row>
    <row r="153" spans="1:17" hidden="1" outlineLevel="1" collapsed="1">
      <c r="A153" s="9">
        <v>44866</v>
      </c>
      <c r="B153" s="44">
        <v>2647.9166518500001</v>
      </c>
      <c r="C153" s="44">
        <f t="shared" ref="C153" si="259">G153+K153</f>
        <v>1300.37560927</v>
      </c>
      <c r="D153" s="44">
        <f t="shared" ref="D153" si="260">H153+L153</f>
        <v>831.49370253999996</v>
      </c>
      <c r="E153" s="44">
        <f t="shared" ref="E153" si="261">I153+M153</f>
        <v>516.04734003999999</v>
      </c>
      <c r="F153" s="44">
        <v>2585.7108235199998</v>
      </c>
      <c r="G153" s="44">
        <v>1300.26244105</v>
      </c>
      <c r="H153" s="44">
        <v>829.89061504999995</v>
      </c>
      <c r="I153" s="44">
        <v>455.55776742</v>
      </c>
      <c r="J153" s="44">
        <v>62.205828330000003</v>
      </c>
      <c r="K153" s="44">
        <v>0.11316822</v>
      </c>
      <c r="L153" s="44">
        <v>1.6030874900000001</v>
      </c>
      <c r="M153" s="44">
        <v>60.489572619999997</v>
      </c>
      <c r="N153" s="44"/>
      <c r="O153" s="44"/>
      <c r="P153" s="44"/>
      <c r="Q153" s="44"/>
    </row>
    <row r="154" spans="1:17" hidden="1" outlineLevel="1" collapsed="1">
      <c r="A154" s="9">
        <v>44896</v>
      </c>
      <c r="B154" s="44">
        <v>2521.6202871400001</v>
      </c>
      <c r="C154" s="44">
        <f t="shared" ref="C154" si="262">G154+K154</f>
        <v>1252.46709354</v>
      </c>
      <c r="D154" s="44">
        <f t="shared" ref="D154" si="263">H154+L154</f>
        <v>783.90295781000009</v>
      </c>
      <c r="E154" s="44">
        <f t="shared" ref="E154" si="264">I154+M154</f>
        <v>485.25023578999998</v>
      </c>
      <c r="F154" s="44">
        <v>2503.7621143699998</v>
      </c>
      <c r="G154" s="44">
        <v>1252.46033042</v>
      </c>
      <c r="H154" s="44">
        <v>783.62507915000003</v>
      </c>
      <c r="I154" s="44">
        <v>467.67670479999998</v>
      </c>
      <c r="J154" s="44">
        <v>17.858172769999999</v>
      </c>
      <c r="K154" s="44">
        <v>6.7631200000000001E-3</v>
      </c>
      <c r="L154" s="44">
        <v>0.27787866</v>
      </c>
      <c r="M154" s="44">
        <v>17.573530989999998</v>
      </c>
      <c r="N154" s="44"/>
      <c r="O154" s="44"/>
      <c r="P154" s="44"/>
      <c r="Q154" s="44"/>
    </row>
    <row r="155" spans="1:17" hidden="1" outlineLevel="1" collapsed="1">
      <c r="A155" s="9">
        <v>44927</v>
      </c>
      <c r="B155" s="44">
        <v>2567.2151134800001</v>
      </c>
      <c r="C155" s="44">
        <f t="shared" ref="C155" si="265">G155+K155</f>
        <v>1292.3857495900002</v>
      </c>
      <c r="D155" s="44">
        <f t="shared" ref="D155" si="266">H155+L155</f>
        <v>769.86950067999999</v>
      </c>
      <c r="E155" s="44">
        <f t="shared" ref="E155" si="267">I155+M155</f>
        <v>504.95986321000004</v>
      </c>
      <c r="F155" s="44">
        <v>2549.3647133700001</v>
      </c>
      <c r="G155" s="44">
        <v>1292.3780318700001</v>
      </c>
      <c r="H155" s="44">
        <v>769.58981187999996</v>
      </c>
      <c r="I155" s="44">
        <v>487.39686962000002</v>
      </c>
      <c r="J155" s="44">
        <v>17.850400109999999</v>
      </c>
      <c r="K155" s="44">
        <v>7.71772E-3</v>
      </c>
      <c r="L155" s="44">
        <v>0.27968880000000002</v>
      </c>
      <c r="M155" s="44">
        <v>17.562993590000001</v>
      </c>
      <c r="N155" s="44"/>
      <c r="O155" s="44"/>
      <c r="P155" s="44"/>
      <c r="Q155" s="44"/>
    </row>
    <row r="156" spans="1:17" hidden="1" outlineLevel="1" collapsed="1">
      <c r="A156" s="9">
        <v>44958</v>
      </c>
      <c r="B156" s="44">
        <v>2545.7083609000001</v>
      </c>
      <c r="C156" s="44">
        <f t="shared" ref="C156" si="268">G156+K156</f>
        <v>1290.3213842599998</v>
      </c>
      <c r="D156" s="44">
        <f t="shared" ref="D156" si="269">H156+L156</f>
        <v>755.99636243999998</v>
      </c>
      <c r="E156" s="44">
        <f t="shared" ref="E156" si="270">I156+M156</f>
        <v>499.39061420000002</v>
      </c>
      <c r="F156" s="44">
        <v>2528.17500561</v>
      </c>
      <c r="G156" s="44">
        <v>1290.3144086899999</v>
      </c>
      <c r="H156" s="44">
        <v>755.71640823999996</v>
      </c>
      <c r="I156" s="44">
        <v>482.14418868000001</v>
      </c>
      <c r="J156" s="44">
        <v>17.533355289999999</v>
      </c>
      <c r="K156" s="44">
        <v>6.9755700000000004E-3</v>
      </c>
      <c r="L156" s="44">
        <v>0.27995419999999999</v>
      </c>
      <c r="M156" s="44">
        <v>17.246425519999999</v>
      </c>
      <c r="N156" s="44"/>
      <c r="O156" s="44"/>
      <c r="P156" s="44"/>
      <c r="Q156" s="44"/>
    </row>
    <row r="157" spans="1:17" hidden="1" outlineLevel="1" collapsed="1">
      <c r="A157" s="9">
        <v>44986</v>
      </c>
      <c r="B157" s="44">
        <v>2585.76030115</v>
      </c>
      <c r="C157" s="44">
        <f t="shared" ref="C157" si="271">G157+K157</f>
        <v>1347.8262252500001</v>
      </c>
      <c r="D157" s="44">
        <f t="shared" ref="D157" si="272">H157+L157</f>
        <v>744.86061157000006</v>
      </c>
      <c r="E157" s="44">
        <f t="shared" ref="E157" si="273">I157+M157</f>
        <v>493.07346432999998</v>
      </c>
      <c r="F157" s="44">
        <v>2568.0097136899999</v>
      </c>
      <c r="G157" s="44">
        <v>1347.7712790800001</v>
      </c>
      <c r="H157" s="44">
        <v>744.57875545000002</v>
      </c>
      <c r="I157" s="44">
        <v>475.65967916</v>
      </c>
      <c r="J157" s="44">
        <v>17.750587459999998</v>
      </c>
      <c r="K157" s="44">
        <v>5.4946170000000003E-2</v>
      </c>
      <c r="L157" s="44">
        <v>0.28185611999999999</v>
      </c>
      <c r="M157" s="44">
        <v>17.413785170000001</v>
      </c>
      <c r="N157" s="44"/>
      <c r="O157" s="44"/>
      <c r="P157" s="44"/>
      <c r="Q157" s="44"/>
    </row>
    <row r="158" spans="1:17" hidden="1" outlineLevel="1" collapsed="1">
      <c r="A158" s="9">
        <v>45017</v>
      </c>
      <c r="B158" s="44">
        <v>2595.5777165099998</v>
      </c>
      <c r="C158" s="44">
        <f t="shared" ref="C158" si="274">G158+K158</f>
        <v>1373.71517027</v>
      </c>
      <c r="D158" s="44">
        <f t="shared" ref="D158" si="275">H158+L158</f>
        <v>736.17005905999997</v>
      </c>
      <c r="E158" s="44">
        <f t="shared" ref="E158" si="276">I158+M158</f>
        <v>485.69248718</v>
      </c>
      <c r="F158" s="44">
        <v>2577.65635062</v>
      </c>
      <c r="G158" s="44">
        <v>1373.70609023</v>
      </c>
      <c r="H158" s="44">
        <v>735.89159316999996</v>
      </c>
      <c r="I158" s="44">
        <v>468.05866722000002</v>
      </c>
      <c r="J158" s="44">
        <v>17.921365890000001</v>
      </c>
      <c r="K158" s="44">
        <v>9.0800399999999993E-3</v>
      </c>
      <c r="L158" s="44">
        <v>0.27846588999999999</v>
      </c>
      <c r="M158" s="44">
        <v>17.63381996</v>
      </c>
      <c r="N158" s="44"/>
      <c r="O158" s="44"/>
      <c r="P158" s="44"/>
      <c r="Q158" s="44"/>
    </row>
    <row r="159" spans="1:17" hidden="1" outlineLevel="1" collapsed="1">
      <c r="A159" s="9">
        <v>45047</v>
      </c>
      <c r="B159" s="44">
        <v>2652.1929694099999</v>
      </c>
      <c r="C159" s="44">
        <f t="shared" ref="C159" si="277">G159+K159</f>
        <v>1433.15830585</v>
      </c>
      <c r="D159" s="44">
        <f t="shared" ref="D159" si="278">H159+L159</f>
        <v>728.67522921</v>
      </c>
      <c r="E159" s="44">
        <f t="shared" ref="E159" si="279">I159+M159</f>
        <v>490.35943435000002</v>
      </c>
      <c r="F159" s="44">
        <v>2634.4006442199998</v>
      </c>
      <c r="G159" s="44">
        <v>1433.1380308</v>
      </c>
      <c r="H159" s="44">
        <v>728.39688336999995</v>
      </c>
      <c r="I159" s="44">
        <v>472.86573005000002</v>
      </c>
      <c r="J159" s="44">
        <v>17.79232519</v>
      </c>
      <c r="K159" s="44">
        <v>2.0275049999999999E-2</v>
      </c>
      <c r="L159" s="44">
        <v>0.27834584000000001</v>
      </c>
      <c r="M159" s="44">
        <v>17.493704300000001</v>
      </c>
      <c r="N159" s="44"/>
      <c r="O159" s="44"/>
      <c r="P159" s="44"/>
      <c r="Q159" s="44"/>
    </row>
    <row r="160" spans="1:17" hidden="1" outlineLevel="1" collapsed="1">
      <c r="A160" s="9">
        <v>45078</v>
      </c>
      <c r="B160" s="44">
        <v>2686.7353064499998</v>
      </c>
      <c r="C160" s="44">
        <f t="shared" ref="C160" si="280">G160+K160</f>
        <v>1441.0475798799998</v>
      </c>
      <c r="D160" s="44">
        <f t="shared" ref="D160" si="281">H160+L160</f>
        <v>740.67897317000006</v>
      </c>
      <c r="E160" s="44">
        <f t="shared" ref="E160" si="282">I160+M160</f>
        <v>505.00875339999999</v>
      </c>
      <c r="F160" s="44">
        <v>2668.9726282699999</v>
      </c>
      <c r="G160" s="44">
        <v>1441.0260166099999</v>
      </c>
      <c r="H160" s="44">
        <v>740.39933669000004</v>
      </c>
      <c r="I160" s="44">
        <v>487.54727496999999</v>
      </c>
      <c r="J160" s="44">
        <v>17.762678180000002</v>
      </c>
      <c r="K160" s="44">
        <v>2.1563269999999999E-2</v>
      </c>
      <c r="L160" s="44">
        <v>0.27963648000000002</v>
      </c>
      <c r="M160" s="44">
        <v>17.46147843</v>
      </c>
      <c r="N160" s="44"/>
      <c r="O160" s="44"/>
      <c r="P160" s="44"/>
      <c r="Q160" s="44"/>
    </row>
    <row r="161" spans="1:17" hidden="1" outlineLevel="1" collapsed="1">
      <c r="A161" s="9">
        <v>45108</v>
      </c>
      <c r="B161" s="44">
        <v>2778.9484973200001</v>
      </c>
      <c r="C161" s="44">
        <f t="shared" ref="C161" si="283">G161+K161</f>
        <v>1479.6935637300001</v>
      </c>
      <c r="D161" s="44">
        <f t="shared" ref="D161" si="284">H161+L161</f>
        <v>760.92483807999997</v>
      </c>
      <c r="E161" s="44">
        <f t="shared" ref="E161" si="285">I161+M161</f>
        <v>538.33009550999998</v>
      </c>
      <c r="F161" s="44">
        <v>2761.0754734000002</v>
      </c>
      <c r="G161" s="44">
        <v>1479.6662332000001</v>
      </c>
      <c r="H161" s="44">
        <v>760.64358713000001</v>
      </c>
      <c r="I161" s="44">
        <v>520.76565306999998</v>
      </c>
      <c r="J161" s="44">
        <v>17.873023920000001</v>
      </c>
      <c r="K161" s="44">
        <v>2.7330529999999999E-2</v>
      </c>
      <c r="L161" s="44">
        <v>0.28125095</v>
      </c>
      <c r="M161" s="44">
        <v>17.564442440000001</v>
      </c>
      <c r="N161" s="44"/>
      <c r="O161" s="44"/>
      <c r="P161" s="44"/>
      <c r="Q161" s="44"/>
    </row>
    <row r="162" spans="1:17" hidden="1" outlineLevel="1" collapsed="1">
      <c r="A162" s="9">
        <v>45139</v>
      </c>
      <c r="B162" s="44">
        <v>2927.2309648599999</v>
      </c>
      <c r="C162" s="44">
        <f t="shared" ref="C162" si="286">G162+K162</f>
        <v>1544.1437880400001</v>
      </c>
      <c r="D162" s="44">
        <f t="shared" ref="D162" si="287">H162+L162</f>
        <v>794.78826871000001</v>
      </c>
      <c r="E162" s="44">
        <f t="shared" ref="E162" si="288">I162+M162</f>
        <v>588.29890811000007</v>
      </c>
      <c r="F162" s="44">
        <v>2909.7550737400002</v>
      </c>
      <c r="G162" s="44">
        <v>1544.1374291100001</v>
      </c>
      <c r="H162" s="44">
        <v>794.49170304999996</v>
      </c>
      <c r="I162" s="44">
        <v>571.12594158000002</v>
      </c>
      <c r="J162" s="44">
        <v>17.47589112</v>
      </c>
      <c r="K162" s="44">
        <v>6.3589299999999996E-3</v>
      </c>
      <c r="L162" s="44">
        <v>0.29656566000000001</v>
      </c>
      <c r="M162" s="44">
        <v>17.17296653</v>
      </c>
      <c r="N162" s="44"/>
      <c r="O162" s="44"/>
      <c r="P162" s="44"/>
      <c r="Q162" s="44"/>
    </row>
    <row r="163" spans="1:17" hidden="1" outlineLevel="1" collapsed="1">
      <c r="A163" s="9">
        <v>45170</v>
      </c>
      <c r="B163" s="44">
        <v>2992.1201245399998</v>
      </c>
      <c r="C163" s="44">
        <f t="shared" ref="C163" si="289">G163+K163</f>
        <v>1562.05352111</v>
      </c>
      <c r="D163" s="44">
        <f t="shared" ref="D163" si="290">H163+L163</f>
        <v>742.14450705000002</v>
      </c>
      <c r="E163" s="44">
        <f t="shared" ref="E163" si="291">I163+M163</f>
        <v>687.92209638000008</v>
      </c>
      <c r="F163" s="44">
        <v>2975.12117244</v>
      </c>
      <c r="G163" s="44">
        <v>1562.04729438</v>
      </c>
      <c r="H163" s="44">
        <v>741.84839594000005</v>
      </c>
      <c r="I163" s="44">
        <v>671.22548212000004</v>
      </c>
      <c r="J163" s="44">
        <v>16.9989521</v>
      </c>
      <c r="K163" s="44">
        <v>6.2267299999999998E-3</v>
      </c>
      <c r="L163" s="44">
        <v>0.29611111000000001</v>
      </c>
      <c r="M163" s="44">
        <v>16.69661426</v>
      </c>
      <c r="N163" s="44"/>
      <c r="O163" s="44"/>
      <c r="P163" s="44"/>
      <c r="Q163" s="44"/>
    </row>
    <row r="164" spans="1:17" hidden="1" outlineLevel="1" collapsed="1">
      <c r="A164" s="9">
        <v>45200</v>
      </c>
      <c r="B164" s="44">
        <v>3069.8540163399998</v>
      </c>
      <c r="C164" s="44">
        <f t="shared" ref="C164" si="292">G164+K164</f>
        <v>1597.96466422</v>
      </c>
      <c r="D164" s="44">
        <f t="shared" ref="D164" si="293">H164+L164</f>
        <v>749.58353471999999</v>
      </c>
      <c r="E164" s="44">
        <f t="shared" ref="E164" si="294">I164+M164</f>
        <v>722.30581740000002</v>
      </c>
      <c r="F164" s="44">
        <v>3052.80514472</v>
      </c>
      <c r="G164" s="44">
        <v>1597.9455778399999</v>
      </c>
      <c r="H164" s="44">
        <v>749.28920631999995</v>
      </c>
      <c r="I164" s="44">
        <v>705.57036056000004</v>
      </c>
      <c r="J164" s="44">
        <v>17.04887162</v>
      </c>
      <c r="K164" s="44">
        <v>1.908638E-2</v>
      </c>
      <c r="L164" s="44">
        <v>0.29432839999999999</v>
      </c>
      <c r="M164" s="44">
        <v>16.735456840000001</v>
      </c>
      <c r="N164" s="44"/>
      <c r="O164" s="44"/>
      <c r="P164" s="44"/>
      <c r="Q164" s="44"/>
    </row>
    <row r="165" spans="1:17" hidden="1" outlineLevel="1" collapsed="1">
      <c r="A165" s="9">
        <v>45231</v>
      </c>
      <c r="B165" s="44">
        <v>3179.7753999299998</v>
      </c>
      <c r="C165" s="44">
        <f t="shared" ref="C165" si="295">G165+K165</f>
        <v>1651.3738279899999</v>
      </c>
      <c r="D165" s="44">
        <f t="shared" ref="D165" si="296">H165+L165</f>
        <v>763.78744087999996</v>
      </c>
      <c r="E165" s="44">
        <f t="shared" ref="E165" si="297">I165+M165</f>
        <v>764.61413105999998</v>
      </c>
      <c r="F165" s="44">
        <v>3162.5004196599998</v>
      </c>
      <c r="G165" s="44">
        <v>1651.3657645999999</v>
      </c>
      <c r="H165" s="44">
        <v>763.50536139999997</v>
      </c>
      <c r="I165" s="44">
        <v>747.62929366000003</v>
      </c>
      <c r="J165" s="44">
        <v>17.27498027</v>
      </c>
      <c r="K165" s="44">
        <v>8.0633900000000001E-3</v>
      </c>
      <c r="L165" s="44">
        <v>0.28207947999999999</v>
      </c>
      <c r="M165" s="44">
        <v>16.9848374</v>
      </c>
      <c r="N165" s="44"/>
      <c r="O165" s="44"/>
      <c r="P165" s="44"/>
      <c r="Q165" s="44"/>
    </row>
    <row r="166" spans="1:17" hidden="1" outlineLevel="1" collapsed="1">
      <c r="A166" s="9">
        <v>45261</v>
      </c>
      <c r="B166" s="44">
        <v>3121.7110448100002</v>
      </c>
      <c r="C166" s="44">
        <f t="shared" ref="C166" si="298">G166+K166</f>
        <v>1560.4982583799999</v>
      </c>
      <c r="D166" s="44">
        <f t="shared" ref="D166" si="299">H166+L166</f>
        <v>757.12112975000002</v>
      </c>
      <c r="E166" s="44">
        <f t="shared" ref="E166" si="300">I166+M166</f>
        <v>804.09165667999991</v>
      </c>
      <c r="F166" s="44">
        <v>3103.2271860800001</v>
      </c>
      <c r="G166" s="44">
        <v>1560.4934375</v>
      </c>
      <c r="H166" s="44">
        <v>756.82346169000004</v>
      </c>
      <c r="I166" s="44">
        <v>785.91028688999995</v>
      </c>
      <c r="J166" s="44">
        <v>18.483858730000001</v>
      </c>
      <c r="K166" s="44">
        <v>4.8208799999999996E-3</v>
      </c>
      <c r="L166" s="44">
        <v>0.29766806000000001</v>
      </c>
      <c r="M166" s="44">
        <v>18.181369790000002</v>
      </c>
      <c r="N166" s="44"/>
      <c r="O166" s="44"/>
      <c r="P166" s="44"/>
      <c r="Q166" s="44"/>
    </row>
    <row r="167" spans="1:17" hidden="1" outlineLevel="1" collapsed="1">
      <c r="A167" s="9">
        <v>45292</v>
      </c>
      <c r="B167" s="44">
        <v>3201.1050852100002</v>
      </c>
      <c r="C167" s="44">
        <f t="shared" ref="C167" si="301">G167+K167</f>
        <v>1631.1930205399999</v>
      </c>
      <c r="D167" s="44">
        <f t="shared" ref="D167" si="302">H167+L167</f>
        <v>740.56678700999998</v>
      </c>
      <c r="E167" s="44">
        <f t="shared" ref="E167" si="303">I167+M167</f>
        <v>829.34527765999997</v>
      </c>
      <c r="F167" s="44">
        <v>3183.04053183</v>
      </c>
      <c r="G167" s="44">
        <v>1631.18628616</v>
      </c>
      <c r="H167" s="44">
        <v>740.27054023999995</v>
      </c>
      <c r="I167" s="44">
        <v>811.58370543000001</v>
      </c>
      <c r="J167" s="44">
        <v>18.06455338</v>
      </c>
      <c r="K167" s="44">
        <v>6.7343799999999999E-3</v>
      </c>
      <c r="L167" s="44">
        <v>0.29624676999999999</v>
      </c>
      <c r="M167" s="44">
        <v>17.761572229999999</v>
      </c>
      <c r="N167" s="44"/>
      <c r="O167" s="44"/>
      <c r="P167" s="44"/>
      <c r="Q167" s="44"/>
    </row>
    <row r="168" spans="1:17" hidden="1" outlineLevel="1" collapsed="1">
      <c r="A168" s="9">
        <v>45323</v>
      </c>
      <c r="B168" s="44">
        <v>3257.8371736200002</v>
      </c>
      <c r="C168" s="44">
        <f t="shared" ref="C168" si="304">G168+K168</f>
        <v>1654.27038928</v>
      </c>
      <c r="D168" s="44">
        <f t="shared" ref="D168" si="305">H168+L168</f>
        <v>744.00904237000009</v>
      </c>
      <c r="E168" s="44">
        <f t="shared" ref="E168" si="306">I168+M168</f>
        <v>859.55774196999994</v>
      </c>
      <c r="F168" s="44">
        <v>3239.9707148900002</v>
      </c>
      <c r="G168" s="44">
        <v>1654.2634147599999</v>
      </c>
      <c r="H168" s="44">
        <v>743.71030398000005</v>
      </c>
      <c r="I168" s="44">
        <v>841.99699614999997</v>
      </c>
      <c r="J168" s="44">
        <v>17.866458730000002</v>
      </c>
      <c r="K168" s="44">
        <v>6.9745199999999997E-3</v>
      </c>
      <c r="L168" s="44">
        <v>0.29873839000000002</v>
      </c>
      <c r="M168" s="44">
        <v>17.560745820000001</v>
      </c>
      <c r="N168" s="44"/>
      <c r="O168" s="44"/>
      <c r="P168" s="44"/>
      <c r="Q168" s="44"/>
    </row>
    <row r="169" spans="1:17" hidden="1" outlineLevel="1" collapsed="1">
      <c r="A169" s="9">
        <v>45352</v>
      </c>
      <c r="B169" s="44">
        <v>3403.4980398299999</v>
      </c>
      <c r="C169" s="44">
        <f t="shared" ref="C169" si="307">G169+K169</f>
        <v>1692.22482573</v>
      </c>
      <c r="D169" s="44">
        <f t="shared" ref="D169" si="308">H169+L169</f>
        <v>798.5901987499999</v>
      </c>
      <c r="E169" s="44">
        <f t="shared" ref="E169" si="309">I169+M169</f>
        <v>912.68301535000001</v>
      </c>
      <c r="F169" s="44">
        <v>3367.4296229500001</v>
      </c>
      <c r="G169" s="44">
        <v>1692.17808313</v>
      </c>
      <c r="H169" s="44">
        <v>780.27075921999995</v>
      </c>
      <c r="I169" s="44">
        <v>894.9807806</v>
      </c>
      <c r="J169" s="44">
        <v>36.068416880000001</v>
      </c>
      <c r="K169" s="44">
        <v>4.6742600000000002E-2</v>
      </c>
      <c r="L169" s="44">
        <v>18.31943953</v>
      </c>
      <c r="M169" s="44">
        <v>17.702234749999999</v>
      </c>
      <c r="N169" s="44"/>
      <c r="O169" s="44"/>
      <c r="P169" s="44"/>
      <c r="Q169" s="44"/>
    </row>
    <row r="170" spans="1:17" hidden="1" outlineLevel="1" collapsed="1">
      <c r="A170" s="9">
        <v>45383</v>
      </c>
      <c r="B170" s="44">
        <v>3549.0924358299999</v>
      </c>
      <c r="C170" s="44">
        <f t="shared" ref="C170" si="310">G170+K170</f>
        <v>1740.3626985000001</v>
      </c>
      <c r="D170" s="44">
        <f t="shared" ref="D170" si="311">H170+L170</f>
        <v>844.40504066999995</v>
      </c>
      <c r="E170" s="44">
        <f t="shared" ref="E170" si="312">I170+M170</f>
        <v>964.32469665999997</v>
      </c>
      <c r="F170" s="44">
        <v>3513.2656070799999</v>
      </c>
      <c r="G170" s="44">
        <v>1740.3462874700001</v>
      </c>
      <c r="H170" s="44">
        <v>826.33792777999997</v>
      </c>
      <c r="I170" s="44">
        <v>946.58139183000003</v>
      </c>
      <c r="J170" s="44">
        <v>35.826828749999997</v>
      </c>
      <c r="K170" s="44">
        <v>1.641103E-2</v>
      </c>
      <c r="L170" s="44">
        <v>18.067112890000001</v>
      </c>
      <c r="M170" s="44">
        <v>17.74330483</v>
      </c>
      <c r="N170" s="44"/>
      <c r="O170" s="44"/>
      <c r="P170" s="44"/>
      <c r="Q170" s="44"/>
    </row>
    <row r="171" spans="1:17" hidden="1" outlineLevel="1" collapsed="1">
      <c r="A171" s="9">
        <v>45413</v>
      </c>
      <c r="B171" s="44">
        <v>3649.4979826899998</v>
      </c>
      <c r="C171" s="44">
        <f t="shared" ref="C171" si="313">G171+K171</f>
        <v>1775.4818641300001</v>
      </c>
      <c r="D171" s="44">
        <f t="shared" ref="D171" si="314">H171+L171</f>
        <v>864.35359020999999</v>
      </c>
      <c r="E171" s="44">
        <f t="shared" ref="E171" si="315">I171+M171</f>
        <v>1009.66252835</v>
      </c>
      <c r="F171" s="44">
        <v>3613.4620129599998</v>
      </c>
      <c r="G171" s="44">
        <v>1775.4671816600001</v>
      </c>
      <c r="H171" s="44">
        <v>846.04190285000004</v>
      </c>
      <c r="I171" s="44">
        <v>991.95292844999994</v>
      </c>
      <c r="J171" s="44">
        <v>36.035969729999998</v>
      </c>
      <c r="K171" s="44">
        <v>1.468247E-2</v>
      </c>
      <c r="L171" s="44">
        <v>18.311687360000001</v>
      </c>
      <c r="M171" s="44">
        <v>17.709599900000001</v>
      </c>
      <c r="N171" s="44"/>
      <c r="O171" s="44"/>
      <c r="P171" s="44"/>
      <c r="Q171" s="44"/>
    </row>
    <row r="172" spans="1:17" hidden="1" outlineLevel="1" collapsed="1">
      <c r="A172" s="9">
        <v>45444</v>
      </c>
      <c r="B172" s="44">
        <v>3711.9370383700002</v>
      </c>
      <c r="C172" s="44">
        <f t="shared" ref="C172" si="316">G172+K172</f>
        <v>1798.7478282300001</v>
      </c>
      <c r="D172" s="44">
        <f t="shared" ref="D172" si="317">H172+L172</f>
        <v>892.73474568999995</v>
      </c>
      <c r="E172" s="44">
        <f t="shared" ref="E172" si="318">I172+M172</f>
        <v>1020.4544644499999</v>
      </c>
      <c r="F172" s="44">
        <v>3676.3434299</v>
      </c>
      <c r="G172" s="44">
        <v>1798.7396613000001</v>
      </c>
      <c r="H172" s="44">
        <v>874.93006395999998</v>
      </c>
      <c r="I172" s="44">
        <v>1002.67370464</v>
      </c>
      <c r="J172" s="44">
        <v>35.593608469999999</v>
      </c>
      <c r="K172" s="44">
        <v>8.1669299999999993E-3</v>
      </c>
      <c r="L172" s="44">
        <v>17.804681729999999</v>
      </c>
      <c r="M172" s="44">
        <v>17.780759809999999</v>
      </c>
      <c r="N172" s="44"/>
      <c r="O172" s="44"/>
      <c r="P172" s="44"/>
      <c r="Q172" s="44"/>
    </row>
    <row r="173" spans="1:17" hidden="1" outlineLevel="1" collapsed="1">
      <c r="A173" s="9">
        <v>45474</v>
      </c>
      <c r="B173" s="44">
        <v>3816.12747274</v>
      </c>
      <c r="C173" s="44">
        <f t="shared" ref="C173" si="319">G173+K173</f>
        <v>1873.79172515</v>
      </c>
      <c r="D173" s="44">
        <f t="shared" ref="D173" si="320">H173+L173</f>
        <v>903.33245879000003</v>
      </c>
      <c r="E173" s="44">
        <f t="shared" ref="E173" si="321">I173+M173</f>
        <v>1039.0032888000001</v>
      </c>
      <c r="F173" s="44">
        <v>3780.1310831199999</v>
      </c>
      <c r="G173" s="44">
        <v>1873.7799825300001</v>
      </c>
      <c r="H173" s="44">
        <v>885.4130973</v>
      </c>
      <c r="I173" s="44">
        <v>1020.93800329</v>
      </c>
      <c r="J173" s="44">
        <v>35.996389620000002</v>
      </c>
      <c r="K173" s="44">
        <v>1.174262E-2</v>
      </c>
      <c r="L173" s="44">
        <v>17.91936149</v>
      </c>
      <c r="M173" s="44">
        <v>18.065285509999999</v>
      </c>
      <c r="N173" s="44"/>
      <c r="O173" s="44"/>
      <c r="P173" s="44"/>
      <c r="Q173" s="44"/>
    </row>
    <row r="174" spans="1:17" hidden="1" outlineLevel="1" collapsed="1">
      <c r="A174" s="9">
        <v>45505</v>
      </c>
      <c r="B174" s="44">
        <v>3936.4274638699999</v>
      </c>
      <c r="C174" s="44">
        <f t="shared" ref="C174" si="322">G174+K174</f>
        <v>1914.09729113</v>
      </c>
      <c r="D174" s="44">
        <f t="shared" ref="D174" si="323">H174+L174</f>
        <v>963.05845137999995</v>
      </c>
      <c r="E174" s="44">
        <f t="shared" ref="E174" si="324">I174+M174</f>
        <v>1059.2717213599999</v>
      </c>
      <c r="F174" s="44">
        <v>3899.9607170700001</v>
      </c>
      <c r="G174" s="44">
        <v>1914.0893525900001</v>
      </c>
      <c r="H174" s="44">
        <v>945.24234091999995</v>
      </c>
      <c r="I174" s="44">
        <v>1040.62902356</v>
      </c>
      <c r="J174" s="44">
        <v>36.466746800000003</v>
      </c>
      <c r="K174" s="44">
        <v>7.9385399999999991E-3</v>
      </c>
      <c r="L174" s="44">
        <v>17.816110460000001</v>
      </c>
      <c r="M174" s="44">
        <v>18.642697800000001</v>
      </c>
      <c r="N174" s="44"/>
      <c r="O174" s="44"/>
      <c r="P174" s="44"/>
      <c r="Q174" s="44"/>
    </row>
    <row r="175" spans="1:17" hidden="1" outlineLevel="1" collapsed="1">
      <c r="A175" s="9">
        <v>45536</v>
      </c>
      <c r="B175" s="44">
        <v>4014.3080794000002</v>
      </c>
      <c r="C175" s="44">
        <f t="shared" ref="C175" si="325">G175+K175</f>
        <v>1927.8223784499999</v>
      </c>
      <c r="D175" s="44">
        <f t="shared" ref="D175" si="326">H175+L175</f>
        <v>1002.74366744</v>
      </c>
      <c r="E175" s="44">
        <f t="shared" ref="E175" si="327">I175+M175</f>
        <v>1083.7420335100001</v>
      </c>
      <c r="F175" s="44">
        <v>3978.2760272199998</v>
      </c>
      <c r="G175" s="44">
        <v>1927.8117807799999</v>
      </c>
      <c r="H175" s="44">
        <v>985.16618831999995</v>
      </c>
      <c r="I175" s="44">
        <v>1065.29805812</v>
      </c>
      <c r="J175" s="44">
        <v>36.032052180000001</v>
      </c>
      <c r="K175" s="44">
        <v>1.059767E-2</v>
      </c>
      <c r="L175" s="44">
        <v>17.57747912</v>
      </c>
      <c r="M175" s="44">
        <v>18.443975389999999</v>
      </c>
      <c r="N175" s="44"/>
      <c r="O175" s="44"/>
      <c r="P175" s="44"/>
      <c r="Q175" s="44"/>
    </row>
    <row r="176" spans="1:17" hidden="1" outlineLevel="1" collapsed="1">
      <c r="A176" s="9">
        <v>45566</v>
      </c>
      <c r="B176" s="44">
        <v>4082.1592316800002</v>
      </c>
      <c r="C176" s="44">
        <f t="shared" ref="C176" si="328">G176+K176</f>
        <v>1950.5974218199999</v>
      </c>
      <c r="D176" s="44">
        <f t="shared" ref="D176" si="329">H176+L176</f>
        <v>1020.15913804</v>
      </c>
      <c r="E176" s="44">
        <f t="shared" ref="E176" si="330">I176+M176</f>
        <v>1111.40267182</v>
      </c>
      <c r="F176" s="44">
        <v>4047.3334073999999</v>
      </c>
      <c r="G176" s="44">
        <v>1950.5848684499999</v>
      </c>
      <c r="H176" s="44">
        <v>1003.40606459</v>
      </c>
      <c r="I176" s="44">
        <v>1093.3424743600001</v>
      </c>
      <c r="J176" s="44">
        <v>34.825824279999999</v>
      </c>
      <c r="K176" s="44">
        <v>1.2553369999999999E-2</v>
      </c>
      <c r="L176" s="44">
        <v>16.753073449999999</v>
      </c>
      <c r="M176" s="44">
        <v>18.060197460000001</v>
      </c>
      <c r="N176" s="44"/>
      <c r="O176" s="44"/>
      <c r="P176" s="44"/>
      <c r="Q176" s="44"/>
    </row>
    <row r="177" spans="1:17" collapsed="1">
      <c r="A177" s="9">
        <v>45597</v>
      </c>
      <c r="B177" s="44">
        <v>4144.8671949199997</v>
      </c>
      <c r="C177" s="44">
        <f t="shared" ref="C177" si="331">G177+K177</f>
        <v>1959.74306617</v>
      </c>
      <c r="D177" s="44">
        <f t="shared" ref="D177" si="332">H177+L177</f>
        <v>1056.32659913</v>
      </c>
      <c r="E177" s="44">
        <f t="shared" ref="E177" si="333">I177+M177</f>
        <v>1128.79752962</v>
      </c>
      <c r="F177" s="44">
        <v>4111.1083358699998</v>
      </c>
      <c r="G177" s="44">
        <v>1959.7322872899999</v>
      </c>
      <c r="H177" s="44">
        <v>1040.1837941900001</v>
      </c>
      <c r="I177" s="44">
        <v>1111.19225439</v>
      </c>
      <c r="J177" s="44">
        <v>33.758859049999998</v>
      </c>
      <c r="K177" s="44">
        <v>1.0778879999999999E-2</v>
      </c>
      <c r="L177" s="44">
        <v>16.142804940000001</v>
      </c>
      <c r="M177" s="44">
        <v>17.60527523</v>
      </c>
      <c r="N177" s="44"/>
      <c r="O177" s="44"/>
      <c r="P177" s="44"/>
      <c r="Q177" s="44"/>
    </row>
    <row r="178" spans="1:17">
      <c r="A178" s="9">
        <v>45627</v>
      </c>
      <c r="B178" s="44">
        <v>4153.2426878099996</v>
      </c>
      <c r="C178" s="44">
        <f t="shared" ref="C178" si="334">G178+K178</f>
        <v>1935.85753847</v>
      </c>
      <c r="D178" s="44">
        <f t="shared" ref="D178" si="335">H178+L178</f>
        <v>1080.3130816600001</v>
      </c>
      <c r="E178" s="44">
        <f t="shared" ref="E178" si="336">I178+M178</f>
        <v>1137.0720676799999</v>
      </c>
      <c r="F178" s="44">
        <v>4119.6378439399996</v>
      </c>
      <c r="G178" s="44">
        <v>1935.8426976200001</v>
      </c>
      <c r="H178" s="44">
        <v>1064.14535727</v>
      </c>
      <c r="I178" s="44">
        <v>1119.64978905</v>
      </c>
      <c r="J178" s="44">
        <v>33.604843870000003</v>
      </c>
      <c r="K178" s="44">
        <v>1.4840849999999999E-2</v>
      </c>
      <c r="L178" s="44">
        <v>16.16772439</v>
      </c>
      <c r="M178" s="44">
        <v>17.422278630000001</v>
      </c>
      <c r="N178" s="44"/>
      <c r="O178" s="44"/>
      <c r="P178" s="44"/>
      <c r="Q178" s="44"/>
    </row>
    <row r="179" spans="1:17">
      <c r="A179" s="9">
        <v>45658</v>
      </c>
      <c r="B179" s="44">
        <v>4227.69276593</v>
      </c>
      <c r="C179" s="44">
        <f t="shared" ref="C179" si="337">G179+K179</f>
        <v>2029.1489272399999</v>
      </c>
      <c r="D179" s="44">
        <f t="shared" ref="D179" si="338">H179+L179</f>
        <v>1055.3208268400001</v>
      </c>
      <c r="E179" s="44">
        <f t="shared" ref="E179" si="339">I179+M179</f>
        <v>1143.2230118499999</v>
      </c>
      <c r="F179" s="44">
        <v>4195.9418159099996</v>
      </c>
      <c r="G179" s="44">
        <v>2029.13746395</v>
      </c>
      <c r="H179" s="44">
        <v>1039.9347809400001</v>
      </c>
      <c r="I179" s="44">
        <v>1126.86957102</v>
      </c>
      <c r="J179" s="44">
        <v>31.750950020000001</v>
      </c>
      <c r="K179" s="44">
        <v>1.1463289999999999E-2</v>
      </c>
      <c r="L179" s="44">
        <v>15.386045899999999</v>
      </c>
      <c r="M179" s="44">
        <v>16.35344083</v>
      </c>
      <c r="N179" s="44"/>
      <c r="O179" s="44"/>
      <c r="P179" s="44"/>
      <c r="Q179" s="44"/>
    </row>
    <row r="180" spans="1:17">
      <c r="A180" s="9">
        <v>45689</v>
      </c>
      <c r="B180" s="44">
        <v>4265.1236631199999</v>
      </c>
      <c r="C180" s="44">
        <f t="shared" ref="C180" si="340">G180+K180</f>
        <v>2039.1534348999999</v>
      </c>
      <c r="D180" s="44">
        <f t="shared" ref="D180" si="341">H180+L180</f>
        <v>1071.6767132</v>
      </c>
      <c r="E180" s="44">
        <f t="shared" ref="E180" si="342">I180+M180</f>
        <v>1154.2935150199999</v>
      </c>
      <c r="F180" s="44">
        <v>4233.7931838599998</v>
      </c>
      <c r="G180" s="44">
        <v>2039.1428223299999</v>
      </c>
      <c r="H180" s="44">
        <v>1056.6221133199999</v>
      </c>
      <c r="I180" s="44">
        <v>1138.0282482099999</v>
      </c>
      <c r="J180" s="44">
        <v>31.330479260000001</v>
      </c>
      <c r="K180" s="44">
        <v>1.061257E-2</v>
      </c>
      <c r="L180" s="44">
        <v>15.05459988</v>
      </c>
      <c r="M180" s="44">
        <v>16.26526681</v>
      </c>
      <c r="N180" s="44"/>
      <c r="O180" s="44"/>
      <c r="P180" s="44"/>
      <c r="Q180" s="44"/>
    </row>
    <row r="181" spans="1:17">
      <c r="A181" s="9">
        <v>45717</v>
      </c>
      <c r="B181" s="44">
        <v>4390.39560833</v>
      </c>
      <c r="C181" s="44">
        <f t="shared" ref="C181" si="343">G181+K181</f>
        <v>2044.2126589299999</v>
      </c>
      <c r="D181" s="44">
        <f t="shared" ref="D181" si="344">H181+L181</f>
        <v>1174.7505422199999</v>
      </c>
      <c r="E181" s="44">
        <f t="shared" ref="E181" si="345">I181+M181</f>
        <v>1171.4324071799999</v>
      </c>
      <c r="F181" s="44">
        <v>4369.23598752</v>
      </c>
      <c r="G181" s="44">
        <v>2044.1952723899999</v>
      </c>
      <c r="H181" s="44">
        <v>1159.57808267</v>
      </c>
      <c r="I181" s="44">
        <v>1165.4626324599999</v>
      </c>
      <c r="J181" s="44">
        <v>21.15962081</v>
      </c>
      <c r="K181" s="44">
        <v>1.7386539999999999E-2</v>
      </c>
      <c r="L181" s="44">
        <v>15.172459549999999</v>
      </c>
      <c r="M181" s="44">
        <v>5.9697747200000002</v>
      </c>
      <c r="N181" s="44"/>
      <c r="O181" s="44"/>
      <c r="P181" s="44"/>
      <c r="Q181" s="44"/>
    </row>
    <row r="182" spans="1:17">
      <c r="A182" s="9">
        <v>45748</v>
      </c>
      <c r="B182" s="44">
        <v>4464.4749662000004</v>
      </c>
      <c r="C182" s="44">
        <f t="shared" ref="C182" si="346">G182+K182</f>
        <v>2196.2592150399996</v>
      </c>
      <c r="D182" s="44">
        <f t="shared" ref="D182" si="347">H182+L182</f>
        <v>1089.66897804</v>
      </c>
      <c r="E182" s="44">
        <f t="shared" ref="E182" si="348">I182+M182</f>
        <v>1178.5467731199999</v>
      </c>
      <c r="F182" s="44">
        <v>4442.9993466599999</v>
      </c>
      <c r="G182" s="44">
        <v>2196.2321753699998</v>
      </c>
      <c r="H182" s="44">
        <v>1073.98136856</v>
      </c>
      <c r="I182" s="44">
        <v>1172.7858027299999</v>
      </c>
      <c r="J182" s="44">
        <v>21.47561954</v>
      </c>
      <c r="K182" s="44">
        <v>2.7039669999999998E-2</v>
      </c>
      <c r="L182" s="44">
        <v>15.687609480000001</v>
      </c>
      <c r="M182" s="44">
        <v>5.7609703899999998</v>
      </c>
      <c r="N182" s="44"/>
      <c r="O182" s="44"/>
      <c r="P182" s="44"/>
      <c r="Q182" s="44"/>
    </row>
    <row r="183" spans="1:17">
      <c r="A183" s="9">
        <v>45778</v>
      </c>
      <c r="B183" s="44">
        <v>4563.0117806400003</v>
      </c>
      <c r="C183" s="44">
        <f t="shared" ref="C183" si="349">G183+K183</f>
        <v>2248.3177787</v>
      </c>
      <c r="D183" s="44">
        <f t="shared" ref="D183" si="350">H183+L183</f>
        <v>1118.5152292400001</v>
      </c>
      <c r="E183" s="44">
        <f t="shared" ref="E183" si="351">I183+M183</f>
        <v>1196.1787726999999</v>
      </c>
      <c r="F183" s="44">
        <v>4542.0974527199996</v>
      </c>
      <c r="G183" s="44">
        <v>2248.27736525</v>
      </c>
      <c r="H183" s="44">
        <v>1103.32330581</v>
      </c>
      <c r="I183" s="44">
        <v>1190.4967816599999</v>
      </c>
      <c r="J183" s="44">
        <v>20.914327920000002</v>
      </c>
      <c r="K183" s="44">
        <v>4.0413449999999997E-2</v>
      </c>
      <c r="L183" s="44">
        <v>15.191923429999999</v>
      </c>
      <c r="M183" s="44">
        <v>5.6819910399999998</v>
      </c>
      <c r="N183" s="44"/>
      <c r="O183" s="44"/>
      <c r="P183" s="44"/>
      <c r="Q183" s="44"/>
    </row>
    <row r="184" spans="1:17">
      <c r="A184" s="9">
        <v>45809</v>
      </c>
      <c r="B184" s="44">
        <v>4612.54973264</v>
      </c>
      <c r="C184" s="44">
        <f t="shared" ref="C184" si="352">G184+K184</f>
        <v>2267.5960492600002</v>
      </c>
      <c r="D184" s="44">
        <f t="shared" ref="D184" si="353">H184+L184</f>
        <v>1137.16512741</v>
      </c>
      <c r="E184" s="44">
        <f t="shared" ref="E184" si="354">I184+M184</f>
        <v>1207.7885559699998</v>
      </c>
      <c r="F184" s="44">
        <v>4591.3792486000002</v>
      </c>
      <c r="G184" s="44">
        <v>2267.5589806100002</v>
      </c>
      <c r="H184" s="44">
        <v>1121.6867810599999</v>
      </c>
      <c r="I184" s="44">
        <v>1202.1334869299999</v>
      </c>
      <c r="J184" s="44">
        <v>21.170484040000002</v>
      </c>
      <c r="K184" s="44">
        <v>3.7068650000000002E-2</v>
      </c>
      <c r="L184" s="44">
        <v>15.478346350000001</v>
      </c>
      <c r="M184" s="44">
        <v>5.6550690399999999</v>
      </c>
      <c r="N184" s="44"/>
      <c r="O184" s="44"/>
      <c r="P184" s="44"/>
      <c r="Q184" s="44"/>
    </row>
    <row r="185" spans="1:17">
      <c r="A185" s="9">
        <v>45839</v>
      </c>
      <c r="B185" s="44">
        <v>4735.4394697600001</v>
      </c>
      <c r="C185" s="44">
        <f t="shared" ref="C185" si="355">G185+K185</f>
        <v>2333.0947544700002</v>
      </c>
      <c r="D185" s="44">
        <f t="shared" ref="D185" si="356">H185+L185</f>
        <v>1150.36931213</v>
      </c>
      <c r="E185" s="44">
        <f t="shared" ref="E185" si="357">I185+M185</f>
        <v>1251.9754031599998</v>
      </c>
      <c r="F185" s="44">
        <v>4714.74568009</v>
      </c>
      <c r="G185" s="44">
        <v>2333.0105270700001</v>
      </c>
      <c r="H185" s="44">
        <v>1135.40456346</v>
      </c>
      <c r="I185" s="44">
        <v>1246.3305895599999</v>
      </c>
      <c r="J185" s="44">
        <v>20.693789670000001</v>
      </c>
      <c r="K185" s="44">
        <v>8.4227399999999994E-2</v>
      </c>
      <c r="L185" s="44">
        <v>14.964748670000001</v>
      </c>
      <c r="M185" s="44">
        <v>5.6448136</v>
      </c>
      <c r="N185" s="44"/>
      <c r="O185" s="44"/>
      <c r="P185" s="44"/>
      <c r="Q185" s="44"/>
    </row>
    <row r="186" spans="1:17">
      <c r="A186" s="9">
        <v>45870</v>
      </c>
      <c r="B186" s="44">
        <v>4873.0191219400003</v>
      </c>
      <c r="C186" s="44">
        <f t="shared" ref="C186" si="358">G186+K186</f>
        <v>2401.1542816400001</v>
      </c>
      <c r="D186" s="44">
        <f t="shared" ref="D186" si="359">H186+L186</f>
        <v>1169.8024735700001</v>
      </c>
      <c r="E186" s="44">
        <f t="shared" ref="E186" si="360">I186+M186</f>
        <v>1302.0623667299999</v>
      </c>
      <c r="F186" s="44">
        <v>4852.5504666899997</v>
      </c>
      <c r="G186" s="44">
        <v>2401.0939609000002</v>
      </c>
      <c r="H186" s="44">
        <v>1154.8442049</v>
      </c>
      <c r="I186" s="44">
        <v>1296.6123008899999</v>
      </c>
      <c r="J186" s="44">
        <v>20.468655250000001</v>
      </c>
      <c r="K186" s="44">
        <v>6.0320739999999998E-2</v>
      </c>
      <c r="L186" s="44">
        <v>14.958268670000001</v>
      </c>
      <c r="M186" s="44">
        <v>5.4500658399999997</v>
      </c>
      <c r="N186" s="44"/>
      <c r="O186" s="44"/>
      <c r="P186" s="44"/>
      <c r="Q186" s="44"/>
    </row>
    <row r="187" spans="1:17">
      <c r="A187" s="9">
        <v>45901</v>
      </c>
      <c r="B187" s="44">
        <v>4936.0546077700001</v>
      </c>
      <c r="C187" s="44">
        <f t="shared" ref="C187" si="361">G187+K187</f>
        <v>2398.4249845499999</v>
      </c>
      <c r="D187" s="44">
        <f t="shared" ref="D187" si="362">H187+L187</f>
        <v>1183.6312520399999</v>
      </c>
      <c r="E187" s="44">
        <f t="shared" ref="E187" si="363">I187+M187</f>
        <v>1353.9983711799998</v>
      </c>
      <c r="F187" s="44">
        <v>4916.2280351400004</v>
      </c>
      <c r="G187" s="44">
        <v>2398.34003497</v>
      </c>
      <c r="H187" s="44">
        <v>1169.28018535</v>
      </c>
      <c r="I187" s="44">
        <v>1348.6078148199999</v>
      </c>
      <c r="J187" s="44">
        <v>19.826572630000001</v>
      </c>
      <c r="K187" s="44">
        <v>8.4949579999999997E-2</v>
      </c>
      <c r="L187" s="44">
        <v>14.35106669</v>
      </c>
      <c r="M187" s="44">
        <v>5.3905563599999997</v>
      </c>
      <c r="N187" s="44"/>
      <c r="O187" s="44"/>
      <c r="P187" s="44"/>
      <c r="Q187" s="44"/>
    </row>
    <row r="188" spans="1:17">
      <c r="A188" s="9">
        <v>45931</v>
      </c>
      <c r="B188" s="44">
        <v>5015.9941958600002</v>
      </c>
      <c r="C188" s="44">
        <f t="shared" ref="C188" si="364">G188+K188</f>
        <v>2425.0604658299999</v>
      </c>
      <c r="D188" s="44">
        <f t="shared" ref="D188" si="365">H188+L188</f>
        <v>1204.17729439</v>
      </c>
      <c r="E188" s="44">
        <f t="shared" ref="E188" si="366">I188+M188</f>
        <v>1386.7564356400001</v>
      </c>
      <c r="F188" s="44">
        <v>4996.5503185799998</v>
      </c>
      <c r="G188" s="44">
        <v>2424.9908277899999</v>
      </c>
      <c r="H188" s="44">
        <v>1190.1530317900001</v>
      </c>
      <c r="I188" s="44">
        <v>1381.406459</v>
      </c>
      <c r="J188" s="44">
        <v>19.443877279999999</v>
      </c>
      <c r="K188" s="44">
        <v>6.9638039999999998E-2</v>
      </c>
      <c r="L188" s="44">
        <v>14.0242626</v>
      </c>
      <c r="M188" s="44">
        <v>5.3499766400000004</v>
      </c>
      <c r="N188" s="44"/>
      <c r="O188" s="44"/>
      <c r="P188" s="44"/>
      <c r="Q188" s="44"/>
    </row>
    <row r="189" spans="1:17">
      <c r="A189" s="9">
        <v>45962</v>
      </c>
      <c r="B189" s="44">
        <v>5076.75378241</v>
      </c>
      <c r="C189" s="44">
        <f t="shared" ref="C189" si="367">G189+K189</f>
        <v>2459.5169907300001</v>
      </c>
      <c r="D189" s="44">
        <f t="shared" ref="D189" si="368">H189+L189</f>
        <v>1204.6032058199999</v>
      </c>
      <c r="E189" s="44">
        <f t="shared" ref="E189" si="369">I189+M189</f>
        <v>1412.63358586</v>
      </c>
      <c r="F189" s="44">
        <v>5057.2302439200002</v>
      </c>
      <c r="G189" s="44">
        <v>2459.4215137400001</v>
      </c>
      <c r="H189" s="44">
        <v>1190.4799407099999</v>
      </c>
      <c r="I189" s="44">
        <v>1407.3287894699999</v>
      </c>
      <c r="J189" s="44">
        <v>19.52353849</v>
      </c>
      <c r="K189" s="44">
        <v>9.5476989999999998E-2</v>
      </c>
      <c r="L189" s="44">
        <v>14.12326511</v>
      </c>
      <c r="M189" s="44">
        <v>5.3047963899999999</v>
      </c>
      <c r="N189" s="44"/>
      <c r="O189" s="44"/>
      <c r="P189" s="44"/>
      <c r="Q189" s="44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10.44140625" style="25" customWidth="1"/>
    <col min="3" max="3" width="12.109375" style="25" customWidth="1"/>
    <col min="4" max="5" width="12.6640625" style="25" customWidth="1"/>
    <col min="6" max="6" width="13.109375" style="25" customWidth="1"/>
    <col min="7" max="7" width="14.5546875" style="25" customWidth="1"/>
    <col min="8" max="8" width="11" style="25" customWidth="1"/>
    <col min="9" max="9" width="15.88671875" style="25" customWidth="1"/>
    <col min="10" max="10" width="12.33203125" style="25" customWidth="1"/>
    <col min="11" max="11" width="12.44140625" style="25" customWidth="1"/>
    <col min="12" max="12" width="12" style="25" customWidth="1"/>
    <col min="13" max="13" width="10.88671875" style="25" customWidth="1"/>
    <col min="14" max="14" width="11.109375" style="25" customWidth="1"/>
    <col min="15" max="15" width="14" style="25" customWidth="1"/>
    <col min="16" max="16" width="9.6640625" style="25" customWidth="1"/>
    <col min="17" max="17" width="10.33203125" style="25" customWidth="1"/>
    <col min="18" max="18" width="10.44140625" style="25" customWidth="1"/>
    <col min="19" max="16384" width="9.109375" style="25"/>
  </cols>
  <sheetData>
    <row r="1" spans="1:702">
      <c r="A1" s="18" t="s">
        <v>129</v>
      </c>
    </row>
    <row r="2" spans="1:702" ht="5.25" customHeight="1">
      <c r="A2" s="163"/>
    </row>
    <row r="3" spans="1:702">
      <c r="A3" s="110" t="s">
        <v>48</v>
      </c>
    </row>
    <row r="4" spans="1:702" ht="12.75" customHeight="1">
      <c r="A4" s="217" t="s">
        <v>128</v>
      </c>
      <c r="B4" s="218"/>
      <c r="C4" s="26"/>
    </row>
    <row r="5" spans="1:702" ht="12.75" customHeight="1">
      <c r="A5" s="27" t="s">
        <v>226</v>
      </c>
    </row>
    <row r="6" spans="1:702" ht="12.75" customHeight="1">
      <c r="A6" s="219" t="s">
        <v>0</v>
      </c>
      <c r="B6" s="221" t="s">
        <v>1</v>
      </c>
      <c r="C6" s="223" t="s">
        <v>47</v>
      </c>
      <c r="D6" s="223"/>
      <c r="E6" s="223"/>
      <c r="F6" s="223"/>
      <c r="G6" s="223"/>
      <c r="H6" s="223"/>
      <c r="I6" s="223"/>
      <c r="J6" s="223"/>
      <c r="K6" s="223"/>
      <c r="L6" s="223"/>
      <c r="M6" s="223"/>
      <c r="N6" s="223"/>
      <c r="O6" s="223"/>
      <c r="P6" s="223"/>
      <c r="Q6" s="223"/>
      <c r="R6" s="223"/>
      <c r="S6" s="223"/>
      <c r="T6" s="223"/>
    </row>
    <row r="7" spans="1:702" s="24" customFormat="1" ht="12.75" customHeight="1">
      <c r="A7" s="219"/>
      <c r="B7" s="221"/>
      <c r="C7" s="215" t="s">
        <v>252</v>
      </c>
      <c r="D7" s="215" t="s">
        <v>253</v>
      </c>
      <c r="E7" s="215" t="s">
        <v>46</v>
      </c>
      <c r="F7" s="215" t="s">
        <v>45</v>
      </c>
      <c r="G7" s="215" t="s">
        <v>44</v>
      </c>
      <c r="H7" s="215" t="s">
        <v>43</v>
      </c>
      <c r="I7" s="215" t="s">
        <v>42</v>
      </c>
      <c r="J7" s="215" t="s">
        <v>41</v>
      </c>
      <c r="K7" s="215" t="s">
        <v>40</v>
      </c>
      <c r="L7" s="215" t="s">
        <v>61</v>
      </c>
      <c r="M7" s="215" t="s">
        <v>254</v>
      </c>
      <c r="N7" s="215" t="s">
        <v>39</v>
      </c>
      <c r="O7" s="215" t="s">
        <v>38</v>
      </c>
      <c r="P7" s="215" t="s">
        <v>49</v>
      </c>
      <c r="Q7" s="215" t="s">
        <v>37</v>
      </c>
      <c r="R7" s="215" t="s">
        <v>36</v>
      </c>
      <c r="S7" s="215" t="s">
        <v>35</v>
      </c>
      <c r="T7" s="215" t="s">
        <v>34</v>
      </c>
    </row>
    <row r="8" spans="1:702" s="24" customFormat="1" ht="12.75" customHeight="1">
      <c r="A8" s="220"/>
      <c r="B8" s="222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</row>
    <row r="9" spans="1:702" s="24" customFormat="1" ht="65.25" customHeight="1">
      <c r="A9" s="220"/>
      <c r="B9" s="222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</row>
    <row r="10" spans="1:702" s="24" customFormat="1" collapsed="1">
      <c r="A10" s="23">
        <v>1</v>
      </c>
      <c r="B10" s="173">
        <v>2</v>
      </c>
      <c r="C10" s="23">
        <v>3</v>
      </c>
      <c r="D10" s="173">
        <v>4</v>
      </c>
      <c r="E10" s="23">
        <v>5</v>
      </c>
      <c r="F10" s="173">
        <v>6</v>
      </c>
      <c r="G10" s="23">
        <v>7</v>
      </c>
      <c r="H10" s="173">
        <v>8</v>
      </c>
      <c r="I10" s="23">
        <v>9</v>
      </c>
      <c r="J10" s="173">
        <v>10</v>
      </c>
      <c r="K10" s="23">
        <v>11</v>
      </c>
      <c r="L10" s="173">
        <v>12</v>
      </c>
      <c r="M10" s="23">
        <v>13</v>
      </c>
      <c r="N10" s="173">
        <v>14</v>
      </c>
      <c r="O10" s="23">
        <v>15</v>
      </c>
      <c r="P10" s="173">
        <v>16</v>
      </c>
      <c r="Q10" s="23">
        <v>17</v>
      </c>
      <c r="R10" s="173">
        <v>18</v>
      </c>
      <c r="S10" s="23">
        <v>19</v>
      </c>
      <c r="T10" s="173">
        <v>20</v>
      </c>
    </row>
    <row r="11" spans="1:702" hidden="1" outlineLevel="1">
      <c r="A11" s="9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9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9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9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9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9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9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9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9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9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9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9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9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9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9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9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9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9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9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9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9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9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9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9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9">
        <v>41275</v>
      </c>
      <c r="B35" s="128">
        <v>2288.4584248199999</v>
      </c>
      <c r="C35" s="128">
        <v>216.2761376</v>
      </c>
      <c r="D35" s="128">
        <v>0</v>
      </c>
      <c r="E35" s="128">
        <v>289.39361832999998</v>
      </c>
      <c r="F35" s="128">
        <v>38.188781830000003</v>
      </c>
      <c r="G35" s="128">
        <v>1.15513826</v>
      </c>
      <c r="H35" s="128">
        <v>179.69409417</v>
      </c>
      <c r="I35" s="128">
        <v>1156.0766509800001</v>
      </c>
      <c r="J35" s="128">
        <v>107.16744288</v>
      </c>
      <c r="K35" s="128">
        <v>10.55435246</v>
      </c>
      <c r="L35" s="128">
        <v>41.563237780000001</v>
      </c>
      <c r="M35" s="175" t="s">
        <v>185</v>
      </c>
      <c r="N35" s="128">
        <v>195.92256438999999</v>
      </c>
      <c r="O35" s="128">
        <v>47.319130729999998</v>
      </c>
      <c r="P35" s="128">
        <v>2.0052952400000001</v>
      </c>
      <c r="Q35" s="128">
        <v>1.64095E-3</v>
      </c>
      <c r="R35" s="128">
        <v>1.28986011</v>
      </c>
      <c r="S35" s="128">
        <v>0</v>
      </c>
      <c r="T35" s="128">
        <v>1.85047911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9">
        <v>41306</v>
      </c>
      <c r="B36" s="128">
        <v>2315.94328249</v>
      </c>
      <c r="C36" s="128">
        <v>220.44812608999999</v>
      </c>
      <c r="D36" s="128">
        <v>0</v>
      </c>
      <c r="E36" s="128">
        <v>307.08239191000001</v>
      </c>
      <c r="F36" s="128">
        <v>28.78054637</v>
      </c>
      <c r="G36" s="128">
        <v>39.056672829999997</v>
      </c>
      <c r="H36" s="128">
        <v>194.21399589999999</v>
      </c>
      <c r="I36" s="128">
        <v>1120.13348634</v>
      </c>
      <c r="J36" s="128">
        <v>91.954241479999993</v>
      </c>
      <c r="K36" s="128">
        <v>10.776530490000001</v>
      </c>
      <c r="L36" s="128">
        <v>44.984970830000002</v>
      </c>
      <c r="M36" s="175" t="s">
        <v>185</v>
      </c>
      <c r="N36" s="128">
        <v>207.96600291999999</v>
      </c>
      <c r="O36" s="128">
        <v>45.843850179999997</v>
      </c>
      <c r="P36" s="128">
        <v>1.77184333</v>
      </c>
      <c r="Q36" s="128">
        <v>5.3773400000000004E-3</v>
      </c>
      <c r="R36" s="128">
        <v>1.3143184299999999</v>
      </c>
      <c r="S36" s="128">
        <v>0</v>
      </c>
      <c r="T36" s="128">
        <v>1.6109280500000001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9">
        <v>41334</v>
      </c>
      <c r="B37" s="128">
        <v>2360.9847108600002</v>
      </c>
      <c r="C37" s="128">
        <v>243.15719084</v>
      </c>
      <c r="D37" s="128">
        <v>6.8099000000000002E-4</v>
      </c>
      <c r="E37" s="128">
        <v>283.01528860000002</v>
      </c>
      <c r="F37" s="128">
        <v>19.657485229999999</v>
      </c>
      <c r="G37" s="128">
        <v>39.225721180000001</v>
      </c>
      <c r="H37" s="128">
        <v>190.29533203</v>
      </c>
      <c r="I37" s="128">
        <v>1178.12870015</v>
      </c>
      <c r="J37" s="128">
        <v>88.83085509</v>
      </c>
      <c r="K37" s="128">
        <v>11.385889390000001</v>
      </c>
      <c r="L37" s="128">
        <v>8.1874748799999999</v>
      </c>
      <c r="M37" s="175" t="s">
        <v>185</v>
      </c>
      <c r="N37" s="128">
        <v>209.78932286</v>
      </c>
      <c r="O37" s="128">
        <v>45.76298663</v>
      </c>
      <c r="P37" s="128">
        <v>39.848285840000003</v>
      </c>
      <c r="Q37" s="128">
        <v>1.1909690000000001E-2</v>
      </c>
      <c r="R37" s="128">
        <v>1.3731061</v>
      </c>
      <c r="S37" s="128">
        <v>0</v>
      </c>
      <c r="T37" s="128">
        <v>2.3144813599999998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9">
        <v>41365</v>
      </c>
      <c r="B38" s="128">
        <v>2365.6564165300001</v>
      </c>
      <c r="C38" s="128">
        <v>273.1048136</v>
      </c>
      <c r="D38" s="128">
        <v>3.5252319999999997E-2</v>
      </c>
      <c r="E38" s="128">
        <v>291.06098887000002</v>
      </c>
      <c r="F38" s="128">
        <v>9.7185651100000001</v>
      </c>
      <c r="G38" s="128">
        <v>39.237729659999999</v>
      </c>
      <c r="H38" s="128">
        <v>175.38144452</v>
      </c>
      <c r="I38" s="128">
        <v>1233.2925536499999</v>
      </c>
      <c r="J38" s="128">
        <v>90.819921390000005</v>
      </c>
      <c r="K38" s="128">
        <v>11.52517344</v>
      </c>
      <c r="L38" s="128">
        <v>8.3303126899999995</v>
      </c>
      <c r="M38" s="175" t="s">
        <v>185</v>
      </c>
      <c r="N38" s="128">
        <v>172.81450878000001</v>
      </c>
      <c r="O38" s="128">
        <v>18.5419394</v>
      </c>
      <c r="P38" s="128">
        <v>39.863144269999999</v>
      </c>
      <c r="Q38" s="128">
        <v>1.07971E-2</v>
      </c>
      <c r="R38" s="128">
        <v>1.2830398700000001</v>
      </c>
      <c r="S38" s="128">
        <v>0</v>
      </c>
      <c r="T38" s="128">
        <v>0.63623185999999998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9">
        <v>41395</v>
      </c>
      <c r="B39" s="128">
        <v>2358.42828263</v>
      </c>
      <c r="C39" s="128">
        <v>271.77440089999999</v>
      </c>
      <c r="D39" s="128">
        <v>3.7584729999999997E-2</v>
      </c>
      <c r="E39" s="128">
        <v>264.39198570999997</v>
      </c>
      <c r="F39" s="128">
        <v>0.31745262000000002</v>
      </c>
      <c r="G39" s="128">
        <v>39.415779149999999</v>
      </c>
      <c r="H39" s="128">
        <v>185.08693163000001</v>
      </c>
      <c r="I39" s="128">
        <v>1200.6697437600001</v>
      </c>
      <c r="J39" s="128">
        <v>87.918855609999994</v>
      </c>
      <c r="K39" s="128">
        <v>10.650987880000001</v>
      </c>
      <c r="L39" s="128">
        <v>46.280240890000002</v>
      </c>
      <c r="M39" s="175" t="s">
        <v>185</v>
      </c>
      <c r="N39" s="128">
        <v>201.44791688999999</v>
      </c>
      <c r="O39" s="128">
        <v>8.2794559799999998</v>
      </c>
      <c r="P39" s="128">
        <v>39.872588290000003</v>
      </c>
      <c r="Q39" s="128">
        <v>1.4522709999999999E-2</v>
      </c>
      <c r="R39" s="128">
        <v>1.28071964</v>
      </c>
      <c r="S39" s="128">
        <v>0.34219497999999998</v>
      </c>
      <c r="T39" s="128">
        <v>0.64692126000000005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9">
        <v>41426</v>
      </c>
      <c r="B40" s="128">
        <v>2373.55056307</v>
      </c>
      <c r="C40" s="128">
        <v>247.23129796000001</v>
      </c>
      <c r="D40" s="128">
        <v>4.8327969999999998E-2</v>
      </c>
      <c r="E40" s="128">
        <v>269.15747083000002</v>
      </c>
      <c r="F40" s="128">
        <v>11.75894523</v>
      </c>
      <c r="G40" s="128">
        <v>39.266273400000003</v>
      </c>
      <c r="H40" s="128">
        <v>181.55934833000001</v>
      </c>
      <c r="I40" s="128">
        <v>1274.3066264399999</v>
      </c>
      <c r="J40" s="128">
        <v>19.087405</v>
      </c>
      <c r="K40" s="128">
        <v>11.239779800000001</v>
      </c>
      <c r="L40" s="128">
        <v>42.928772180000003</v>
      </c>
      <c r="M40" s="175" t="s">
        <v>185</v>
      </c>
      <c r="N40" s="128">
        <v>225.98767975999999</v>
      </c>
      <c r="O40" s="128">
        <v>7.8994588200000004</v>
      </c>
      <c r="P40" s="128">
        <v>39.851676900000001</v>
      </c>
      <c r="Q40" s="128">
        <v>1.0198840000000001E-2</v>
      </c>
      <c r="R40" s="128">
        <v>1.36011087</v>
      </c>
      <c r="S40" s="128">
        <v>0.34316422000000002</v>
      </c>
      <c r="T40" s="128">
        <v>1.51402652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9">
        <v>41456</v>
      </c>
      <c r="B41" s="128">
        <v>2390.0121821500002</v>
      </c>
      <c r="C41" s="128">
        <v>255.70107307000001</v>
      </c>
      <c r="D41" s="128">
        <v>4.9955609999999998E-2</v>
      </c>
      <c r="E41" s="128">
        <v>289.16170002000001</v>
      </c>
      <c r="F41" s="128">
        <v>11.6000037</v>
      </c>
      <c r="G41" s="128">
        <v>39.368210300000001</v>
      </c>
      <c r="H41" s="128">
        <v>175.64115285</v>
      </c>
      <c r="I41" s="128">
        <v>1265.03579943</v>
      </c>
      <c r="J41" s="128">
        <v>16.6753097</v>
      </c>
      <c r="K41" s="128">
        <v>11.1689574</v>
      </c>
      <c r="L41" s="128">
        <v>43.144847489999997</v>
      </c>
      <c r="M41" s="175" t="s">
        <v>185</v>
      </c>
      <c r="N41" s="128">
        <v>232.35112717999999</v>
      </c>
      <c r="O41" s="128">
        <v>7.4674640500000002</v>
      </c>
      <c r="P41" s="128">
        <v>40.182061490000002</v>
      </c>
      <c r="Q41" s="128">
        <v>1.490533E-2</v>
      </c>
      <c r="R41" s="128">
        <v>1.28939778</v>
      </c>
      <c r="S41" s="128">
        <v>0.34273271999999999</v>
      </c>
      <c r="T41" s="128">
        <v>0.81748403000000003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9">
        <v>41487</v>
      </c>
      <c r="B42" s="128">
        <v>2422.14585687</v>
      </c>
      <c r="C42" s="128">
        <v>255.14376752999999</v>
      </c>
      <c r="D42" s="128">
        <v>5.2058609999999998E-2</v>
      </c>
      <c r="E42" s="128">
        <v>306.97580723999999</v>
      </c>
      <c r="F42" s="128">
        <v>13.580381640000001</v>
      </c>
      <c r="G42" s="128">
        <v>39.5131564</v>
      </c>
      <c r="H42" s="128">
        <v>169.09848155</v>
      </c>
      <c r="I42" s="128">
        <v>1295.8149852500001</v>
      </c>
      <c r="J42" s="128">
        <v>18.772606450000001</v>
      </c>
      <c r="K42" s="128">
        <v>11.13300782</v>
      </c>
      <c r="L42" s="128">
        <v>42.970250720000003</v>
      </c>
      <c r="M42" s="175" t="s">
        <v>185</v>
      </c>
      <c r="N42" s="128">
        <v>219.12613762000001</v>
      </c>
      <c r="O42" s="128">
        <v>7.5699093099999999</v>
      </c>
      <c r="P42" s="128">
        <v>40.141242130000002</v>
      </c>
      <c r="Q42" s="128">
        <v>2.5988790000000001E-2</v>
      </c>
      <c r="R42" s="128">
        <v>1.2815215799999999</v>
      </c>
      <c r="S42" s="128">
        <v>0.34325450000000002</v>
      </c>
      <c r="T42" s="128">
        <v>0.60329973000000003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9">
        <v>41518</v>
      </c>
      <c r="B43" s="128">
        <v>2458.68047355</v>
      </c>
      <c r="C43" s="128">
        <v>297.96982817000003</v>
      </c>
      <c r="D43" s="128">
        <v>4.3559380000000002E-2</v>
      </c>
      <c r="E43" s="128">
        <v>323.73674776000001</v>
      </c>
      <c r="F43" s="128">
        <v>13.781682310000001</v>
      </c>
      <c r="G43" s="128">
        <v>39.999227150000003</v>
      </c>
      <c r="H43" s="128">
        <v>164.83948240999999</v>
      </c>
      <c r="I43" s="128">
        <v>1286.3564430900001</v>
      </c>
      <c r="J43" s="128">
        <v>18.978731270000001</v>
      </c>
      <c r="K43" s="128">
        <v>10.146694310000001</v>
      </c>
      <c r="L43" s="128">
        <v>42.958039880000001</v>
      </c>
      <c r="M43" s="175" t="s">
        <v>185</v>
      </c>
      <c r="N43" s="128">
        <v>210.62633961</v>
      </c>
      <c r="O43" s="128">
        <v>6.8925163300000003</v>
      </c>
      <c r="P43" s="128">
        <v>40.096002949999999</v>
      </c>
      <c r="Q43" s="128">
        <v>7.29388E-3</v>
      </c>
      <c r="R43" s="128">
        <v>1.31395314</v>
      </c>
      <c r="S43" s="128">
        <v>0.34376677</v>
      </c>
      <c r="T43" s="128">
        <v>0.59016513999999998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9">
        <v>41548</v>
      </c>
      <c r="B44" s="128">
        <v>2508.3753118300001</v>
      </c>
      <c r="C44" s="128">
        <v>286.61904503</v>
      </c>
      <c r="D44" s="128">
        <v>4.9539890000000003E-2</v>
      </c>
      <c r="E44" s="128">
        <v>343.81912512000002</v>
      </c>
      <c r="F44" s="128">
        <v>14.332128770000001</v>
      </c>
      <c r="G44" s="128">
        <v>40.202316959999997</v>
      </c>
      <c r="H44" s="128">
        <v>173.18342928999999</v>
      </c>
      <c r="I44" s="128">
        <v>1289.3018832800001</v>
      </c>
      <c r="J44" s="128">
        <v>20.00787746</v>
      </c>
      <c r="K44" s="128">
        <v>11.486591900000001</v>
      </c>
      <c r="L44" s="128">
        <v>42.933962200000003</v>
      </c>
      <c r="M44" s="175" t="s">
        <v>185</v>
      </c>
      <c r="N44" s="128">
        <v>227.15076278000001</v>
      </c>
      <c r="O44" s="128">
        <v>16.80270861</v>
      </c>
      <c r="P44" s="128">
        <v>40.107253059999998</v>
      </c>
      <c r="Q44" s="128">
        <v>1.6837649999999999E-2</v>
      </c>
      <c r="R44" s="128">
        <v>1.3392169599999999</v>
      </c>
      <c r="S44" s="128">
        <v>0.34360800000000002</v>
      </c>
      <c r="T44" s="128">
        <v>0.67902487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9">
        <v>41579</v>
      </c>
      <c r="B45" s="128">
        <v>2527.6101641199998</v>
      </c>
      <c r="C45" s="128">
        <v>281.06039171999998</v>
      </c>
      <c r="D45" s="128">
        <v>5.5068770000000003E-2</v>
      </c>
      <c r="E45" s="128">
        <v>372.68319459999998</v>
      </c>
      <c r="F45" s="128">
        <v>15.07379482</v>
      </c>
      <c r="G45" s="128">
        <v>40.226846129999998</v>
      </c>
      <c r="H45" s="128">
        <v>161.66014616000001</v>
      </c>
      <c r="I45" s="128">
        <v>1290.01807211</v>
      </c>
      <c r="J45" s="128">
        <v>21.566358390000001</v>
      </c>
      <c r="K45" s="128">
        <v>11.453462849999999</v>
      </c>
      <c r="L45" s="128">
        <v>42.505237039999997</v>
      </c>
      <c r="M45" s="175" t="s">
        <v>185</v>
      </c>
      <c r="N45" s="128">
        <v>231.93939922000001</v>
      </c>
      <c r="O45" s="128">
        <v>16.75751661</v>
      </c>
      <c r="P45" s="128">
        <v>40.274943710000002</v>
      </c>
      <c r="Q45" s="128">
        <v>2.6526810000000001E-2</v>
      </c>
      <c r="R45" s="128">
        <v>1.2983678999999999</v>
      </c>
      <c r="S45" s="128">
        <v>0.34412027000000001</v>
      </c>
      <c r="T45" s="128">
        <v>0.66671701000000005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9">
        <v>41609</v>
      </c>
      <c r="B46" s="128">
        <v>2478.23895133</v>
      </c>
      <c r="C46" s="128">
        <v>270.32430583000001</v>
      </c>
      <c r="D46" s="128">
        <v>5.9921009999999997E-2</v>
      </c>
      <c r="E46" s="128">
        <v>370.60222233000002</v>
      </c>
      <c r="F46" s="128">
        <v>15.35616596</v>
      </c>
      <c r="G46" s="128">
        <v>40.035872959999999</v>
      </c>
      <c r="H46" s="128">
        <v>164.66538896</v>
      </c>
      <c r="I46" s="128">
        <v>1269.12025184</v>
      </c>
      <c r="J46" s="128">
        <v>24.352861010000002</v>
      </c>
      <c r="K46" s="128">
        <v>10.55347489</v>
      </c>
      <c r="L46" s="128">
        <v>41.543448660000003</v>
      </c>
      <c r="M46" s="175" t="s">
        <v>185</v>
      </c>
      <c r="N46" s="128">
        <v>212.86359332000001</v>
      </c>
      <c r="O46" s="128">
        <v>16.795989980000002</v>
      </c>
      <c r="P46" s="128">
        <v>39.678218889999997</v>
      </c>
      <c r="Q46" s="128">
        <v>2.822245E-2</v>
      </c>
      <c r="R46" s="128">
        <v>1.32457896</v>
      </c>
      <c r="S46" s="128">
        <v>0.25406999000000002</v>
      </c>
      <c r="T46" s="128">
        <v>0.68036428999999998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9">
        <v>41640</v>
      </c>
      <c r="B47" s="128">
        <v>2524.6233690399999</v>
      </c>
      <c r="C47" s="128">
        <v>276.32558524000001</v>
      </c>
      <c r="D47" s="128">
        <v>6.1755289999999997E-2</v>
      </c>
      <c r="E47" s="128">
        <v>365.29514991999997</v>
      </c>
      <c r="F47" s="128">
        <v>27.357309269999998</v>
      </c>
      <c r="G47" s="128">
        <v>39.977624470000002</v>
      </c>
      <c r="H47" s="128">
        <v>161.99553610000001</v>
      </c>
      <c r="I47" s="128">
        <v>1318.13777925</v>
      </c>
      <c r="J47" s="128">
        <v>21.63842949</v>
      </c>
      <c r="K47" s="128">
        <v>11.47997159</v>
      </c>
      <c r="L47" s="128">
        <v>41.480116809999998</v>
      </c>
      <c r="M47" s="175" t="s">
        <v>185</v>
      </c>
      <c r="N47" s="128">
        <v>201.81810322999999</v>
      </c>
      <c r="O47" s="128">
        <v>17.321089449999999</v>
      </c>
      <c r="P47" s="128">
        <v>39.726096669999997</v>
      </c>
      <c r="Q47" s="128">
        <v>3.6978280000000002E-2</v>
      </c>
      <c r="R47" s="128">
        <v>1.2973364599999999</v>
      </c>
      <c r="S47" s="128">
        <v>2.1699999999999999E-5</v>
      </c>
      <c r="T47" s="128">
        <v>0.67448582000000001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9">
        <v>41671</v>
      </c>
      <c r="B48" s="128">
        <v>2615.710466</v>
      </c>
      <c r="C48" s="128">
        <v>285.92281688000003</v>
      </c>
      <c r="D48" s="128">
        <v>6.3912949999999996E-2</v>
      </c>
      <c r="E48" s="128">
        <v>401.76813009</v>
      </c>
      <c r="F48" s="128">
        <v>29.366952300000001</v>
      </c>
      <c r="G48" s="128">
        <v>40.691590130000002</v>
      </c>
      <c r="H48" s="128">
        <v>160.39493336000001</v>
      </c>
      <c r="I48" s="128">
        <v>1370.80205535</v>
      </c>
      <c r="J48" s="128">
        <v>21.196376780000001</v>
      </c>
      <c r="K48" s="128">
        <v>10.09776862</v>
      </c>
      <c r="L48" s="128">
        <v>41.71087868</v>
      </c>
      <c r="M48" s="175" t="s">
        <v>185</v>
      </c>
      <c r="N48" s="128">
        <v>194.59598792</v>
      </c>
      <c r="O48" s="128">
        <v>17.136331869999999</v>
      </c>
      <c r="P48" s="128">
        <v>40.08819664</v>
      </c>
      <c r="Q48" s="128">
        <v>3.6555799999999999E-2</v>
      </c>
      <c r="R48" s="128">
        <v>1.2791354500000001</v>
      </c>
      <c r="S48" s="128">
        <v>2.035E-5</v>
      </c>
      <c r="T48" s="128">
        <v>0.55882282999999999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9">
        <v>41699</v>
      </c>
      <c r="B49" s="128">
        <v>2648.9861617800002</v>
      </c>
      <c r="C49" s="128">
        <v>282.63791586999997</v>
      </c>
      <c r="D49" s="128">
        <v>6.6278630000000005E-2</v>
      </c>
      <c r="E49" s="128">
        <v>418.13763194000001</v>
      </c>
      <c r="F49" s="128">
        <v>24.663886959999999</v>
      </c>
      <c r="G49" s="128">
        <v>40.006711920000001</v>
      </c>
      <c r="H49" s="128">
        <v>168.47826255000001</v>
      </c>
      <c r="I49" s="128">
        <v>1390.9661440499999</v>
      </c>
      <c r="J49" s="128">
        <v>19.264911609999999</v>
      </c>
      <c r="K49" s="128">
        <v>10.335061639999999</v>
      </c>
      <c r="L49" s="128">
        <v>42.47202429</v>
      </c>
      <c r="M49" s="175" t="s">
        <v>185</v>
      </c>
      <c r="N49" s="128">
        <v>192.67311637</v>
      </c>
      <c r="O49" s="128">
        <v>17.228290260000001</v>
      </c>
      <c r="P49" s="128">
        <v>40.218069290000003</v>
      </c>
      <c r="Q49" s="128">
        <v>2.6023979999999999E-2</v>
      </c>
      <c r="R49" s="128">
        <v>1.2878122299999999</v>
      </c>
      <c r="S49" s="128">
        <v>0</v>
      </c>
      <c r="T49" s="128">
        <v>0.52402019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9">
        <v>41730</v>
      </c>
      <c r="B50" s="128">
        <v>2690.1387208800002</v>
      </c>
      <c r="C50" s="128">
        <v>304.34467691999998</v>
      </c>
      <c r="D50" s="128">
        <v>6.8581630000000005E-2</v>
      </c>
      <c r="E50" s="128">
        <v>408.42532107</v>
      </c>
      <c r="F50" s="128">
        <v>24.336154610000001</v>
      </c>
      <c r="G50" s="128">
        <v>39.410701449999998</v>
      </c>
      <c r="H50" s="128">
        <v>161.93440093999999</v>
      </c>
      <c r="I50" s="128">
        <v>1423.4894696700001</v>
      </c>
      <c r="J50" s="128">
        <v>14.923084940000001</v>
      </c>
      <c r="K50" s="128">
        <v>10.699700549999999</v>
      </c>
      <c r="L50" s="128">
        <v>43.133219959999998</v>
      </c>
      <c r="M50" s="175" t="s">
        <v>185</v>
      </c>
      <c r="N50" s="128">
        <v>199.91393654999999</v>
      </c>
      <c r="O50" s="128">
        <v>17.356498009999999</v>
      </c>
      <c r="P50" s="128">
        <v>40.356749659999998</v>
      </c>
      <c r="Q50" s="128">
        <v>1.9491459999999999E-2</v>
      </c>
      <c r="R50" s="128">
        <v>1.2316548700000001</v>
      </c>
      <c r="S50" s="128">
        <v>0</v>
      </c>
      <c r="T50" s="128">
        <v>0.49507858999999999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9">
        <v>41760</v>
      </c>
      <c r="B51" s="128">
        <v>2687.8147312800002</v>
      </c>
      <c r="C51" s="128">
        <v>313.24781431999997</v>
      </c>
      <c r="D51" s="128">
        <v>7.0884630000000004E-2</v>
      </c>
      <c r="E51" s="128">
        <v>408.36161705000001</v>
      </c>
      <c r="F51" s="128">
        <v>23.672818840000001</v>
      </c>
      <c r="G51" s="128">
        <v>39.900592189999998</v>
      </c>
      <c r="H51" s="128">
        <v>159.71251654</v>
      </c>
      <c r="I51" s="128">
        <v>1413.06557582</v>
      </c>
      <c r="J51" s="128">
        <v>16.589921650000001</v>
      </c>
      <c r="K51" s="128">
        <v>8.9439729400000001</v>
      </c>
      <c r="L51" s="128">
        <v>42.978137109999999</v>
      </c>
      <c r="M51" s="175" t="s">
        <v>185</v>
      </c>
      <c r="N51" s="128">
        <v>201.81564963</v>
      </c>
      <c r="O51" s="128">
        <v>17.328953070000001</v>
      </c>
      <c r="P51" s="128">
        <v>40.383527039999997</v>
      </c>
      <c r="Q51" s="128">
        <v>3.804391E-2</v>
      </c>
      <c r="R51" s="128">
        <v>1.2418726</v>
      </c>
      <c r="S51" s="128">
        <v>0</v>
      </c>
      <c r="T51" s="128">
        <v>0.46283394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9">
        <v>41791</v>
      </c>
      <c r="B52" s="128">
        <v>2602.8368424599998</v>
      </c>
      <c r="C52" s="128">
        <v>325.73715798000001</v>
      </c>
      <c r="D52" s="128">
        <v>7.3062290000000002E-2</v>
      </c>
      <c r="E52" s="128">
        <v>360.83630260000001</v>
      </c>
      <c r="F52" s="128">
        <v>24.7</v>
      </c>
      <c r="G52" s="128">
        <v>40.468666220000003</v>
      </c>
      <c r="H52" s="128">
        <v>141.95221067</v>
      </c>
      <c r="I52" s="128">
        <v>1369.3455025400001</v>
      </c>
      <c r="J52" s="128">
        <v>15.960421289999999</v>
      </c>
      <c r="K52" s="128">
        <v>10.75843931</v>
      </c>
      <c r="L52" s="128">
        <v>43.094034550000003</v>
      </c>
      <c r="M52" s="175" t="s">
        <v>185</v>
      </c>
      <c r="N52" s="128">
        <v>209.96936787000001</v>
      </c>
      <c r="O52" s="128">
        <v>17.283459629999999</v>
      </c>
      <c r="P52" s="128">
        <v>40.814039899999997</v>
      </c>
      <c r="Q52" s="128">
        <v>3.7401499999999997E-2</v>
      </c>
      <c r="R52" s="128">
        <v>1.2039289</v>
      </c>
      <c r="S52" s="128">
        <v>0</v>
      </c>
      <c r="T52" s="128">
        <v>0.60284720999999997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9">
        <v>41821</v>
      </c>
      <c r="B53" s="128">
        <v>2573.5632271899999</v>
      </c>
      <c r="C53" s="128">
        <v>325.39067699999998</v>
      </c>
      <c r="D53" s="128">
        <v>7.5929289999999997E-2</v>
      </c>
      <c r="E53" s="128">
        <v>332.10950853000003</v>
      </c>
      <c r="F53" s="128">
        <v>24.7</v>
      </c>
      <c r="G53" s="128">
        <v>40.396825049999997</v>
      </c>
      <c r="H53" s="128">
        <v>141.60761102999999</v>
      </c>
      <c r="I53" s="128">
        <v>1378.6587894899999</v>
      </c>
      <c r="J53" s="128">
        <v>13.01419316</v>
      </c>
      <c r="K53" s="128">
        <v>10.29119111</v>
      </c>
      <c r="L53" s="128">
        <v>43.102662469999999</v>
      </c>
      <c r="M53" s="175" t="s">
        <v>185</v>
      </c>
      <c r="N53" s="128">
        <v>204.29494868</v>
      </c>
      <c r="O53" s="128">
        <v>17.001122689999999</v>
      </c>
      <c r="P53" s="128">
        <v>41.064552290000002</v>
      </c>
      <c r="Q53" s="128">
        <v>4.2044230000000002E-2</v>
      </c>
      <c r="R53" s="128">
        <v>1.1601636399999999</v>
      </c>
      <c r="S53" s="128">
        <v>0</v>
      </c>
      <c r="T53" s="128">
        <v>0.65300853000000003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9">
        <v>41852</v>
      </c>
      <c r="B54" s="128">
        <v>2517.28788506</v>
      </c>
      <c r="C54" s="128">
        <v>314.25988446999997</v>
      </c>
      <c r="D54" s="128">
        <v>7.8472509999999995E-2</v>
      </c>
      <c r="E54" s="128">
        <v>327.71466278999998</v>
      </c>
      <c r="F54" s="128">
        <v>1.73513333</v>
      </c>
      <c r="G54" s="128">
        <v>41.455316369999998</v>
      </c>
      <c r="H54" s="128">
        <v>151.87344392</v>
      </c>
      <c r="I54" s="128">
        <v>1350.29023813</v>
      </c>
      <c r="J54" s="128">
        <v>10.60145666</v>
      </c>
      <c r="K54" s="128">
        <v>10.41761273</v>
      </c>
      <c r="L54" s="128">
        <v>44.346761290000003</v>
      </c>
      <c r="M54" s="175" t="s">
        <v>185</v>
      </c>
      <c r="N54" s="128">
        <v>218.61420927</v>
      </c>
      <c r="O54" s="128">
        <v>2.1332733300000002</v>
      </c>
      <c r="P54" s="128">
        <v>41.911494429999998</v>
      </c>
      <c r="Q54" s="128">
        <v>5.6123230000000003E-2</v>
      </c>
      <c r="R54" s="128">
        <v>1.15492551</v>
      </c>
      <c r="S54" s="128">
        <v>0</v>
      </c>
      <c r="T54" s="128">
        <v>0.64487709000000004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9">
        <v>41883</v>
      </c>
      <c r="B55" s="128">
        <v>2512.9959393300001</v>
      </c>
      <c r="C55" s="128">
        <v>296.94694036999999</v>
      </c>
      <c r="D55" s="128">
        <v>8.1235070000000006E-2</v>
      </c>
      <c r="E55" s="128">
        <v>312.69076597999998</v>
      </c>
      <c r="F55" s="128">
        <v>4.14095076</v>
      </c>
      <c r="G55" s="128">
        <v>41.997445599999999</v>
      </c>
      <c r="H55" s="128">
        <v>159.96765927999999</v>
      </c>
      <c r="I55" s="128">
        <v>1355.8940789000001</v>
      </c>
      <c r="J55" s="128">
        <v>13.9041161</v>
      </c>
      <c r="K55" s="128">
        <v>10.705854649999999</v>
      </c>
      <c r="L55" s="128">
        <v>45.034724240000003</v>
      </c>
      <c r="M55" s="175" t="s">
        <v>185</v>
      </c>
      <c r="N55" s="128">
        <v>225.71796481999999</v>
      </c>
      <c r="O55" s="128">
        <v>2.1333434699999998</v>
      </c>
      <c r="P55" s="128">
        <v>41.936695980000003</v>
      </c>
      <c r="Q55" s="128">
        <v>4.3835699999999998E-2</v>
      </c>
      <c r="R55" s="128">
        <v>1.1531962200000001</v>
      </c>
      <c r="S55" s="128">
        <v>0</v>
      </c>
      <c r="T55" s="128">
        <v>0.64713219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9">
        <v>41913</v>
      </c>
      <c r="B56" s="128">
        <v>2543.3925731300001</v>
      </c>
      <c r="C56" s="128">
        <v>295.67288178000001</v>
      </c>
      <c r="D56" s="128">
        <v>8.3924509999999994E-2</v>
      </c>
      <c r="E56" s="128">
        <v>313.82006032999999</v>
      </c>
      <c r="F56" s="128">
        <v>13.312098969999999</v>
      </c>
      <c r="G56" s="128">
        <v>42.9231987</v>
      </c>
      <c r="H56" s="128">
        <v>155.48221527999999</v>
      </c>
      <c r="I56" s="128">
        <v>1387.3283690600001</v>
      </c>
      <c r="J56" s="128">
        <v>13.89233172</v>
      </c>
      <c r="K56" s="128">
        <v>16.330865370000001</v>
      </c>
      <c r="L56" s="128">
        <v>45.58418193</v>
      </c>
      <c r="M56" s="175" t="s">
        <v>185</v>
      </c>
      <c r="N56" s="128">
        <v>212.54589937</v>
      </c>
      <c r="O56" s="128">
        <v>2.0823066099999998</v>
      </c>
      <c r="P56" s="128">
        <v>42.485179160000001</v>
      </c>
      <c r="Q56" s="128">
        <v>1.104086E-2</v>
      </c>
      <c r="R56" s="128">
        <v>1.2053037900000001</v>
      </c>
      <c r="S56" s="128">
        <v>0</v>
      </c>
      <c r="T56" s="128">
        <v>0.63271569000000005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9">
        <v>41944</v>
      </c>
      <c r="B57" s="128">
        <v>2623.4196796599999</v>
      </c>
      <c r="C57" s="128">
        <v>273.13715705999999</v>
      </c>
      <c r="D57" s="128">
        <v>8.639463E-2</v>
      </c>
      <c r="E57" s="128">
        <v>326.70764832999998</v>
      </c>
      <c r="F57" s="128">
        <v>7.9730890099999998</v>
      </c>
      <c r="G57" s="128">
        <v>44.009498030000003</v>
      </c>
      <c r="H57" s="128">
        <v>157.93876501</v>
      </c>
      <c r="I57" s="128">
        <v>1476.55374302</v>
      </c>
      <c r="J57" s="128">
        <v>13.88924553</v>
      </c>
      <c r="K57" s="128">
        <v>15.919004279999999</v>
      </c>
      <c r="L57" s="128">
        <v>46.413938260000002</v>
      </c>
      <c r="M57" s="175" t="s">
        <v>185</v>
      </c>
      <c r="N57" s="128">
        <v>214.02030392</v>
      </c>
      <c r="O57" s="128">
        <v>2.07238363</v>
      </c>
      <c r="P57" s="128">
        <v>42.957189870000001</v>
      </c>
      <c r="Q57" s="128">
        <v>4.1102600000000001E-3</v>
      </c>
      <c r="R57" s="128">
        <v>1.1045853699999999</v>
      </c>
      <c r="S57" s="128">
        <v>0</v>
      </c>
      <c r="T57" s="128">
        <v>0.63262344999999998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9">
        <v>41974</v>
      </c>
      <c r="B58" s="128">
        <v>2562.7928472200001</v>
      </c>
      <c r="C58" s="128">
        <v>246.03691782999999</v>
      </c>
      <c r="D58" s="128">
        <v>8.930341E-2</v>
      </c>
      <c r="E58" s="128">
        <v>330.68725062999999</v>
      </c>
      <c r="F58" s="128">
        <v>3.8058367799999999</v>
      </c>
      <c r="G58" s="128">
        <v>44.511700060000003</v>
      </c>
      <c r="H58" s="128">
        <v>135.92212373999999</v>
      </c>
      <c r="I58" s="128">
        <v>1468.85844675</v>
      </c>
      <c r="J58" s="128">
        <v>14.088272740000001</v>
      </c>
      <c r="K58" s="128">
        <v>17.34859393</v>
      </c>
      <c r="L58" s="128">
        <v>44.159344079999997</v>
      </c>
      <c r="M58" s="175" t="s">
        <v>185</v>
      </c>
      <c r="N58" s="128">
        <v>209.63906151</v>
      </c>
      <c r="O58" s="128">
        <v>2.08507036</v>
      </c>
      <c r="P58" s="128">
        <v>43.909852979999997</v>
      </c>
      <c r="Q58" s="128">
        <v>2.2105469999999999E-2</v>
      </c>
      <c r="R58" s="128">
        <v>1.08885952</v>
      </c>
      <c r="S58" s="128">
        <v>0</v>
      </c>
      <c r="T58" s="128">
        <v>0.54010743000000005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9">
        <v>42005</v>
      </c>
      <c r="B59" s="128">
        <v>1070.4915066200001</v>
      </c>
      <c r="C59" s="128">
        <v>204.21878183999999</v>
      </c>
      <c r="D59" s="128">
        <v>9.1846629999999999E-2</v>
      </c>
      <c r="E59" s="128">
        <v>186.59860899</v>
      </c>
      <c r="F59" s="128">
        <v>2.08672631</v>
      </c>
      <c r="G59" s="128">
        <v>1.00069443</v>
      </c>
      <c r="H59" s="128">
        <v>86.718769600000002</v>
      </c>
      <c r="I59" s="128">
        <v>353.03056721000002</v>
      </c>
      <c r="J59" s="128">
        <v>10.77631302</v>
      </c>
      <c r="K59" s="128">
        <v>10.88080605</v>
      </c>
      <c r="L59" s="128">
        <v>1.9673573499999999</v>
      </c>
      <c r="M59" s="175" t="s">
        <v>185</v>
      </c>
      <c r="N59" s="128">
        <v>207.55953092999999</v>
      </c>
      <c r="O59" s="128">
        <v>2.0710361399999999</v>
      </c>
      <c r="P59" s="128">
        <v>1.78066459</v>
      </c>
      <c r="Q59" s="128">
        <v>1.1916E-4</v>
      </c>
      <c r="R59" s="128">
        <v>1.06853658</v>
      </c>
      <c r="S59" s="128">
        <v>0</v>
      </c>
      <c r="T59" s="128">
        <v>0.64114779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9">
        <v>42036</v>
      </c>
      <c r="B60" s="128">
        <v>1133.5086292599999</v>
      </c>
      <c r="C60" s="128">
        <v>219.37633412</v>
      </c>
      <c r="D60" s="128">
        <v>9.4316730000000001E-2</v>
      </c>
      <c r="E60" s="128">
        <v>229.60836090000001</v>
      </c>
      <c r="F60" s="128">
        <v>2.3809033300000002</v>
      </c>
      <c r="G60" s="128">
        <v>1.02209013</v>
      </c>
      <c r="H60" s="128">
        <v>91.786080510000005</v>
      </c>
      <c r="I60" s="128">
        <v>351.35990408999999</v>
      </c>
      <c r="J60" s="128">
        <v>11.487638649999999</v>
      </c>
      <c r="K60" s="128">
        <v>11.70215982</v>
      </c>
      <c r="L60" s="128">
        <v>1.9558787799999999</v>
      </c>
      <c r="M60" s="175" t="s">
        <v>185</v>
      </c>
      <c r="N60" s="128">
        <v>208.25885269</v>
      </c>
      <c r="O60" s="128">
        <v>2.03742512</v>
      </c>
      <c r="P60" s="128">
        <v>1.8688420299999999</v>
      </c>
      <c r="Q60" s="128">
        <v>4.144465E-2</v>
      </c>
      <c r="R60" s="128">
        <v>0.23145081000000001</v>
      </c>
      <c r="S60" s="128">
        <v>0</v>
      </c>
      <c r="T60" s="128">
        <v>0.29694690000000001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9">
        <v>42064</v>
      </c>
      <c r="B61" s="128">
        <v>1105.57793821</v>
      </c>
      <c r="C61" s="128">
        <v>218.20579692000001</v>
      </c>
      <c r="D61" s="128">
        <v>9.7079289999999999E-2</v>
      </c>
      <c r="E61" s="128">
        <v>204.97726484</v>
      </c>
      <c r="F61" s="128">
        <v>2.3810747600000002</v>
      </c>
      <c r="G61" s="128">
        <v>1.2776877600000001</v>
      </c>
      <c r="H61" s="128">
        <v>76.26953048</v>
      </c>
      <c r="I61" s="128">
        <v>354.45311550000002</v>
      </c>
      <c r="J61" s="128">
        <v>9.5281449699999996</v>
      </c>
      <c r="K61" s="128">
        <v>12.442156539999999</v>
      </c>
      <c r="L61" s="128">
        <v>1.9378910199999999</v>
      </c>
      <c r="M61" s="175" t="s">
        <v>185</v>
      </c>
      <c r="N61" s="128">
        <v>220.45960233</v>
      </c>
      <c r="O61" s="128">
        <v>1.5090249099999999</v>
      </c>
      <c r="P61" s="128">
        <v>1.6029012199999999</v>
      </c>
      <c r="Q61" s="128">
        <v>8.1542899999999998E-3</v>
      </c>
      <c r="R61" s="128">
        <v>0.24250978000000001</v>
      </c>
      <c r="S61" s="128">
        <v>0</v>
      </c>
      <c r="T61" s="128">
        <v>0.18600359999999999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9">
        <v>42095</v>
      </c>
      <c r="B62" s="128">
        <v>1074.1677745899999</v>
      </c>
      <c r="C62" s="128">
        <v>212.66721206</v>
      </c>
      <c r="D62" s="128">
        <v>9.9695629999999993E-2</v>
      </c>
      <c r="E62" s="128">
        <v>196.73245302000001</v>
      </c>
      <c r="F62" s="128">
        <v>2.3374640000000002</v>
      </c>
      <c r="G62" s="128">
        <v>1.2917412399999999</v>
      </c>
      <c r="H62" s="128">
        <v>78.161236610000003</v>
      </c>
      <c r="I62" s="128">
        <v>340.87368559999999</v>
      </c>
      <c r="J62" s="128">
        <v>9.1817533699999991</v>
      </c>
      <c r="K62" s="128">
        <v>12.2525206</v>
      </c>
      <c r="L62" s="128">
        <v>1.8956981100000001</v>
      </c>
      <c r="M62" s="175" t="s">
        <v>185</v>
      </c>
      <c r="N62" s="128">
        <v>215.26413667</v>
      </c>
      <c r="O62" s="128">
        <v>1.54809413</v>
      </c>
      <c r="P62" s="128">
        <v>1.5151798000000001</v>
      </c>
      <c r="Q62" s="128">
        <v>4.5379089999999997E-2</v>
      </c>
      <c r="R62" s="128">
        <v>0.1829634</v>
      </c>
      <c r="S62" s="128">
        <v>0</v>
      </c>
      <c r="T62" s="128">
        <v>0.11856126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9">
        <v>42125</v>
      </c>
      <c r="B63" s="128">
        <v>1042.68172065</v>
      </c>
      <c r="C63" s="128">
        <v>207.00981535</v>
      </c>
      <c r="D63" s="128">
        <v>0.10223885000000001</v>
      </c>
      <c r="E63" s="128">
        <v>190.86482776</v>
      </c>
      <c r="F63" s="128">
        <v>2.3374640000000002</v>
      </c>
      <c r="G63" s="128">
        <v>1.3488742899999999</v>
      </c>
      <c r="H63" s="128">
        <v>75.878245770000007</v>
      </c>
      <c r="I63" s="128">
        <v>324.57055162</v>
      </c>
      <c r="J63" s="128">
        <v>9.0839294000000006</v>
      </c>
      <c r="K63" s="128">
        <v>12.160861000000001</v>
      </c>
      <c r="L63" s="128">
        <v>1.8505467499999999</v>
      </c>
      <c r="M63" s="175" t="s">
        <v>185</v>
      </c>
      <c r="N63" s="128">
        <v>214.34093813000001</v>
      </c>
      <c r="O63" s="128">
        <v>1.54215112</v>
      </c>
      <c r="P63" s="128">
        <v>1.2799961399999999</v>
      </c>
      <c r="Q63" s="128">
        <v>1.1644349999999999E-2</v>
      </c>
      <c r="R63" s="128">
        <v>0.18760968</v>
      </c>
      <c r="S63" s="128">
        <v>0</v>
      </c>
      <c r="T63" s="128">
        <v>0.11202644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9">
        <v>42156</v>
      </c>
      <c r="B64" s="128">
        <v>1037.7823575800001</v>
      </c>
      <c r="C64" s="128">
        <v>221.97657647</v>
      </c>
      <c r="D64" s="128">
        <v>0.10500141</v>
      </c>
      <c r="E64" s="128">
        <v>186.10651092000001</v>
      </c>
      <c r="F64" s="128">
        <v>2.3374640000000002</v>
      </c>
      <c r="G64" s="128">
        <v>1.2953433700000001</v>
      </c>
      <c r="H64" s="128">
        <v>77.907151600000006</v>
      </c>
      <c r="I64" s="128">
        <v>304.61265748</v>
      </c>
      <c r="J64" s="128">
        <v>9.6752275999999995</v>
      </c>
      <c r="K64" s="128">
        <v>11.1187804</v>
      </c>
      <c r="L64" s="128">
        <v>1.8787893600000001</v>
      </c>
      <c r="M64" s="175" t="s">
        <v>185</v>
      </c>
      <c r="N64" s="128">
        <v>214.20096810000001</v>
      </c>
      <c r="O64" s="128">
        <v>5.0581330500000004</v>
      </c>
      <c r="P64" s="128">
        <v>1.2514407400000001</v>
      </c>
      <c r="Q64" s="128">
        <v>1.38966E-3</v>
      </c>
      <c r="R64" s="128">
        <v>0.14548288000000001</v>
      </c>
      <c r="S64" s="128">
        <v>0</v>
      </c>
      <c r="T64" s="128">
        <v>0.11144054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9">
        <v>42186</v>
      </c>
      <c r="B65" s="128">
        <v>1005.38063439</v>
      </c>
      <c r="C65" s="128">
        <v>217.99433999999999</v>
      </c>
      <c r="D65" s="128">
        <v>0.10769085</v>
      </c>
      <c r="E65" s="128">
        <v>178.33410366999999</v>
      </c>
      <c r="F65" s="128">
        <v>2.3374640000000002</v>
      </c>
      <c r="G65" s="128">
        <v>1.07240651</v>
      </c>
      <c r="H65" s="128">
        <v>75.80004031</v>
      </c>
      <c r="I65" s="128">
        <v>300.55626818000002</v>
      </c>
      <c r="J65" s="128">
        <v>8.9312114900000008</v>
      </c>
      <c r="K65" s="128">
        <v>11.0886882</v>
      </c>
      <c r="L65" s="128">
        <v>1.8279778099999999</v>
      </c>
      <c r="M65" s="175" t="s">
        <v>185</v>
      </c>
      <c r="N65" s="128">
        <v>199.01204361000001</v>
      </c>
      <c r="O65" s="128">
        <v>6.8473248199999999</v>
      </c>
      <c r="P65" s="128">
        <v>1.22624081</v>
      </c>
      <c r="Q65" s="128">
        <v>2.5576E-4</v>
      </c>
      <c r="R65" s="128">
        <v>0.12645165</v>
      </c>
      <c r="S65" s="128">
        <v>0</v>
      </c>
      <c r="T65" s="128">
        <v>0.11812672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9">
        <v>42217</v>
      </c>
      <c r="B66" s="128">
        <v>1037.0334881799999</v>
      </c>
      <c r="C66" s="128">
        <v>226.68140937000001</v>
      </c>
      <c r="D66" s="128">
        <v>0.11044812</v>
      </c>
      <c r="E66" s="128">
        <v>182.55768473000001</v>
      </c>
      <c r="F66" s="128">
        <v>2.3374640000000002</v>
      </c>
      <c r="G66" s="128">
        <v>1.1136938300000001</v>
      </c>
      <c r="H66" s="128">
        <v>73.875939750000001</v>
      </c>
      <c r="I66" s="128">
        <v>314.62221762000001</v>
      </c>
      <c r="J66" s="128">
        <v>6.8076086199999999</v>
      </c>
      <c r="K66" s="128">
        <v>11.03560377</v>
      </c>
      <c r="L66" s="128">
        <v>1.91573232</v>
      </c>
      <c r="M66" s="175" t="s">
        <v>185</v>
      </c>
      <c r="N66" s="128">
        <v>207.01856097999999</v>
      </c>
      <c r="O66" s="128">
        <v>7.6320841599999998</v>
      </c>
      <c r="P66" s="128">
        <v>1.0987305000000001</v>
      </c>
      <c r="Q66" s="128">
        <v>6.8999999999999996E-7</v>
      </c>
      <c r="R66" s="128">
        <v>0.10746087999999999</v>
      </c>
      <c r="S66" s="128">
        <v>0</v>
      </c>
      <c r="T66" s="128">
        <v>0.11884884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9">
        <v>42248</v>
      </c>
      <c r="B67" s="128">
        <v>1074.55451606</v>
      </c>
      <c r="C67" s="128">
        <v>231.04478524000001</v>
      </c>
      <c r="D67" s="128">
        <v>0.11306446000000001</v>
      </c>
      <c r="E67" s="128">
        <v>179.43697484</v>
      </c>
      <c r="F67" s="128">
        <v>2.3374640000000002</v>
      </c>
      <c r="G67" s="128">
        <v>0.95550418000000004</v>
      </c>
      <c r="H67" s="128">
        <v>77.147115799999995</v>
      </c>
      <c r="I67" s="128">
        <v>345.13215534</v>
      </c>
      <c r="J67" s="128">
        <v>9.7289207999999991</v>
      </c>
      <c r="K67" s="128">
        <v>11.05103409</v>
      </c>
      <c r="L67" s="128">
        <v>1.89812694</v>
      </c>
      <c r="M67" s="175" t="s">
        <v>185</v>
      </c>
      <c r="N67" s="128">
        <v>205.78085286999999</v>
      </c>
      <c r="O67" s="128">
        <v>7.6144690600000002</v>
      </c>
      <c r="P67" s="128">
        <v>2.09991774</v>
      </c>
      <c r="Q67" s="128">
        <v>5.5949999999999998E-5</v>
      </c>
      <c r="R67" s="128">
        <v>8.9380310000000004E-2</v>
      </c>
      <c r="S67" s="128">
        <v>0</v>
      </c>
      <c r="T67" s="128">
        <v>0.12469444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9">
        <v>42278</v>
      </c>
      <c r="B68" s="128">
        <v>957.27703042999997</v>
      </c>
      <c r="C68" s="128">
        <v>223.83946888</v>
      </c>
      <c r="D68" s="128">
        <v>0.11568078</v>
      </c>
      <c r="E68" s="128">
        <v>185.18522017999999</v>
      </c>
      <c r="F68" s="128">
        <v>2.3374640000000002</v>
      </c>
      <c r="G68" s="128">
        <v>0.98833183999999996</v>
      </c>
      <c r="H68" s="128">
        <v>74.723915980000001</v>
      </c>
      <c r="I68" s="128">
        <v>331.32645918999998</v>
      </c>
      <c r="J68" s="128">
        <v>8.7321879399999993</v>
      </c>
      <c r="K68" s="128">
        <v>11.175463130000001</v>
      </c>
      <c r="L68" s="128">
        <v>1.88355797</v>
      </c>
      <c r="M68" s="175" t="s">
        <v>185</v>
      </c>
      <c r="N68" s="128">
        <v>106.2449074</v>
      </c>
      <c r="O68" s="128">
        <v>7.6377327199999998</v>
      </c>
      <c r="P68" s="128">
        <v>2.8908970699999998</v>
      </c>
      <c r="Q68" s="128">
        <v>6.8999999999999996E-7</v>
      </c>
      <c r="R68" s="128">
        <v>7.1280659999999996E-2</v>
      </c>
      <c r="S68" s="128">
        <v>0</v>
      </c>
      <c r="T68" s="128">
        <v>0.124462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9">
        <v>42309</v>
      </c>
      <c r="B69" s="128">
        <v>946.93921975000001</v>
      </c>
      <c r="C69" s="128">
        <v>240.80642627</v>
      </c>
      <c r="D69" s="128">
        <v>0.11837024</v>
      </c>
      <c r="E69" s="128">
        <v>195.51482181</v>
      </c>
      <c r="F69" s="128">
        <v>2.3374640000000002</v>
      </c>
      <c r="G69" s="128">
        <v>0.78009943000000004</v>
      </c>
      <c r="H69" s="128">
        <v>73.900720300000003</v>
      </c>
      <c r="I69" s="128">
        <v>300.59871633</v>
      </c>
      <c r="J69" s="128">
        <v>8.9862421300000008</v>
      </c>
      <c r="K69" s="128">
        <v>11.233205440000001</v>
      </c>
      <c r="L69" s="128">
        <v>1.8589259300000001</v>
      </c>
      <c r="M69" s="175" t="s">
        <v>185</v>
      </c>
      <c r="N69" s="128">
        <v>100.12880963000001</v>
      </c>
      <c r="O69" s="128">
        <v>7.7478443400000003</v>
      </c>
      <c r="P69" s="128">
        <v>2.6953695600000001</v>
      </c>
      <c r="Q69" s="128">
        <v>6.8999999999999996E-7</v>
      </c>
      <c r="R69" s="128">
        <v>0.11025048</v>
      </c>
      <c r="S69" s="128">
        <v>0</v>
      </c>
      <c r="T69" s="128">
        <v>0.12195317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9">
        <v>42339</v>
      </c>
      <c r="B70" s="128">
        <v>958.34492650000004</v>
      </c>
      <c r="C70" s="128">
        <v>233.45939938999999</v>
      </c>
      <c r="D70" s="128">
        <v>4.8833929999999998E-2</v>
      </c>
      <c r="E70" s="128">
        <v>191.13124945999999</v>
      </c>
      <c r="F70" s="128">
        <v>2.3265917599999999</v>
      </c>
      <c r="G70" s="128">
        <v>0.66292158000000001</v>
      </c>
      <c r="H70" s="128">
        <v>97.964705019999997</v>
      </c>
      <c r="I70" s="128">
        <v>334.68128304999999</v>
      </c>
      <c r="J70" s="128">
        <v>6.9991694799999999</v>
      </c>
      <c r="K70" s="128">
        <v>11.168300179999999</v>
      </c>
      <c r="L70" s="128">
        <v>1.86502437</v>
      </c>
      <c r="M70" s="175" t="s">
        <v>185</v>
      </c>
      <c r="N70" s="128">
        <v>68.015817810000001</v>
      </c>
      <c r="O70" s="128">
        <v>7.5511565699999998</v>
      </c>
      <c r="P70" s="128">
        <v>2.3810542699999999</v>
      </c>
      <c r="Q70" s="128">
        <v>6.8999999999999996E-7</v>
      </c>
      <c r="R70" s="128">
        <v>2.9372869999999999E-2</v>
      </c>
      <c r="S70" s="128">
        <v>0</v>
      </c>
      <c r="T70" s="128">
        <v>6.004607E-2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9">
        <v>42370</v>
      </c>
      <c r="B71" s="128">
        <v>938.19179957999995</v>
      </c>
      <c r="C71" s="128">
        <v>233.90948046</v>
      </c>
      <c r="D71" s="128">
        <v>5.1377150000000003E-2</v>
      </c>
      <c r="E71" s="128">
        <v>186.61709517</v>
      </c>
      <c r="F71" s="128">
        <v>2.2439963600000001</v>
      </c>
      <c r="G71" s="128">
        <v>0.65472472000000004</v>
      </c>
      <c r="H71" s="128">
        <v>94.327679619999998</v>
      </c>
      <c r="I71" s="128">
        <v>329.54601079999998</v>
      </c>
      <c r="J71" s="128">
        <v>7.4126221599999997</v>
      </c>
      <c r="K71" s="128">
        <v>11.243964180000001</v>
      </c>
      <c r="L71" s="128">
        <v>0.96173922999999994</v>
      </c>
      <c r="M71" s="175" t="s">
        <v>185</v>
      </c>
      <c r="N71" s="128">
        <v>60.812125760000001</v>
      </c>
      <c r="O71" s="128">
        <v>7.70104218</v>
      </c>
      <c r="P71" s="128">
        <v>2.6084834899999998</v>
      </c>
      <c r="Q71" s="128">
        <v>6.8999999999999996E-7</v>
      </c>
      <c r="R71" s="128">
        <v>3.8459750000000001E-2</v>
      </c>
      <c r="S71" s="128">
        <v>0</v>
      </c>
      <c r="T71" s="128">
        <v>6.2997860000000003E-2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9">
        <v>42401</v>
      </c>
      <c r="B72" s="128">
        <v>956.95799483999997</v>
      </c>
      <c r="C72" s="128">
        <v>256.21403644999998</v>
      </c>
      <c r="D72" s="128">
        <v>5.4103489999999997E-2</v>
      </c>
      <c r="E72" s="128">
        <v>199.58322974000001</v>
      </c>
      <c r="F72" s="128">
        <v>2.1613172199999999</v>
      </c>
      <c r="G72" s="128">
        <v>0.64428189000000002</v>
      </c>
      <c r="H72" s="128">
        <v>88.136829259999999</v>
      </c>
      <c r="I72" s="128">
        <v>321.15298630000001</v>
      </c>
      <c r="J72" s="128">
        <v>6.9509174700000003</v>
      </c>
      <c r="K72" s="128">
        <v>11.37311401</v>
      </c>
      <c r="L72" s="128">
        <v>1.09929761</v>
      </c>
      <c r="M72" s="175" t="s">
        <v>185</v>
      </c>
      <c r="N72" s="128">
        <v>59.150712169999998</v>
      </c>
      <c r="O72" s="128">
        <v>7.5367065499999999</v>
      </c>
      <c r="P72" s="128">
        <v>2.6427483999999999</v>
      </c>
      <c r="Q72" s="128">
        <v>6.8999999999999996E-7</v>
      </c>
      <c r="R72" s="128">
        <v>0.1919555</v>
      </c>
      <c r="S72" s="128">
        <v>0</v>
      </c>
      <c r="T72" s="128">
        <v>6.5758090000000005E-2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9">
        <v>42430</v>
      </c>
      <c r="B73" s="128">
        <v>993.44667314000003</v>
      </c>
      <c r="C73" s="128">
        <v>304.82727617</v>
      </c>
      <c r="D73" s="128">
        <v>5.5059589999999999E-2</v>
      </c>
      <c r="E73" s="128">
        <v>200.34560169</v>
      </c>
      <c r="F73" s="128">
        <v>2.0786832099999999</v>
      </c>
      <c r="G73" s="128">
        <v>0.6212877</v>
      </c>
      <c r="H73" s="128">
        <v>83.199975100000003</v>
      </c>
      <c r="I73" s="128">
        <v>316.22959299000001</v>
      </c>
      <c r="J73" s="128">
        <v>6.0621769299999997</v>
      </c>
      <c r="K73" s="128">
        <v>10.165402630000001</v>
      </c>
      <c r="L73" s="128">
        <v>1.0120516399999999</v>
      </c>
      <c r="M73" s="175" t="s">
        <v>185</v>
      </c>
      <c r="N73" s="128">
        <v>58.927178789999999</v>
      </c>
      <c r="O73" s="128">
        <v>7.5140130799999998</v>
      </c>
      <c r="P73" s="128">
        <v>2.3076196100000002</v>
      </c>
      <c r="Q73" s="128">
        <v>6.8999999999999996E-7</v>
      </c>
      <c r="R73" s="128">
        <v>3.407922E-2</v>
      </c>
      <c r="S73" s="128">
        <v>0</v>
      </c>
      <c r="T73" s="128">
        <v>6.66741E-2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9">
        <v>42461</v>
      </c>
      <c r="B74" s="128">
        <v>1005.40222998</v>
      </c>
      <c r="C74" s="128">
        <v>314.26707169999997</v>
      </c>
      <c r="D74" s="128">
        <v>5.5352030000000003E-2</v>
      </c>
      <c r="E74" s="128">
        <v>199.74191970999999</v>
      </c>
      <c r="F74" s="128">
        <v>1.9960042</v>
      </c>
      <c r="G74" s="128">
        <v>0.47822827000000001</v>
      </c>
      <c r="H74" s="128">
        <v>84.971641250000005</v>
      </c>
      <c r="I74" s="128">
        <v>318.49493790999998</v>
      </c>
      <c r="J74" s="128">
        <v>6.0794236100000001</v>
      </c>
      <c r="K74" s="128">
        <v>10.1752678</v>
      </c>
      <c r="L74" s="128">
        <v>0.87979934999999998</v>
      </c>
      <c r="M74" s="175" t="s">
        <v>185</v>
      </c>
      <c r="N74" s="128">
        <v>58.233146840000003</v>
      </c>
      <c r="O74" s="128">
        <v>7.5014276100000004</v>
      </c>
      <c r="P74" s="128">
        <v>2.3483531900000001</v>
      </c>
      <c r="Q74" s="128">
        <v>4.4610000000000001E-5</v>
      </c>
      <c r="R74" s="128">
        <v>3.4262000000000001E-2</v>
      </c>
      <c r="S74" s="128">
        <v>0</v>
      </c>
      <c r="T74" s="128">
        <v>0.1453499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9">
        <v>42491</v>
      </c>
      <c r="B75" s="128">
        <v>1097.5190925500001</v>
      </c>
      <c r="C75" s="128">
        <v>373.30292314000002</v>
      </c>
      <c r="D75" s="128">
        <v>5.5425149999999999E-2</v>
      </c>
      <c r="E75" s="128">
        <v>193.13662835</v>
      </c>
      <c r="F75" s="128">
        <v>1.9133317999999999</v>
      </c>
      <c r="G75" s="128">
        <v>0.42858323999999998</v>
      </c>
      <c r="H75" s="128">
        <v>89.680949429999998</v>
      </c>
      <c r="I75" s="128">
        <v>354.62852780999998</v>
      </c>
      <c r="J75" s="128">
        <v>11.054333550000001</v>
      </c>
      <c r="K75" s="128">
        <v>9.4907890300000002</v>
      </c>
      <c r="L75" s="128">
        <v>0.85806210000000005</v>
      </c>
      <c r="M75" s="175" t="s">
        <v>185</v>
      </c>
      <c r="N75" s="128">
        <v>53.105703849999998</v>
      </c>
      <c r="O75" s="128">
        <v>7.4833276</v>
      </c>
      <c r="P75" s="128">
        <v>2.26466375</v>
      </c>
      <c r="Q75" s="128">
        <v>2.1593E-4</v>
      </c>
      <c r="R75" s="128">
        <v>3.430768E-2</v>
      </c>
      <c r="S75" s="128">
        <v>1.9851E-4</v>
      </c>
      <c r="T75" s="128">
        <v>8.112163E-2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9">
        <v>42522</v>
      </c>
      <c r="B76" s="128">
        <v>1131.2648966199999</v>
      </c>
      <c r="C76" s="128">
        <v>468.93238362</v>
      </c>
      <c r="D76" s="128">
        <v>5.535205E-2</v>
      </c>
      <c r="E76" s="128">
        <v>131.76013326</v>
      </c>
      <c r="F76" s="128">
        <v>1.8306097299999999</v>
      </c>
      <c r="G76" s="128">
        <v>0.42668361999999999</v>
      </c>
      <c r="H76" s="128">
        <v>92.880506010000005</v>
      </c>
      <c r="I76" s="128">
        <v>352.24802485999999</v>
      </c>
      <c r="J76" s="128">
        <v>10.675366950000001</v>
      </c>
      <c r="K76" s="128">
        <v>8.7994682599999994</v>
      </c>
      <c r="L76" s="128">
        <v>0.84772537000000003</v>
      </c>
      <c r="M76" s="175" t="s">
        <v>185</v>
      </c>
      <c r="N76" s="128">
        <v>52.954475350000003</v>
      </c>
      <c r="O76" s="128">
        <v>7.4865812900000002</v>
      </c>
      <c r="P76" s="128">
        <v>2.24079637</v>
      </c>
      <c r="Q76" s="128">
        <v>1.8899999999999999E-6</v>
      </c>
      <c r="R76" s="128">
        <v>3.4261989999999999E-2</v>
      </c>
      <c r="S76" s="128">
        <v>2.0715999999999999E-4</v>
      </c>
      <c r="T76" s="128">
        <v>9.2318839999999999E-2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9">
        <v>42552</v>
      </c>
      <c r="B77" s="128">
        <v>1224.0006435499999</v>
      </c>
      <c r="C77" s="128">
        <v>542.83748423999998</v>
      </c>
      <c r="D77" s="128">
        <v>5.4986489999999999E-2</v>
      </c>
      <c r="E77" s="128">
        <v>147.46292317999999</v>
      </c>
      <c r="F77" s="128">
        <v>1.7478954499999999</v>
      </c>
      <c r="G77" s="128">
        <v>0.41615035</v>
      </c>
      <c r="H77" s="128">
        <v>91.762202400000007</v>
      </c>
      <c r="I77" s="128">
        <v>327.77851874999999</v>
      </c>
      <c r="J77" s="128">
        <v>11.594869020000001</v>
      </c>
      <c r="K77" s="128">
        <v>8.4417237400000005</v>
      </c>
      <c r="L77" s="128">
        <v>0.48862561999999998</v>
      </c>
      <c r="M77" s="175" t="s">
        <v>185</v>
      </c>
      <c r="N77" s="128">
        <v>82.434587550000003</v>
      </c>
      <c r="O77" s="128">
        <v>6.4863351700000003</v>
      </c>
      <c r="P77" s="128">
        <v>2.3562480300000002</v>
      </c>
      <c r="Q77" s="128">
        <v>6.8999999999999996E-7</v>
      </c>
      <c r="R77" s="128">
        <v>6.6017919999999994E-2</v>
      </c>
      <c r="S77" s="128">
        <v>2.1783999999999999E-4</v>
      </c>
      <c r="T77" s="128">
        <v>7.1857110000000002E-2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9">
        <v>42583</v>
      </c>
      <c r="B78" s="128">
        <v>1337.5257778</v>
      </c>
      <c r="C78" s="128">
        <v>570.87609369999996</v>
      </c>
      <c r="D78" s="128">
        <v>5.7932150000000002E-2</v>
      </c>
      <c r="E78" s="128">
        <v>159.23662578</v>
      </c>
      <c r="F78" s="128">
        <v>1.66516043</v>
      </c>
      <c r="G78" s="128">
        <v>0.41654954999999999</v>
      </c>
      <c r="H78" s="128">
        <v>96.918373500000001</v>
      </c>
      <c r="I78" s="128">
        <v>402.72428815000001</v>
      </c>
      <c r="J78" s="128">
        <v>11.226956149999999</v>
      </c>
      <c r="K78" s="128">
        <v>7.3218610100000001</v>
      </c>
      <c r="L78" s="128">
        <v>0.17970067000000001</v>
      </c>
      <c r="M78" s="175" t="s">
        <v>185</v>
      </c>
      <c r="N78" s="128">
        <v>79.079468109999993</v>
      </c>
      <c r="O78" s="128">
        <v>5.4957816800000003</v>
      </c>
      <c r="P78" s="128">
        <v>2.1955966</v>
      </c>
      <c r="Q78" s="128">
        <v>6.8999999999999996E-7</v>
      </c>
      <c r="R78" s="128">
        <v>3.5794369999999999E-2</v>
      </c>
      <c r="S78" s="128">
        <v>2.3000000000000001E-4</v>
      </c>
      <c r="T78" s="128">
        <v>9.5365259999999993E-2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9">
        <v>42614</v>
      </c>
      <c r="B79" s="128">
        <v>1341.2724078199999</v>
      </c>
      <c r="C79" s="128">
        <v>581.68443316000003</v>
      </c>
      <c r="D79" s="128">
        <v>5.5425910000000002E-2</v>
      </c>
      <c r="E79" s="128">
        <v>145.22483557000001</v>
      </c>
      <c r="F79" s="128">
        <v>1.5823789699999999</v>
      </c>
      <c r="G79" s="128">
        <v>0.43179672000000002</v>
      </c>
      <c r="H79" s="128">
        <v>97.018670569999998</v>
      </c>
      <c r="I79" s="128">
        <v>409.11409279999998</v>
      </c>
      <c r="J79" s="128">
        <v>11.17239146</v>
      </c>
      <c r="K79" s="128">
        <v>7.0666630699999997</v>
      </c>
      <c r="L79" s="128">
        <v>0.17784644999999999</v>
      </c>
      <c r="M79" s="175" t="s">
        <v>185</v>
      </c>
      <c r="N79" s="128">
        <v>75.216288599999999</v>
      </c>
      <c r="O79" s="128">
        <v>4.9910931100000004</v>
      </c>
      <c r="P79" s="128">
        <v>7.4230274700000001</v>
      </c>
      <c r="Q79" s="128">
        <v>6.8999999999999996E-7</v>
      </c>
      <c r="R79" s="128">
        <v>3.430793E-2</v>
      </c>
      <c r="S79" s="128">
        <v>2.4105E-4</v>
      </c>
      <c r="T79" s="128">
        <v>7.8914289999999998E-2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9">
        <v>42644</v>
      </c>
      <c r="B80" s="128">
        <v>1352.44288704</v>
      </c>
      <c r="C80" s="128">
        <v>585.29851746999998</v>
      </c>
      <c r="D80" s="128">
        <v>5.5239320000000001E-2</v>
      </c>
      <c r="E80" s="128">
        <v>154.69470795000001</v>
      </c>
      <c r="F80" s="128">
        <v>1.4996028800000001</v>
      </c>
      <c r="G80" s="128">
        <v>0.42816168999999998</v>
      </c>
      <c r="H80" s="128">
        <v>98.54358053</v>
      </c>
      <c r="I80" s="128">
        <v>402.83652626999998</v>
      </c>
      <c r="J80" s="128">
        <v>11.06306485</v>
      </c>
      <c r="K80" s="128">
        <v>7.1881666199999996</v>
      </c>
      <c r="L80" s="128">
        <v>9.6471260000000003E-2</v>
      </c>
      <c r="M80" s="175" t="s">
        <v>185</v>
      </c>
      <c r="N80" s="128">
        <v>73.408005259999996</v>
      </c>
      <c r="O80" s="128">
        <v>4.5736245200000001</v>
      </c>
      <c r="P80" s="128">
        <v>12.388812570000001</v>
      </c>
      <c r="Q80" s="128">
        <v>6.8999999999999996E-7</v>
      </c>
      <c r="R80" s="128">
        <v>0.30096592</v>
      </c>
      <c r="S80" s="128">
        <v>0</v>
      </c>
      <c r="T80" s="128">
        <v>6.7439239999999998E-2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9">
        <v>42675</v>
      </c>
      <c r="B81" s="128">
        <v>1396.2693004499999</v>
      </c>
      <c r="C81" s="128">
        <v>596.91722056000003</v>
      </c>
      <c r="D81" s="128">
        <v>5.5430689999999998E-2</v>
      </c>
      <c r="E81" s="128">
        <v>175.35430858999999</v>
      </c>
      <c r="F81" s="128">
        <v>1.41677985</v>
      </c>
      <c r="G81" s="128">
        <v>0.43963295000000002</v>
      </c>
      <c r="H81" s="128">
        <v>106.24905771</v>
      </c>
      <c r="I81" s="128">
        <v>411.39711502</v>
      </c>
      <c r="J81" s="128">
        <v>10.48303911</v>
      </c>
      <c r="K81" s="128">
        <v>7.3081383899999999</v>
      </c>
      <c r="L81" s="128">
        <v>7.6512079999999996E-2</v>
      </c>
      <c r="M81" s="175" t="s">
        <v>185</v>
      </c>
      <c r="N81" s="128">
        <v>72.711470489999996</v>
      </c>
      <c r="O81" s="128">
        <v>4.0675424900000001</v>
      </c>
      <c r="P81" s="128">
        <v>9.4343757000000004</v>
      </c>
      <c r="Q81" s="128">
        <v>2.5130299999999999E-3</v>
      </c>
      <c r="R81" s="128">
        <v>0.28860266000000001</v>
      </c>
      <c r="S81" s="128">
        <v>0</v>
      </c>
      <c r="T81" s="128">
        <v>6.7561129999999997E-2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9">
        <v>42705</v>
      </c>
      <c r="B82" s="128">
        <v>1389.6519645400001</v>
      </c>
      <c r="C82" s="128">
        <v>615.67645504999996</v>
      </c>
      <c r="D82" s="128">
        <v>5.4840270000000003E-2</v>
      </c>
      <c r="E82" s="128">
        <v>161.42667564999999</v>
      </c>
      <c r="F82" s="128">
        <v>1.33395708</v>
      </c>
      <c r="G82" s="128">
        <v>0.44407297000000001</v>
      </c>
      <c r="H82" s="128">
        <v>90.498120760000006</v>
      </c>
      <c r="I82" s="128">
        <v>443.41419681999997</v>
      </c>
      <c r="J82" s="128">
        <v>9.7709589300000008</v>
      </c>
      <c r="K82" s="128">
        <v>7.4155372100000001</v>
      </c>
      <c r="L82" s="128">
        <v>6.134701E-2</v>
      </c>
      <c r="M82" s="175" t="s">
        <v>185</v>
      </c>
      <c r="N82" s="128">
        <v>48.466923379999997</v>
      </c>
      <c r="O82" s="128">
        <v>3.5793806699999999</v>
      </c>
      <c r="P82" s="128">
        <v>7.2845790900000003</v>
      </c>
      <c r="Q82" s="128">
        <v>1.256E-5</v>
      </c>
      <c r="R82" s="128">
        <v>0.15819575999999999</v>
      </c>
      <c r="S82" s="128">
        <v>0</v>
      </c>
      <c r="T82" s="128">
        <v>6.6711329999999999E-2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9">
        <v>42736</v>
      </c>
      <c r="B83" s="128">
        <v>1394.42213522</v>
      </c>
      <c r="C83" s="128">
        <v>578.03997718999995</v>
      </c>
      <c r="D83" s="128">
        <v>5.4846789999999999E-2</v>
      </c>
      <c r="E83" s="128">
        <v>174.29732593</v>
      </c>
      <c r="F83" s="128">
        <v>1.22300301</v>
      </c>
      <c r="G83" s="128">
        <v>0.41180257999999997</v>
      </c>
      <c r="H83" s="128">
        <v>91.301889090000003</v>
      </c>
      <c r="I83" s="128">
        <v>472.64477632000001</v>
      </c>
      <c r="J83" s="128">
        <v>10.56452153</v>
      </c>
      <c r="K83" s="128">
        <v>7.5254951300000004</v>
      </c>
      <c r="L83" s="128">
        <v>4.456529E-2</v>
      </c>
      <c r="M83" s="175" t="s">
        <v>185</v>
      </c>
      <c r="N83" s="128">
        <v>48.877983280000002</v>
      </c>
      <c r="O83" s="128">
        <v>2.8318792799999999</v>
      </c>
      <c r="P83" s="128">
        <v>6.3999610000000002</v>
      </c>
      <c r="Q83" s="128">
        <v>7.3479999999999994E-5</v>
      </c>
      <c r="R83" s="128">
        <v>5.6641009999999999E-2</v>
      </c>
      <c r="S83" s="128">
        <v>0</v>
      </c>
      <c r="T83" s="128">
        <v>0.14739431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9">
        <v>42767</v>
      </c>
      <c r="B84" s="128">
        <v>1362.2947642700001</v>
      </c>
      <c r="C84" s="128">
        <v>564.01396783999996</v>
      </c>
      <c r="D84" s="128">
        <v>6.3355190000000006E-2</v>
      </c>
      <c r="E84" s="128">
        <v>170.39477528</v>
      </c>
      <c r="F84" s="128">
        <v>1.1119590399999999</v>
      </c>
      <c r="G84" s="128">
        <v>0.48911360999999998</v>
      </c>
      <c r="H84" s="128">
        <v>91.299823270000005</v>
      </c>
      <c r="I84" s="128">
        <v>457.71495727000001</v>
      </c>
      <c r="J84" s="128">
        <v>10.026180099999999</v>
      </c>
      <c r="K84" s="128">
        <v>6.7554609399999999</v>
      </c>
      <c r="L84" s="128">
        <v>6.0632800000000001E-2</v>
      </c>
      <c r="M84" s="175" t="s">
        <v>185</v>
      </c>
      <c r="N84" s="128">
        <v>49.148498670000002</v>
      </c>
      <c r="O84" s="128">
        <v>2.0638073399999999</v>
      </c>
      <c r="P84" s="128">
        <v>9.0478444899999992</v>
      </c>
      <c r="Q84" s="128">
        <v>6.8999999999999996E-7</v>
      </c>
      <c r="R84" s="128">
        <v>3.3987910000000003E-2</v>
      </c>
      <c r="S84" s="128">
        <v>0</v>
      </c>
      <c r="T84" s="128">
        <v>7.0399829999999997E-2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9">
        <v>42795</v>
      </c>
      <c r="B85" s="128">
        <v>1444.73358947</v>
      </c>
      <c r="C85" s="128">
        <v>691.58600837999995</v>
      </c>
      <c r="D85" s="128">
        <v>5.962245E-2</v>
      </c>
      <c r="E85" s="128">
        <v>175.54442846000001</v>
      </c>
      <c r="F85" s="128">
        <v>1.00093432</v>
      </c>
      <c r="G85" s="128">
        <v>0.44304487999999997</v>
      </c>
      <c r="H85" s="128">
        <v>99.495401209999997</v>
      </c>
      <c r="I85" s="128">
        <v>402.27234392999998</v>
      </c>
      <c r="J85" s="128">
        <v>9.49819557</v>
      </c>
      <c r="K85" s="128">
        <v>6.7899956000000001</v>
      </c>
      <c r="L85" s="128">
        <v>7.6017979999999999E-2</v>
      </c>
      <c r="M85" s="175" t="s">
        <v>185</v>
      </c>
      <c r="N85" s="128">
        <v>51.865132090000003</v>
      </c>
      <c r="O85" s="128">
        <v>1.2761236600000001</v>
      </c>
      <c r="P85" s="128">
        <v>4.6856020200000001</v>
      </c>
      <c r="Q85" s="128">
        <v>6.4739999999999993E-5</v>
      </c>
      <c r="R85" s="128">
        <v>3.3987900000000001E-2</v>
      </c>
      <c r="S85" s="128">
        <v>0</v>
      </c>
      <c r="T85" s="128">
        <v>0.10668627999999999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9">
        <v>42826</v>
      </c>
      <c r="B86" s="128">
        <v>1516.1908808000001</v>
      </c>
      <c r="C86" s="128">
        <v>747.16253587000006</v>
      </c>
      <c r="D86" s="128">
        <v>6.9914459999999998E-2</v>
      </c>
      <c r="E86" s="128">
        <v>176.01708341</v>
      </c>
      <c r="F86" s="128">
        <v>0.88986197</v>
      </c>
      <c r="G86" s="128">
        <v>0.44680768999999998</v>
      </c>
      <c r="H86" s="128">
        <v>69.397339830000007</v>
      </c>
      <c r="I86" s="128">
        <v>419.06449456000001</v>
      </c>
      <c r="J86" s="128">
        <v>9.9942203700000007</v>
      </c>
      <c r="K86" s="128">
        <v>6.8541774999999996</v>
      </c>
      <c r="L86" s="128">
        <v>0.15118434</v>
      </c>
      <c r="M86" s="175" t="s">
        <v>185</v>
      </c>
      <c r="N86" s="128">
        <v>80.927514860000002</v>
      </c>
      <c r="O86" s="128">
        <v>0.19134764000000001</v>
      </c>
      <c r="P86" s="128">
        <v>4.8965237799999999</v>
      </c>
      <c r="Q86" s="128">
        <v>3.8800000000000001E-6</v>
      </c>
      <c r="R86" s="128">
        <v>3.8992209999999999E-2</v>
      </c>
      <c r="S86" s="128">
        <v>0</v>
      </c>
      <c r="T86" s="128">
        <v>8.8878429999999994E-2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9">
        <v>42856</v>
      </c>
      <c r="B87" s="128">
        <v>1590.93855046</v>
      </c>
      <c r="C87" s="128">
        <v>791.72714429999996</v>
      </c>
      <c r="D87" s="128">
        <v>5.4934219999999999E-2</v>
      </c>
      <c r="E87" s="128">
        <v>177.98303383000001</v>
      </c>
      <c r="F87" s="128">
        <v>23.981864120000001</v>
      </c>
      <c r="G87" s="128">
        <v>9.9131129999999998E-2</v>
      </c>
      <c r="H87" s="128">
        <v>65.476083189999997</v>
      </c>
      <c r="I87" s="128">
        <v>424.25517396999999</v>
      </c>
      <c r="J87" s="128">
        <v>10.211063469999999</v>
      </c>
      <c r="K87" s="128">
        <v>6.9054360499999996</v>
      </c>
      <c r="L87" s="128">
        <v>0.13706860000000001</v>
      </c>
      <c r="M87" s="175" t="s">
        <v>185</v>
      </c>
      <c r="N87" s="128">
        <v>84.878812670000002</v>
      </c>
      <c r="O87" s="128">
        <v>0.19766133</v>
      </c>
      <c r="P87" s="128">
        <v>4.9145169299999996</v>
      </c>
      <c r="Q87" s="128">
        <v>3.98E-6</v>
      </c>
      <c r="R87" s="128">
        <v>3.3987900000000001E-2</v>
      </c>
      <c r="S87" s="128">
        <v>0</v>
      </c>
      <c r="T87" s="128">
        <v>8.2634769999999996E-2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9">
        <v>42887</v>
      </c>
      <c r="B88" s="128">
        <v>1639.9063482700001</v>
      </c>
      <c r="C88" s="128">
        <v>842.15341320000005</v>
      </c>
      <c r="D88" s="128">
        <v>5.4973250000000001E-2</v>
      </c>
      <c r="E88" s="128">
        <v>168.26198887999999</v>
      </c>
      <c r="F88" s="128">
        <v>51.096533350000001</v>
      </c>
      <c r="G88" s="128">
        <v>9.5982949999999997E-2</v>
      </c>
      <c r="H88" s="128">
        <v>66.389462440000003</v>
      </c>
      <c r="I88" s="128">
        <v>394.87075528000003</v>
      </c>
      <c r="J88" s="128">
        <v>10.57673035</v>
      </c>
      <c r="K88" s="128">
        <v>6.9592827100000001</v>
      </c>
      <c r="L88" s="128">
        <v>0.65767712</v>
      </c>
      <c r="M88" s="175" t="s">
        <v>185</v>
      </c>
      <c r="N88" s="128">
        <v>93.643917819999999</v>
      </c>
      <c r="O88" s="128">
        <v>0.33887005999999997</v>
      </c>
      <c r="P88" s="128">
        <v>4.6990182000000003</v>
      </c>
      <c r="Q88" s="128">
        <v>6.8999999999999996E-7</v>
      </c>
      <c r="R88" s="128">
        <v>3.394221E-2</v>
      </c>
      <c r="S88" s="128">
        <v>0</v>
      </c>
      <c r="T88" s="128">
        <v>7.3799760000000006E-2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9">
        <v>42917</v>
      </c>
      <c r="B89" s="128">
        <v>1762.2929062200001</v>
      </c>
      <c r="C89" s="128">
        <v>875.72644897999999</v>
      </c>
      <c r="D89" s="128">
        <v>5.4919799999999998E-2</v>
      </c>
      <c r="E89" s="128">
        <v>166.40364349999999</v>
      </c>
      <c r="F89" s="128">
        <v>69.730799509999997</v>
      </c>
      <c r="G89" s="128">
        <v>0.12921263999999999</v>
      </c>
      <c r="H89" s="128">
        <v>68.416251560000006</v>
      </c>
      <c r="I89" s="128">
        <v>458.56038315000001</v>
      </c>
      <c r="J89" s="128">
        <v>16.979718980000001</v>
      </c>
      <c r="K89" s="128">
        <v>6.9606819900000003</v>
      </c>
      <c r="L89" s="128">
        <v>0.69012141999999999</v>
      </c>
      <c r="M89" s="175" t="s">
        <v>185</v>
      </c>
      <c r="N89" s="128">
        <v>93.181883020000001</v>
      </c>
      <c r="O89" s="128">
        <v>0.31476934000000001</v>
      </c>
      <c r="P89" s="128">
        <v>5.0365161399999998</v>
      </c>
      <c r="Q89" s="128">
        <v>6.8999999999999996E-7</v>
      </c>
      <c r="R89" s="128">
        <v>3.3942220000000002E-2</v>
      </c>
      <c r="S89" s="128">
        <v>0</v>
      </c>
      <c r="T89" s="128">
        <v>7.3613280000000003E-2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9">
        <v>42948</v>
      </c>
      <c r="B90" s="128">
        <v>1786.32407483</v>
      </c>
      <c r="C90" s="128">
        <v>846.89265262000004</v>
      </c>
      <c r="D90" s="128">
        <v>7.4165309999999998E-2</v>
      </c>
      <c r="E90" s="128">
        <v>177.13431306000001</v>
      </c>
      <c r="F90" s="128">
        <v>83.019841170000007</v>
      </c>
      <c r="G90" s="128">
        <v>0.11323432</v>
      </c>
      <c r="H90" s="128">
        <v>71.051724070000006</v>
      </c>
      <c r="I90" s="128">
        <v>489.75065690999998</v>
      </c>
      <c r="J90" s="128">
        <v>17.949412379999998</v>
      </c>
      <c r="K90" s="128">
        <v>6.9203065600000002</v>
      </c>
      <c r="L90" s="128">
        <v>0.64379757000000004</v>
      </c>
      <c r="M90" s="175" t="s">
        <v>185</v>
      </c>
      <c r="N90" s="128">
        <v>87.011473620000004</v>
      </c>
      <c r="O90" s="128">
        <v>0.30065600999999997</v>
      </c>
      <c r="P90" s="128">
        <v>5.3447567200000003</v>
      </c>
      <c r="Q90" s="128">
        <v>6.8999999999999996E-7</v>
      </c>
      <c r="R90" s="128">
        <v>3.3942220000000002E-2</v>
      </c>
      <c r="S90" s="128">
        <v>0</v>
      </c>
      <c r="T90" s="128">
        <v>8.3141599999999996E-2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9">
        <v>42979</v>
      </c>
      <c r="B91" s="128">
        <v>1825.67480935</v>
      </c>
      <c r="C91" s="128">
        <v>844.56877010999995</v>
      </c>
      <c r="D91" s="128">
        <v>5.4973729999999998E-2</v>
      </c>
      <c r="E91" s="128">
        <v>180.59298629</v>
      </c>
      <c r="F91" s="128">
        <v>103.92305146</v>
      </c>
      <c r="G91" s="128">
        <v>0.11851821</v>
      </c>
      <c r="H91" s="128">
        <v>69.66108921</v>
      </c>
      <c r="I91" s="128">
        <v>508.40643755000002</v>
      </c>
      <c r="J91" s="128">
        <v>17.824241409999999</v>
      </c>
      <c r="K91" s="128">
        <v>6.63327578</v>
      </c>
      <c r="L91" s="128">
        <v>0.55724680000000004</v>
      </c>
      <c r="M91" s="175" t="s">
        <v>185</v>
      </c>
      <c r="N91" s="128">
        <v>87.568927380000005</v>
      </c>
      <c r="O91" s="128">
        <v>0.29739135</v>
      </c>
      <c r="P91" s="128">
        <v>5.34782796</v>
      </c>
      <c r="Q91" s="128">
        <v>2.124E-5</v>
      </c>
      <c r="R91" s="128">
        <v>3.3942220000000002E-2</v>
      </c>
      <c r="S91" s="128">
        <v>0</v>
      </c>
      <c r="T91" s="128">
        <v>8.6108649999999995E-2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9">
        <v>43009</v>
      </c>
      <c r="B92" s="128">
        <v>1828.6479857100001</v>
      </c>
      <c r="C92" s="128">
        <v>855.36826308000002</v>
      </c>
      <c r="D92" s="128">
        <v>5.8612570000000003E-2</v>
      </c>
      <c r="E92" s="128">
        <v>173.62379736</v>
      </c>
      <c r="F92" s="128">
        <v>117.94622305</v>
      </c>
      <c r="G92" s="128">
        <v>0.10770523999999999</v>
      </c>
      <c r="H92" s="128">
        <v>70.319316540000003</v>
      </c>
      <c r="I92" s="128">
        <v>491.08498500000002</v>
      </c>
      <c r="J92" s="128">
        <v>17.280565469999999</v>
      </c>
      <c r="K92" s="128">
        <v>6.53315687</v>
      </c>
      <c r="L92" s="128">
        <v>0.53719779000000001</v>
      </c>
      <c r="M92" s="175" t="s">
        <v>185</v>
      </c>
      <c r="N92" s="128">
        <v>90.021185930000001</v>
      </c>
      <c r="O92" s="128">
        <v>0.28685073</v>
      </c>
      <c r="P92" s="128">
        <v>5.3365655800000003</v>
      </c>
      <c r="Q92" s="128">
        <v>2.820077E-2</v>
      </c>
      <c r="R92" s="128">
        <v>3.3942220000000002E-2</v>
      </c>
      <c r="S92" s="128">
        <v>0</v>
      </c>
      <c r="T92" s="128">
        <v>8.1417509999999998E-2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9">
        <v>43040</v>
      </c>
      <c r="B93" s="128">
        <v>1922.3379328999999</v>
      </c>
      <c r="C93" s="128">
        <v>873.72994523</v>
      </c>
      <c r="D93" s="128">
        <v>7.488011E-2</v>
      </c>
      <c r="E93" s="128">
        <v>174.22992590000001</v>
      </c>
      <c r="F93" s="128">
        <v>156.17653895000001</v>
      </c>
      <c r="G93" s="128">
        <v>0.12489989999999999</v>
      </c>
      <c r="H93" s="128">
        <v>76.84830891</v>
      </c>
      <c r="I93" s="128">
        <v>517.20986626000001</v>
      </c>
      <c r="J93" s="128">
        <v>24.82847001</v>
      </c>
      <c r="K93" s="128">
        <v>6.5672992800000003</v>
      </c>
      <c r="L93" s="128">
        <v>0.63986385000000001</v>
      </c>
      <c r="M93" s="175" t="s">
        <v>185</v>
      </c>
      <c r="N93" s="128">
        <v>86.104043750000002</v>
      </c>
      <c r="O93" s="128">
        <v>0.26590976999999999</v>
      </c>
      <c r="P93" s="128">
        <v>5.3751990699999999</v>
      </c>
      <c r="Q93" s="128">
        <v>2.710075E-2</v>
      </c>
      <c r="R93" s="128">
        <v>3.3942220000000002E-2</v>
      </c>
      <c r="S93" s="128">
        <v>0</v>
      </c>
      <c r="T93" s="128">
        <v>0.10173894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9">
        <v>43070</v>
      </c>
      <c r="B94" s="128">
        <v>1981.23409745</v>
      </c>
      <c r="C94" s="128">
        <v>869.69027411000002</v>
      </c>
      <c r="D94" s="128">
        <v>0.18522237</v>
      </c>
      <c r="E94" s="128">
        <v>194.86037160000001</v>
      </c>
      <c r="F94" s="128">
        <v>175.41555542</v>
      </c>
      <c r="G94" s="128">
        <v>0.22749116</v>
      </c>
      <c r="H94" s="128">
        <v>75.195334740000007</v>
      </c>
      <c r="I94" s="128">
        <v>544.56640933999995</v>
      </c>
      <c r="J94" s="128">
        <v>26.751566610000001</v>
      </c>
      <c r="K94" s="128">
        <v>6.4893625200000002</v>
      </c>
      <c r="L94" s="128">
        <v>0.68598380999999997</v>
      </c>
      <c r="M94" s="175" t="s">
        <v>185</v>
      </c>
      <c r="N94" s="128">
        <v>80.381909969999995</v>
      </c>
      <c r="O94" s="128">
        <v>0.82486744000000001</v>
      </c>
      <c r="P94" s="128">
        <v>5.7023490600000004</v>
      </c>
      <c r="Q94" s="128">
        <v>5.9327999999999996E-4</v>
      </c>
      <c r="R94" s="128">
        <v>9.2432349999999996E-2</v>
      </c>
      <c r="S94" s="128">
        <v>0</v>
      </c>
      <c r="T94" s="128">
        <v>0.16437367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9">
        <v>43101</v>
      </c>
      <c r="B95" s="128">
        <v>1989.4010148</v>
      </c>
      <c r="C95" s="128">
        <v>856.70521522000001</v>
      </c>
      <c r="D95" s="128">
        <v>0.20119082999999999</v>
      </c>
      <c r="E95" s="128">
        <v>198.58544995</v>
      </c>
      <c r="F95" s="128">
        <v>193.08819216000001</v>
      </c>
      <c r="G95" s="128">
        <v>0.35389857000000002</v>
      </c>
      <c r="H95" s="128">
        <v>77.024268210000002</v>
      </c>
      <c r="I95" s="128">
        <v>541.27991193000003</v>
      </c>
      <c r="J95" s="128">
        <v>28.110226730000001</v>
      </c>
      <c r="K95" s="128">
        <v>6.3821054000000004</v>
      </c>
      <c r="L95" s="128">
        <v>0.69745318000000001</v>
      </c>
      <c r="M95" s="175" t="s">
        <v>185</v>
      </c>
      <c r="N95" s="128">
        <v>79.58814237</v>
      </c>
      <c r="O95" s="128">
        <v>0.83290995999999995</v>
      </c>
      <c r="P95" s="128">
        <v>6.2241471400000004</v>
      </c>
      <c r="Q95" s="128">
        <v>5.0915559999999999E-2</v>
      </c>
      <c r="R95" s="128">
        <v>9.3803090000000006E-2</v>
      </c>
      <c r="S95" s="128">
        <v>0</v>
      </c>
      <c r="T95" s="128">
        <v>0.1831845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9">
        <v>43132</v>
      </c>
      <c r="B96" s="128">
        <v>2013.29572856</v>
      </c>
      <c r="C96" s="128">
        <v>836.28011506999997</v>
      </c>
      <c r="D96" s="128">
        <v>0.18953159</v>
      </c>
      <c r="E96" s="128">
        <v>238.60452394999999</v>
      </c>
      <c r="F96" s="128">
        <v>184.30618645999999</v>
      </c>
      <c r="G96" s="128">
        <v>1.59255653</v>
      </c>
      <c r="H96" s="128">
        <v>74.122127710000001</v>
      </c>
      <c r="I96" s="128">
        <v>558.64165847000004</v>
      </c>
      <c r="J96" s="128">
        <v>26.606154109999999</v>
      </c>
      <c r="K96" s="128">
        <v>5.8459968099999999</v>
      </c>
      <c r="L96" s="128">
        <v>0.73812332999999997</v>
      </c>
      <c r="M96" s="175" t="s">
        <v>185</v>
      </c>
      <c r="N96" s="128">
        <v>79.274682420000005</v>
      </c>
      <c r="O96" s="128">
        <v>0.76431375000000001</v>
      </c>
      <c r="P96" s="128">
        <v>6.0179016399999998</v>
      </c>
      <c r="Q96" s="128">
        <v>1.1205999999999999E-4</v>
      </c>
      <c r="R96" s="128">
        <v>9.5082440000000004E-2</v>
      </c>
      <c r="S96" s="128">
        <v>0</v>
      </c>
      <c r="T96" s="128">
        <v>0.21666221999999999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9">
        <v>43160</v>
      </c>
      <c r="B97" s="128">
        <v>2084.5990978999998</v>
      </c>
      <c r="C97" s="128">
        <v>928.12301323999998</v>
      </c>
      <c r="D97" s="128">
        <v>0.20295188</v>
      </c>
      <c r="E97" s="128">
        <v>244.64288913999999</v>
      </c>
      <c r="F97" s="128">
        <v>184.18928373</v>
      </c>
      <c r="G97" s="128">
        <v>1.3287480899999999</v>
      </c>
      <c r="H97" s="128">
        <v>53.843272779999999</v>
      </c>
      <c r="I97" s="128">
        <v>528.61976568</v>
      </c>
      <c r="J97" s="128">
        <v>26.407263329999999</v>
      </c>
      <c r="K97" s="128">
        <v>5.1843693599999998</v>
      </c>
      <c r="L97" s="128">
        <v>0.54920000999999996</v>
      </c>
      <c r="M97" s="175" t="s">
        <v>185</v>
      </c>
      <c r="N97" s="128">
        <v>104.47291837</v>
      </c>
      <c r="O97" s="128">
        <v>0.66818425999999997</v>
      </c>
      <c r="P97" s="128">
        <v>5.9740169400000003</v>
      </c>
      <c r="Q97" s="128">
        <v>2.4853000000000001E-4</v>
      </c>
      <c r="R97" s="128">
        <v>9.6668900000000002E-2</v>
      </c>
      <c r="S97" s="128">
        <v>0</v>
      </c>
      <c r="T97" s="128">
        <v>0.29630366000000002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9">
        <v>43191</v>
      </c>
      <c r="B98" s="128">
        <v>2150.4788990699999</v>
      </c>
      <c r="C98" s="128">
        <v>967.60761187000003</v>
      </c>
      <c r="D98" s="128">
        <v>0.19392307</v>
      </c>
      <c r="E98" s="128">
        <v>249.34826752999999</v>
      </c>
      <c r="F98" s="128">
        <v>176.82748219999999</v>
      </c>
      <c r="G98" s="128">
        <v>1.35213348</v>
      </c>
      <c r="H98" s="128">
        <v>62.360287239999998</v>
      </c>
      <c r="I98" s="128">
        <v>548.61373720999995</v>
      </c>
      <c r="J98" s="128">
        <v>26.221168160000001</v>
      </c>
      <c r="K98" s="128">
        <v>5.2465122099999997</v>
      </c>
      <c r="L98" s="128">
        <v>0.44945251000000003</v>
      </c>
      <c r="M98" s="175" t="s">
        <v>185</v>
      </c>
      <c r="N98" s="128">
        <v>105.03295473999999</v>
      </c>
      <c r="O98" s="128">
        <v>0.63270521000000002</v>
      </c>
      <c r="P98" s="128">
        <v>6.2374229999999997</v>
      </c>
      <c r="Q98" s="128">
        <v>5.8055900000000002E-3</v>
      </c>
      <c r="R98" s="128">
        <v>9.7948259999999995E-2</v>
      </c>
      <c r="S98" s="128">
        <v>0</v>
      </c>
      <c r="T98" s="128">
        <v>0.25148679000000002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9">
        <v>43221</v>
      </c>
      <c r="B99" s="128">
        <v>2196.3044027199999</v>
      </c>
      <c r="C99" s="128">
        <v>1012.07097773</v>
      </c>
      <c r="D99" s="128">
        <v>0.19640885</v>
      </c>
      <c r="E99" s="128">
        <v>244.59625094</v>
      </c>
      <c r="F99" s="128">
        <v>198.58513993</v>
      </c>
      <c r="G99" s="128">
        <v>1.29558989</v>
      </c>
      <c r="H99" s="128">
        <v>62.227357490000003</v>
      </c>
      <c r="I99" s="128">
        <v>530.63608208000005</v>
      </c>
      <c r="J99" s="128">
        <v>30.94422333</v>
      </c>
      <c r="K99" s="128">
        <v>5.2399408999999997</v>
      </c>
      <c r="L99" s="128">
        <v>0.42909962000000001</v>
      </c>
      <c r="M99" s="175" t="s">
        <v>185</v>
      </c>
      <c r="N99" s="128">
        <v>102.97156343</v>
      </c>
      <c r="O99" s="128">
        <v>0.57896362999999995</v>
      </c>
      <c r="P99" s="128">
        <v>6.17437228</v>
      </c>
      <c r="Q99" s="128">
        <v>1.3721219999999999E-2</v>
      </c>
      <c r="R99" s="128">
        <v>9.9501759999999995E-2</v>
      </c>
      <c r="S99" s="128">
        <v>0</v>
      </c>
      <c r="T99" s="128">
        <v>0.24520964000000001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9">
        <v>43252</v>
      </c>
      <c r="B100" s="128">
        <v>2285.2860669000002</v>
      </c>
      <c r="C100" s="128">
        <v>1097.0223093300001</v>
      </c>
      <c r="D100" s="128">
        <v>0.19838285</v>
      </c>
      <c r="E100" s="128">
        <v>239.55530655999999</v>
      </c>
      <c r="F100" s="128">
        <v>200.98832422000001</v>
      </c>
      <c r="G100" s="128">
        <v>1.19807329</v>
      </c>
      <c r="H100" s="128">
        <v>61.222291249999998</v>
      </c>
      <c r="I100" s="128">
        <v>542.8186882</v>
      </c>
      <c r="J100" s="128">
        <v>31.257018890000001</v>
      </c>
      <c r="K100" s="128">
        <v>5.3123869399999997</v>
      </c>
      <c r="L100" s="128">
        <v>0.32574828</v>
      </c>
      <c r="M100" s="175" t="s">
        <v>185</v>
      </c>
      <c r="N100" s="128">
        <v>99.692141309999997</v>
      </c>
      <c r="O100" s="128">
        <v>0.49978127999999999</v>
      </c>
      <c r="P100" s="128">
        <v>4.8184509899999997</v>
      </c>
      <c r="Q100" s="128">
        <v>3.0471450000000001E-2</v>
      </c>
      <c r="R100" s="128">
        <v>0.10073542000000001</v>
      </c>
      <c r="S100" s="128">
        <v>0</v>
      </c>
      <c r="T100" s="128">
        <v>0.24595664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9">
        <v>43282</v>
      </c>
      <c r="B101" s="128">
        <v>2310.4259840700001</v>
      </c>
      <c r="C101" s="128">
        <v>1141.4033729400001</v>
      </c>
      <c r="D101" s="128">
        <v>0.20086862</v>
      </c>
      <c r="E101" s="128">
        <v>237.73370428999999</v>
      </c>
      <c r="F101" s="128">
        <v>207.69977935</v>
      </c>
      <c r="G101" s="128">
        <v>1.1410776899999999</v>
      </c>
      <c r="H101" s="128">
        <v>49.164619340000002</v>
      </c>
      <c r="I101" s="128">
        <v>533.51547185000004</v>
      </c>
      <c r="J101" s="128">
        <v>29.152880239999998</v>
      </c>
      <c r="K101" s="128">
        <v>5.1431289600000003</v>
      </c>
      <c r="L101" s="128">
        <v>0.24031274999999999</v>
      </c>
      <c r="M101" s="175" t="s">
        <v>185</v>
      </c>
      <c r="N101" s="128">
        <v>99.091762759999995</v>
      </c>
      <c r="O101" s="128">
        <v>0.49311144000000001</v>
      </c>
      <c r="P101" s="128">
        <v>5.1024240199999999</v>
      </c>
      <c r="Q101" s="128">
        <v>5.4766999999999999E-4</v>
      </c>
      <c r="R101" s="128">
        <v>0.10228892000000001</v>
      </c>
      <c r="S101" s="128">
        <v>0</v>
      </c>
      <c r="T101" s="128">
        <v>0.24063323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9">
        <v>43313</v>
      </c>
      <c r="B102" s="128">
        <v>2434.4085225700001</v>
      </c>
      <c r="C102" s="128">
        <v>1151.5009214199999</v>
      </c>
      <c r="D102" s="128">
        <v>0.20313507</v>
      </c>
      <c r="E102" s="128">
        <v>259.29159822999998</v>
      </c>
      <c r="F102" s="128">
        <v>215.13812422000001</v>
      </c>
      <c r="G102" s="128">
        <v>1.1182244699999999</v>
      </c>
      <c r="H102" s="128">
        <v>64.658676880000002</v>
      </c>
      <c r="I102" s="128">
        <v>600.85846718000005</v>
      </c>
      <c r="J102" s="128">
        <v>30.199042009999999</v>
      </c>
      <c r="K102" s="128">
        <v>5.0239905499999997</v>
      </c>
      <c r="L102" s="128">
        <v>0.14105607000000001</v>
      </c>
      <c r="M102" s="175" t="s">
        <v>185</v>
      </c>
      <c r="N102" s="128">
        <v>99.036633089999995</v>
      </c>
      <c r="O102" s="128">
        <v>1.4853828899999999</v>
      </c>
      <c r="P102" s="128">
        <v>5.2504995799999996</v>
      </c>
      <c r="Q102" s="128">
        <v>2.089738E-2</v>
      </c>
      <c r="R102" s="128">
        <v>0.10370533999999999</v>
      </c>
      <c r="S102" s="128">
        <v>0</v>
      </c>
      <c r="T102" s="128">
        <v>0.37816819000000002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9">
        <v>43344</v>
      </c>
      <c r="B103" s="128">
        <v>2453.6070052199998</v>
      </c>
      <c r="C103" s="128">
        <v>1176.0116560700001</v>
      </c>
      <c r="D103" s="128">
        <v>0.20540151000000001</v>
      </c>
      <c r="E103" s="128">
        <v>269.87160548999998</v>
      </c>
      <c r="F103" s="128">
        <v>209.46524969000001</v>
      </c>
      <c r="G103" s="128">
        <v>1.1019734299999999</v>
      </c>
      <c r="H103" s="128">
        <v>38.877864150000001</v>
      </c>
      <c r="I103" s="128">
        <v>617.24787559000004</v>
      </c>
      <c r="J103" s="128">
        <v>28.827473309999998</v>
      </c>
      <c r="K103" s="128">
        <v>5.3886077200000004</v>
      </c>
      <c r="L103" s="128">
        <v>0.16643536</v>
      </c>
      <c r="M103" s="175" t="s">
        <v>185</v>
      </c>
      <c r="N103" s="128">
        <v>99.233264539999993</v>
      </c>
      <c r="O103" s="128">
        <v>1.7715191100000001</v>
      </c>
      <c r="P103" s="128">
        <v>5.0071011700000003</v>
      </c>
      <c r="Q103" s="128">
        <v>4.2459110000000001E-2</v>
      </c>
      <c r="R103" s="128">
        <v>0.10512177</v>
      </c>
      <c r="S103" s="128">
        <v>0</v>
      </c>
      <c r="T103" s="128">
        <v>0.28339720000000002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9">
        <v>43374</v>
      </c>
      <c r="B104" s="128">
        <v>2435.09413258</v>
      </c>
      <c r="C104" s="128">
        <v>1213.1127955699999</v>
      </c>
      <c r="D104" s="128">
        <v>0.20759485</v>
      </c>
      <c r="E104" s="128">
        <v>266.46912572000002</v>
      </c>
      <c r="F104" s="128">
        <v>206.67700962999999</v>
      </c>
      <c r="G104" s="128">
        <v>1.1138945</v>
      </c>
      <c r="H104" s="128">
        <v>35.855210219999996</v>
      </c>
      <c r="I104" s="128">
        <v>571.84305122000001</v>
      </c>
      <c r="J104" s="128">
        <v>26.61419489</v>
      </c>
      <c r="K104" s="128">
        <v>4.9465081199999998</v>
      </c>
      <c r="L104" s="128">
        <v>0.17577085000000001</v>
      </c>
      <c r="M104" s="175" t="s">
        <v>185</v>
      </c>
      <c r="N104" s="128">
        <v>99.587708829999997</v>
      </c>
      <c r="O104" s="128">
        <v>2.1779130599999998</v>
      </c>
      <c r="P104" s="128">
        <v>5.0104538400000003</v>
      </c>
      <c r="Q104" s="128">
        <v>6.8999999999999996E-7</v>
      </c>
      <c r="R104" s="128">
        <v>0.61179852000000001</v>
      </c>
      <c r="S104" s="128">
        <v>0</v>
      </c>
      <c r="T104" s="128">
        <v>0.69110207000000001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9">
        <v>43405</v>
      </c>
      <c r="B105" s="128">
        <v>2507.5021701199998</v>
      </c>
      <c r="C105" s="128">
        <v>1250.9535982699999</v>
      </c>
      <c r="D105" s="128">
        <v>0.20978817999999999</v>
      </c>
      <c r="E105" s="128">
        <v>280.16930231999999</v>
      </c>
      <c r="F105" s="128">
        <v>204.15821500000001</v>
      </c>
      <c r="G105" s="128">
        <v>2.71250882</v>
      </c>
      <c r="H105" s="128">
        <v>38.133036050000001</v>
      </c>
      <c r="I105" s="128">
        <v>592.21025493000002</v>
      </c>
      <c r="J105" s="128">
        <v>25.417200229999999</v>
      </c>
      <c r="K105" s="128">
        <v>4.9386432100000004</v>
      </c>
      <c r="L105" s="128">
        <v>0.27747487999999998</v>
      </c>
      <c r="M105" s="175" t="s">
        <v>185</v>
      </c>
      <c r="N105" s="128">
        <v>99.712889029999999</v>
      </c>
      <c r="O105" s="128">
        <v>2.2657008099999998</v>
      </c>
      <c r="P105" s="128">
        <v>5.28004389</v>
      </c>
      <c r="Q105" s="128">
        <v>5.9097000000000002E-4</v>
      </c>
      <c r="R105" s="128">
        <v>0.56671431000000005</v>
      </c>
      <c r="S105" s="128">
        <v>0</v>
      </c>
      <c r="T105" s="128">
        <v>0.49620922000000001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9">
        <v>43435</v>
      </c>
      <c r="B106" s="128">
        <v>2532.6591405499998</v>
      </c>
      <c r="C106" s="128">
        <v>1300.6637513999999</v>
      </c>
      <c r="D106" s="128">
        <v>0.21212772999999999</v>
      </c>
      <c r="E106" s="128">
        <v>251.50676941</v>
      </c>
      <c r="F106" s="128">
        <v>201.20805265999999</v>
      </c>
      <c r="G106" s="128">
        <v>2.5708070699999999</v>
      </c>
      <c r="H106" s="128">
        <v>39.16400608</v>
      </c>
      <c r="I106" s="128">
        <v>601.20028173000003</v>
      </c>
      <c r="J106" s="128">
        <v>22.271452350000001</v>
      </c>
      <c r="K106" s="128">
        <v>4.3948193800000004</v>
      </c>
      <c r="L106" s="128">
        <v>0.28688793000000001</v>
      </c>
      <c r="M106" s="175" t="s">
        <v>185</v>
      </c>
      <c r="N106" s="128">
        <v>99.912138589999998</v>
      </c>
      <c r="O106" s="128">
        <v>3.0866611399999999</v>
      </c>
      <c r="P106" s="128">
        <v>5.3226077500000004</v>
      </c>
      <c r="Q106" s="128">
        <v>2.4356000000000001E-4</v>
      </c>
      <c r="R106" s="128">
        <v>0.52114596999999996</v>
      </c>
      <c r="S106" s="128">
        <v>0</v>
      </c>
      <c r="T106" s="128">
        <v>0.33738780000000002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9">
        <v>43466</v>
      </c>
      <c r="B107" s="128">
        <v>2489.70726694</v>
      </c>
      <c r="C107" s="128">
        <v>1277.9083834800001</v>
      </c>
      <c r="D107" s="128">
        <v>0.21439417999999999</v>
      </c>
      <c r="E107" s="128">
        <v>256.7289073</v>
      </c>
      <c r="F107" s="128">
        <v>191.69834587</v>
      </c>
      <c r="G107" s="128">
        <v>2.7958330999999998</v>
      </c>
      <c r="H107" s="128">
        <v>29.1839759</v>
      </c>
      <c r="I107" s="128">
        <v>593.80081952</v>
      </c>
      <c r="J107" s="128">
        <v>22.226096989999998</v>
      </c>
      <c r="K107" s="128">
        <v>4.4660677199999999</v>
      </c>
      <c r="L107" s="128">
        <v>0.25217286999999999</v>
      </c>
      <c r="M107" s="175" t="s">
        <v>185</v>
      </c>
      <c r="N107" s="128">
        <v>100.14375736</v>
      </c>
      <c r="O107" s="128">
        <v>3.8032606499999999</v>
      </c>
      <c r="P107" s="128">
        <v>5.5583655299999997</v>
      </c>
      <c r="Q107" s="128">
        <v>2.6017999999999999E-4</v>
      </c>
      <c r="R107" s="128">
        <v>0.47452939</v>
      </c>
      <c r="S107" s="128">
        <v>0</v>
      </c>
      <c r="T107" s="128">
        <v>0.45209690000000002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9">
        <v>43497</v>
      </c>
      <c r="B108" s="128">
        <v>2543.6858734299999</v>
      </c>
      <c r="C108" s="128">
        <v>1311.1008239400001</v>
      </c>
      <c r="D108" s="128">
        <v>0.21644129000000001</v>
      </c>
      <c r="E108" s="128">
        <v>267.57236631000001</v>
      </c>
      <c r="F108" s="128">
        <v>181.46143716</v>
      </c>
      <c r="G108" s="128">
        <v>2.0549326099999998</v>
      </c>
      <c r="H108" s="128">
        <v>31.389863070000001</v>
      </c>
      <c r="I108" s="128">
        <v>609.58283091999999</v>
      </c>
      <c r="J108" s="128">
        <v>22.45026013</v>
      </c>
      <c r="K108" s="128">
        <v>4.3809961299999998</v>
      </c>
      <c r="L108" s="128">
        <v>0.16031870000000001</v>
      </c>
      <c r="M108" s="175" t="s">
        <v>185</v>
      </c>
      <c r="N108" s="128">
        <v>100.65784011</v>
      </c>
      <c r="O108" s="128">
        <v>5.2950123199999997</v>
      </c>
      <c r="P108" s="128">
        <v>6.0876146699999998</v>
      </c>
      <c r="Q108" s="128">
        <v>4.4249999999999998E-5</v>
      </c>
      <c r="R108" s="128">
        <v>0.42594176</v>
      </c>
      <c r="S108" s="128">
        <v>0</v>
      </c>
      <c r="T108" s="128">
        <v>0.84915006000000004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9">
        <v>43525</v>
      </c>
      <c r="B109" s="128">
        <v>2521.2405237900002</v>
      </c>
      <c r="C109" s="128">
        <v>1328.15513319</v>
      </c>
      <c r="D109" s="128">
        <v>0.21870772999999999</v>
      </c>
      <c r="E109" s="128">
        <v>261.29133300000001</v>
      </c>
      <c r="F109" s="128">
        <v>176.22557234999999</v>
      </c>
      <c r="G109" s="128">
        <v>1.47651763</v>
      </c>
      <c r="H109" s="128">
        <v>32.36884955</v>
      </c>
      <c r="I109" s="128">
        <v>600.78818720000004</v>
      </c>
      <c r="J109" s="128">
        <v>24.1043141</v>
      </c>
      <c r="K109" s="128">
        <v>4.2607658099999997</v>
      </c>
      <c r="L109" s="128">
        <v>0.18240334999999999</v>
      </c>
      <c r="M109" s="175" t="s">
        <v>185</v>
      </c>
      <c r="N109" s="128">
        <v>79.738177039999997</v>
      </c>
      <c r="O109" s="128">
        <v>5.65467283</v>
      </c>
      <c r="P109" s="128">
        <v>6.0300887400000001</v>
      </c>
      <c r="Q109" s="128">
        <v>4.426E-5</v>
      </c>
      <c r="R109" s="128">
        <v>0.37681522000000001</v>
      </c>
      <c r="S109" s="128">
        <v>0</v>
      </c>
      <c r="T109" s="128">
        <v>0.36894178999999999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9">
        <v>43556</v>
      </c>
      <c r="B110" s="128">
        <v>2518.08795964</v>
      </c>
      <c r="C110" s="128">
        <v>1335.9985703100001</v>
      </c>
      <c r="D110" s="128">
        <v>0.21870772999999999</v>
      </c>
      <c r="E110" s="128">
        <v>287.93698855999997</v>
      </c>
      <c r="F110" s="128">
        <v>166.24964813</v>
      </c>
      <c r="G110" s="128">
        <v>2.49125204</v>
      </c>
      <c r="H110" s="128">
        <v>83.344126189999997</v>
      </c>
      <c r="I110" s="128">
        <v>564.18981372999997</v>
      </c>
      <c r="J110" s="128">
        <v>30.044804280000001</v>
      </c>
      <c r="K110" s="128">
        <v>2.1849305399999999</v>
      </c>
      <c r="L110" s="128">
        <v>0.15701846999999999</v>
      </c>
      <c r="M110" s="175" t="s">
        <v>185</v>
      </c>
      <c r="N110" s="128">
        <v>30.461488299999999</v>
      </c>
      <c r="O110" s="128">
        <v>6.8965951399999996</v>
      </c>
      <c r="P110" s="128">
        <v>7.2654342400000003</v>
      </c>
      <c r="Q110" s="128">
        <v>2.91428E-2</v>
      </c>
      <c r="R110" s="128">
        <v>0.32547121000000001</v>
      </c>
      <c r="S110" s="128">
        <v>0</v>
      </c>
      <c r="T110" s="128">
        <v>0.29396797000000002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9">
        <v>43586</v>
      </c>
      <c r="B111" s="128">
        <v>2330.8781980600002</v>
      </c>
      <c r="C111" s="128">
        <v>1103.04924871</v>
      </c>
      <c r="D111" s="128">
        <v>0.17344729</v>
      </c>
      <c r="E111" s="128">
        <v>321.94199902000003</v>
      </c>
      <c r="F111" s="128">
        <v>168.18324393</v>
      </c>
      <c r="G111" s="128">
        <v>3.34331983</v>
      </c>
      <c r="H111" s="128">
        <v>89.427967609999996</v>
      </c>
      <c r="I111" s="128">
        <v>578.27983674999996</v>
      </c>
      <c r="J111" s="128">
        <v>27.60423016</v>
      </c>
      <c r="K111" s="128">
        <v>1.5838114000000001</v>
      </c>
      <c r="L111" s="128">
        <v>0.20327788999999999</v>
      </c>
      <c r="M111" s="175" t="s">
        <v>185</v>
      </c>
      <c r="N111" s="128">
        <v>25.60039634</v>
      </c>
      <c r="O111" s="128">
        <v>3.4384553200000001</v>
      </c>
      <c r="P111" s="128">
        <v>7.0864207199999996</v>
      </c>
      <c r="Q111" s="128">
        <v>1.5063000000000001E-4</v>
      </c>
      <c r="R111" s="128">
        <v>0.15984324999999999</v>
      </c>
      <c r="S111" s="128">
        <v>0</v>
      </c>
      <c r="T111" s="128">
        <v>0.80254921000000001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9">
        <v>43617</v>
      </c>
      <c r="B112" s="128">
        <v>2228.1786207700002</v>
      </c>
      <c r="C112" s="128">
        <v>1139.45728248</v>
      </c>
      <c r="D112" s="128">
        <v>0.17344729</v>
      </c>
      <c r="E112" s="128">
        <v>323.18718797999998</v>
      </c>
      <c r="F112" s="128">
        <v>169.09083619</v>
      </c>
      <c r="G112" s="128">
        <v>3.1914409099999999</v>
      </c>
      <c r="H112" s="128">
        <v>82.387923279999995</v>
      </c>
      <c r="I112" s="128">
        <v>447.32080530000002</v>
      </c>
      <c r="J112" s="128">
        <v>29.529848940000001</v>
      </c>
      <c r="K112" s="128">
        <v>1.2085389900000001</v>
      </c>
      <c r="L112" s="128">
        <v>0.19954453999999999</v>
      </c>
      <c r="M112" s="175" t="s">
        <v>185</v>
      </c>
      <c r="N112" s="128">
        <v>23.516126079999999</v>
      </c>
      <c r="O112" s="128">
        <v>2.6353557900000002</v>
      </c>
      <c r="P112" s="128">
        <v>2.7489656899999999</v>
      </c>
      <c r="Q112" s="128">
        <v>6.5066440000000003E-2</v>
      </c>
      <c r="R112" s="128">
        <v>0.10584233</v>
      </c>
      <c r="S112" s="128">
        <v>0</v>
      </c>
      <c r="T112" s="128">
        <v>0.70906590999999997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9">
        <v>43647</v>
      </c>
      <c r="B113" s="128">
        <v>2224.0341997099999</v>
      </c>
      <c r="C113" s="128">
        <v>1190.0329760899999</v>
      </c>
      <c r="D113" s="128">
        <v>0.17344729</v>
      </c>
      <c r="E113" s="128">
        <v>274.12070920000002</v>
      </c>
      <c r="F113" s="128">
        <v>173.47138039999999</v>
      </c>
      <c r="G113" s="128">
        <v>3.18687319</v>
      </c>
      <c r="H113" s="128">
        <v>84.007649299999997</v>
      </c>
      <c r="I113" s="128">
        <v>425.28356280000003</v>
      </c>
      <c r="J113" s="128">
        <v>40.152217800000003</v>
      </c>
      <c r="K113" s="128">
        <v>0.98184654999999998</v>
      </c>
      <c r="L113" s="128">
        <v>0.26033310999999998</v>
      </c>
      <c r="M113" s="175" t="s">
        <v>185</v>
      </c>
      <c r="N113" s="128">
        <v>22.25431094</v>
      </c>
      <c r="O113" s="128">
        <v>2.1891221999999999</v>
      </c>
      <c r="P113" s="128">
        <v>7.0509472300000002</v>
      </c>
      <c r="Q113" s="128">
        <v>1.161675E-2</v>
      </c>
      <c r="R113" s="128">
        <v>5.1164300000000003E-2</v>
      </c>
      <c r="S113" s="128">
        <v>0</v>
      </c>
      <c r="T113" s="128">
        <v>0.80604255999999996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9">
        <v>43678</v>
      </c>
      <c r="B114" s="128">
        <v>2265.40355671</v>
      </c>
      <c r="C114" s="128">
        <v>1213.1664172000001</v>
      </c>
      <c r="D114" s="128">
        <v>0.17344729</v>
      </c>
      <c r="E114" s="128">
        <v>266.60444897999997</v>
      </c>
      <c r="F114" s="128">
        <v>168.69686781999999</v>
      </c>
      <c r="G114" s="128">
        <v>3.9030399600000001</v>
      </c>
      <c r="H114" s="128">
        <v>84.322627740000001</v>
      </c>
      <c r="I114" s="128">
        <v>454.45403675</v>
      </c>
      <c r="J114" s="128">
        <v>39.654210919999997</v>
      </c>
      <c r="K114" s="128">
        <v>0.89714857000000003</v>
      </c>
      <c r="L114" s="128">
        <v>0.23457754</v>
      </c>
      <c r="M114" s="175" t="s">
        <v>185</v>
      </c>
      <c r="N114" s="128">
        <v>22.804592929999998</v>
      </c>
      <c r="O114" s="128">
        <v>2.1771995999999998</v>
      </c>
      <c r="P114" s="128">
        <v>7.4454257100000003</v>
      </c>
      <c r="Q114" s="128">
        <v>4.476567E-2</v>
      </c>
      <c r="R114" s="128">
        <v>0</v>
      </c>
      <c r="S114" s="128">
        <v>0</v>
      </c>
      <c r="T114" s="128">
        <v>0.82475003000000002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9">
        <v>43709</v>
      </c>
      <c r="B115" s="128">
        <v>2223.4438282599999</v>
      </c>
      <c r="C115" s="128">
        <v>1242.5675251600001</v>
      </c>
      <c r="D115" s="128">
        <v>0.17344729</v>
      </c>
      <c r="E115" s="128">
        <v>288.24294011000001</v>
      </c>
      <c r="F115" s="128">
        <v>158.18409844999999</v>
      </c>
      <c r="G115" s="128">
        <v>3.8255226499999999</v>
      </c>
      <c r="H115" s="128">
        <v>82.050976219999995</v>
      </c>
      <c r="I115" s="128">
        <v>389.15348057000006</v>
      </c>
      <c r="J115" s="128">
        <v>29.54952961</v>
      </c>
      <c r="K115" s="128">
        <v>0.92941894999999997</v>
      </c>
      <c r="L115" s="128">
        <v>0.26030528000000003</v>
      </c>
      <c r="M115" s="175" t="s">
        <v>185</v>
      </c>
      <c r="N115" s="128">
        <v>24.521166959999999</v>
      </c>
      <c r="O115" s="128">
        <v>0.54265764000000005</v>
      </c>
      <c r="P115" s="128">
        <v>2.9254205600000001</v>
      </c>
      <c r="Q115" s="128">
        <v>2.7084E-4</v>
      </c>
      <c r="R115" s="128">
        <v>5.2805570000000003E-2</v>
      </c>
      <c r="S115" s="128">
        <v>0</v>
      </c>
      <c r="T115" s="128">
        <v>0.46426240000000002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9">
        <v>43739</v>
      </c>
      <c r="B116" s="128">
        <v>2359.5134033499999</v>
      </c>
      <c r="C116" s="128">
        <v>1342.16060156</v>
      </c>
      <c r="D116" s="128">
        <v>0.17344729</v>
      </c>
      <c r="E116" s="128">
        <v>293.44979172000001</v>
      </c>
      <c r="F116" s="128">
        <v>161.39883707999999</v>
      </c>
      <c r="G116" s="128">
        <v>4.6715574999999996</v>
      </c>
      <c r="H116" s="128">
        <v>84.612908559999994</v>
      </c>
      <c r="I116" s="128">
        <v>411.38795535999998</v>
      </c>
      <c r="J116" s="128">
        <v>27.444630350000001</v>
      </c>
      <c r="K116" s="128">
        <v>0.88095639000000003</v>
      </c>
      <c r="L116" s="128">
        <v>0.30317275999999999</v>
      </c>
      <c r="M116" s="175" t="s">
        <v>185</v>
      </c>
      <c r="N116" s="128">
        <v>23.589075749999999</v>
      </c>
      <c r="O116" s="128">
        <v>0.43293308000000003</v>
      </c>
      <c r="P116" s="128">
        <v>8.5737706599999992</v>
      </c>
      <c r="Q116" s="128">
        <v>2.0939999999999999E-5</v>
      </c>
      <c r="R116" s="128">
        <v>0</v>
      </c>
      <c r="S116" s="128">
        <v>0</v>
      </c>
      <c r="T116" s="128">
        <v>0.43374435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9">
        <v>43770</v>
      </c>
      <c r="B117" s="128">
        <v>2406.0350146300002</v>
      </c>
      <c r="C117" s="128">
        <v>1312.0885998399999</v>
      </c>
      <c r="D117" s="128">
        <v>0.17363228999999999</v>
      </c>
      <c r="E117" s="128">
        <v>318.42870851999999</v>
      </c>
      <c r="F117" s="128">
        <v>149.20125765</v>
      </c>
      <c r="G117" s="128">
        <v>4.8624145399999996</v>
      </c>
      <c r="H117" s="128">
        <v>83.163355989999999</v>
      </c>
      <c r="I117" s="128">
        <v>458.63370206000002</v>
      </c>
      <c r="J117" s="128">
        <v>33.135910670000001</v>
      </c>
      <c r="K117" s="128">
        <v>0.94996930000000002</v>
      </c>
      <c r="L117" s="128">
        <v>0.30683566000000001</v>
      </c>
      <c r="M117" s="175" t="s">
        <v>185</v>
      </c>
      <c r="N117" s="128">
        <v>33.059658079999998</v>
      </c>
      <c r="O117" s="128">
        <v>0.59643550999999995</v>
      </c>
      <c r="P117" s="128">
        <v>9.9614562099999997</v>
      </c>
      <c r="Q117" s="128">
        <v>4.971217E-2</v>
      </c>
      <c r="R117" s="128">
        <v>1.2202974600000001</v>
      </c>
      <c r="S117" s="128">
        <v>0</v>
      </c>
      <c r="T117" s="128">
        <v>0.20306868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9">
        <v>43800</v>
      </c>
      <c r="B118" s="128">
        <v>2416.9365477599999</v>
      </c>
      <c r="C118" s="128">
        <v>1314.92481357</v>
      </c>
      <c r="D118" s="128">
        <v>0.17400229</v>
      </c>
      <c r="E118" s="128">
        <v>268.82657897000001</v>
      </c>
      <c r="F118" s="128">
        <v>171.39351289999999</v>
      </c>
      <c r="G118" s="128">
        <v>4.6610756699999998</v>
      </c>
      <c r="H118" s="128">
        <v>78.403601879999997</v>
      </c>
      <c r="I118" s="128">
        <v>507.61237245000001</v>
      </c>
      <c r="J118" s="128">
        <v>30.011934669999999</v>
      </c>
      <c r="K118" s="128">
        <v>0.33867911000000001</v>
      </c>
      <c r="L118" s="128">
        <v>0.21945340999999999</v>
      </c>
      <c r="M118" s="175" t="s">
        <v>185</v>
      </c>
      <c r="N118" s="128">
        <v>34.759436020000003</v>
      </c>
      <c r="O118" s="128">
        <v>0.21698079000000001</v>
      </c>
      <c r="P118" s="128">
        <v>3.99385572</v>
      </c>
      <c r="Q118" s="128">
        <v>4.0921720000000002E-2</v>
      </c>
      <c r="R118" s="128">
        <v>1.1857229600000001</v>
      </c>
      <c r="S118" s="128">
        <v>0</v>
      </c>
      <c r="T118" s="128">
        <v>0.17360563000000001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9">
        <v>43831</v>
      </c>
      <c r="B119" s="128">
        <v>2270.7948082399998</v>
      </c>
      <c r="C119" s="128">
        <v>1200.9291520899999</v>
      </c>
      <c r="D119" s="128">
        <v>0.17400229</v>
      </c>
      <c r="E119" s="128">
        <v>269.74262801999998</v>
      </c>
      <c r="F119" s="128">
        <v>176.62729028999999</v>
      </c>
      <c r="G119" s="128">
        <v>4.4857218000000003</v>
      </c>
      <c r="H119" s="128">
        <v>27.765489760000001</v>
      </c>
      <c r="I119" s="128">
        <v>458.31210569000001</v>
      </c>
      <c r="J119" s="128">
        <v>30.097707280000002</v>
      </c>
      <c r="K119" s="128">
        <v>0.71014374000000002</v>
      </c>
      <c r="L119" s="128">
        <v>0.19071795</v>
      </c>
      <c r="M119" s="175">
        <v>10.446570250000001</v>
      </c>
      <c r="N119" s="128">
        <v>81.858066969999996</v>
      </c>
      <c r="O119" s="128">
        <v>0.29390817000000002</v>
      </c>
      <c r="P119" s="128">
        <v>7.72791155</v>
      </c>
      <c r="Q119" s="128">
        <v>6.8999999999999996E-7</v>
      </c>
      <c r="R119" s="128">
        <v>1.1488504799999999</v>
      </c>
      <c r="S119" s="128">
        <v>0</v>
      </c>
      <c r="T119" s="128">
        <v>0.28454121999999998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9">
        <v>43862</v>
      </c>
      <c r="B120" s="128">
        <v>2292.05092522</v>
      </c>
      <c r="C120" s="128">
        <v>1174.5029532900001</v>
      </c>
      <c r="D120" s="128">
        <v>0.17400229</v>
      </c>
      <c r="E120" s="128">
        <v>291.80496390000002</v>
      </c>
      <c r="F120" s="128">
        <v>165.32958428000001</v>
      </c>
      <c r="G120" s="128">
        <v>4.4329718099999997</v>
      </c>
      <c r="H120" s="128">
        <v>25.996515680000002</v>
      </c>
      <c r="I120" s="128">
        <v>497.19798341000001</v>
      </c>
      <c r="J120" s="128">
        <v>28.604224330000001</v>
      </c>
      <c r="K120" s="128">
        <v>0.76177680000000003</v>
      </c>
      <c r="L120" s="128">
        <v>0.22557107000000001</v>
      </c>
      <c r="M120" s="176">
        <v>10.77513283</v>
      </c>
      <c r="N120" s="128">
        <v>82.216464090000002</v>
      </c>
      <c r="O120" s="128">
        <v>0.54220219999999997</v>
      </c>
      <c r="P120" s="128">
        <v>7.7308625700000002</v>
      </c>
      <c r="Q120" s="128">
        <v>6.8999999999999996E-7</v>
      </c>
      <c r="R120" s="128">
        <v>1.28437829</v>
      </c>
      <c r="S120" s="128">
        <v>0</v>
      </c>
      <c r="T120" s="128">
        <v>0.47133768999999998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9">
        <v>43891</v>
      </c>
      <c r="B121" s="128">
        <v>2621.5617301500001</v>
      </c>
      <c r="C121" s="128">
        <v>1379.8510006900001</v>
      </c>
      <c r="D121" s="128">
        <v>0.17400229</v>
      </c>
      <c r="E121" s="128">
        <v>346.33833265999999</v>
      </c>
      <c r="F121" s="128">
        <v>213.00364768</v>
      </c>
      <c r="G121" s="128">
        <v>4.7791142000000004</v>
      </c>
      <c r="H121" s="128">
        <v>60.655043849999998</v>
      </c>
      <c r="I121" s="128">
        <v>478.30096209999999</v>
      </c>
      <c r="J121" s="128">
        <v>29.904285959999999</v>
      </c>
      <c r="K121" s="128">
        <v>0.72049465000000001</v>
      </c>
      <c r="L121" s="128">
        <v>0.24527936</v>
      </c>
      <c r="M121" s="128">
        <v>35.05897684</v>
      </c>
      <c r="N121" s="128">
        <v>61.069789989999997</v>
      </c>
      <c r="O121" s="128">
        <v>0.31856211000000001</v>
      </c>
      <c r="P121" s="128">
        <v>7.4783088900000001</v>
      </c>
      <c r="Q121" s="128">
        <v>6.8999999999999996E-7</v>
      </c>
      <c r="R121" s="128">
        <v>3.49553563</v>
      </c>
      <c r="S121" s="128">
        <v>0</v>
      </c>
      <c r="T121" s="128">
        <v>0.16839256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9">
        <v>43922</v>
      </c>
      <c r="B122" s="128">
        <v>2547.7701664800002</v>
      </c>
      <c r="C122" s="128">
        <v>1350.5860471200001</v>
      </c>
      <c r="D122" s="128">
        <v>0.17400229</v>
      </c>
      <c r="E122" s="128">
        <v>347.30787357000003</v>
      </c>
      <c r="F122" s="128">
        <v>201.24963191000001</v>
      </c>
      <c r="G122" s="128">
        <v>4.2054889800000002</v>
      </c>
      <c r="H122" s="128">
        <v>33.892176380000002</v>
      </c>
      <c r="I122" s="128">
        <v>452.26229546000002</v>
      </c>
      <c r="J122" s="128">
        <v>35.170736810000001</v>
      </c>
      <c r="K122" s="128">
        <v>0.77197764000000002</v>
      </c>
      <c r="L122" s="128">
        <v>0.19174838999999999</v>
      </c>
      <c r="M122" s="128">
        <v>34.457796629999997</v>
      </c>
      <c r="N122" s="128">
        <v>80.699562490000005</v>
      </c>
      <c r="O122" s="128">
        <v>0.32556319</v>
      </c>
      <c r="P122" s="128">
        <v>2.7588240599999998</v>
      </c>
      <c r="Q122" s="128">
        <v>6.8999999999999996E-7</v>
      </c>
      <c r="R122" s="128">
        <v>3.4786020299999998</v>
      </c>
      <c r="S122" s="128">
        <v>0</v>
      </c>
      <c r="T122" s="128">
        <v>0.23783884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9">
        <v>43952</v>
      </c>
      <c r="B123" s="128">
        <v>2540.1801468399999</v>
      </c>
      <c r="C123" s="128">
        <v>1346.59454562</v>
      </c>
      <c r="D123" s="128">
        <v>0.17400229</v>
      </c>
      <c r="E123" s="128">
        <v>348.98062150999999</v>
      </c>
      <c r="F123" s="128">
        <v>205.03959148000001</v>
      </c>
      <c r="G123" s="128">
        <v>4.0024644900000004</v>
      </c>
      <c r="H123" s="128">
        <v>35.557186600000001</v>
      </c>
      <c r="I123" s="128">
        <v>429.02635170000002</v>
      </c>
      <c r="J123" s="128">
        <v>36.280793840000001</v>
      </c>
      <c r="K123" s="128">
        <v>1.66704831</v>
      </c>
      <c r="L123" s="128">
        <v>0.19174216999999999</v>
      </c>
      <c r="M123" s="128">
        <v>33.51367707</v>
      </c>
      <c r="N123" s="128">
        <v>92.460041880000006</v>
      </c>
      <c r="O123" s="128">
        <v>0.31996615</v>
      </c>
      <c r="P123" s="128">
        <v>2.6010832599999998</v>
      </c>
      <c r="Q123" s="128">
        <v>6.8999999999999996E-7</v>
      </c>
      <c r="R123" s="128">
        <v>3.4923898000000002</v>
      </c>
      <c r="S123" s="128">
        <v>0</v>
      </c>
      <c r="T123" s="128">
        <v>0.27863998000000001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9">
        <v>43983</v>
      </c>
      <c r="B124" s="128">
        <v>2496.7098357099999</v>
      </c>
      <c r="C124" s="128">
        <v>1311.1792451900001</v>
      </c>
      <c r="D124" s="128">
        <v>0.17400229</v>
      </c>
      <c r="E124" s="128">
        <v>337.53433755999998</v>
      </c>
      <c r="F124" s="128">
        <v>204.91610922000001</v>
      </c>
      <c r="G124" s="128">
        <v>3.8349596199999998</v>
      </c>
      <c r="H124" s="128">
        <v>38.917594200000003</v>
      </c>
      <c r="I124" s="128">
        <v>422.52716542000002</v>
      </c>
      <c r="J124" s="128">
        <v>35.841564949999999</v>
      </c>
      <c r="K124" s="128">
        <v>1.1143352500000001</v>
      </c>
      <c r="L124" s="128">
        <v>0.55896961000000001</v>
      </c>
      <c r="M124" s="128">
        <v>38.122192329999997</v>
      </c>
      <c r="N124" s="128">
        <v>94.98097645</v>
      </c>
      <c r="O124" s="128">
        <v>0.63659177</v>
      </c>
      <c r="P124" s="128">
        <v>2.7769411900000001</v>
      </c>
      <c r="Q124" s="128">
        <v>6.8999999999999996E-7</v>
      </c>
      <c r="R124" s="128">
        <v>3.43274005</v>
      </c>
      <c r="S124" s="128">
        <v>0</v>
      </c>
      <c r="T124" s="128">
        <v>0.16210991999999999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9">
        <v>44013</v>
      </c>
      <c r="B125" s="128">
        <v>2515.2433316699999</v>
      </c>
      <c r="C125" s="128">
        <v>1361.2263048100001</v>
      </c>
      <c r="D125" s="128">
        <v>0.17400229</v>
      </c>
      <c r="E125" s="128">
        <v>304.44822069999998</v>
      </c>
      <c r="F125" s="128">
        <v>209.53901042999999</v>
      </c>
      <c r="G125" s="128">
        <v>5.4469136899999997</v>
      </c>
      <c r="H125" s="128">
        <v>32.95605338</v>
      </c>
      <c r="I125" s="128">
        <v>428.80965558999998</v>
      </c>
      <c r="J125" s="128">
        <v>35.41609192</v>
      </c>
      <c r="K125" s="128">
        <v>0.83392080999999996</v>
      </c>
      <c r="L125" s="128">
        <v>0.78130173000000003</v>
      </c>
      <c r="M125" s="128">
        <v>41.829331539999998</v>
      </c>
      <c r="N125" s="128">
        <v>85.488235459999999</v>
      </c>
      <c r="O125" s="128">
        <v>0.27558718999999998</v>
      </c>
      <c r="P125" s="128">
        <v>3.4362449499999999</v>
      </c>
      <c r="Q125" s="128">
        <v>6.8999999999999996E-7</v>
      </c>
      <c r="R125" s="128">
        <v>4.2820975399999996</v>
      </c>
      <c r="S125" s="128">
        <v>0</v>
      </c>
      <c r="T125" s="128">
        <v>0.30035895000000001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9">
        <v>44044</v>
      </c>
      <c r="B126" s="128">
        <v>2633.18675519</v>
      </c>
      <c r="C126" s="128">
        <v>1433.7383542299999</v>
      </c>
      <c r="D126" s="128">
        <v>0.17400229</v>
      </c>
      <c r="E126" s="128">
        <v>323.07993899000002</v>
      </c>
      <c r="F126" s="128">
        <v>212.05859111000001</v>
      </c>
      <c r="G126" s="128">
        <v>7.2281929900000002</v>
      </c>
      <c r="H126" s="128">
        <v>34.08416441</v>
      </c>
      <c r="I126" s="128">
        <v>472.14844595</v>
      </c>
      <c r="J126" s="128">
        <v>39.764213529999999</v>
      </c>
      <c r="K126" s="128">
        <v>0.82197536000000004</v>
      </c>
      <c r="L126" s="128">
        <v>0.74555718000000004</v>
      </c>
      <c r="M126" s="128">
        <v>34.579097429999997</v>
      </c>
      <c r="N126" s="128">
        <v>66.024631650000003</v>
      </c>
      <c r="O126" s="128">
        <v>0.58334443000000002</v>
      </c>
      <c r="P126" s="128">
        <v>3.6134091599999998</v>
      </c>
      <c r="Q126" s="128">
        <v>6.8999999999999996E-7</v>
      </c>
      <c r="R126" s="128">
        <v>4.2566782999999999</v>
      </c>
      <c r="S126" s="128">
        <v>0</v>
      </c>
      <c r="T126" s="128">
        <v>0.28615749000000001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9">
        <v>44075</v>
      </c>
      <c r="B127" s="128">
        <v>2669.2592817899999</v>
      </c>
      <c r="C127" s="128">
        <v>1422.2976303999999</v>
      </c>
      <c r="D127" s="128">
        <v>0.17400229</v>
      </c>
      <c r="E127" s="128">
        <v>347.4548461</v>
      </c>
      <c r="F127" s="128">
        <v>216.29381086999999</v>
      </c>
      <c r="G127" s="128">
        <v>4.9184987900000001</v>
      </c>
      <c r="H127" s="128">
        <v>39.218449</v>
      </c>
      <c r="I127" s="128">
        <v>491.63432096999998</v>
      </c>
      <c r="J127" s="128">
        <v>40.42710237</v>
      </c>
      <c r="K127" s="128">
        <v>0.76477991000000001</v>
      </c>
      <c r="L127" s="128">
        <v>0.74465327000000003</v>
      </c>
      <c r="M127" s="128">
        <v>33.332959010000003</v>
      </c>
      <c r="N127" s="128">
        <v>64.711773989999998</v>
      </c>
      <c r="O127" s="128">
        <v>0.50598852999999999</v>
      </c>
      <c r="P127" s="128">
        <v>2.6645345200000001</v>
      </c>
      <c r="Q127" s="128">
        <v>6.8999999999999996E-7</v>
      </c>
      <c r="R127" s="128">
        <v>3.8400566299999999</v>
      </c>
      <c r="S127" s="128">
        <v>0</v>
      </c>
      <c r="T127" s="128">
        <v>0.27587444999999999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9">
        <v>44105</v>
      </c>
      <c r="B128" s="128">
        <v>2629.7148947999999</v>
      </c>
      <c r="C128" s="128">
        <v>1389.45759924</v>
      </c>
      <c r="D128" s="128">
        <v>0.17400229</v>
      </c>
      <c r="E128" s="128">
        <v>355.61826524000003</v>
      </c>
      <c r="F128" s="128">
        <v>218.64976060999999</v>
      </c>
      <c r="G128" s="128">
        <v>4.7627097100000002</v>
      </c>
      <c r="H128" s="128">
        <v>37.345676619999999</v>
      </c>
      <c r="I128" s="128">
        <v>485.77881184</v>
      </c>
      <c r="J128" s="128">
        <v>40.970392830000002</v>
      </c>
      <c r="K128" s="128">
        <v>1.56045184</v>
      </c>
      <c r="L128" s="128">
        <v>0.77688444999999995</v>
      </c>
      <c r="M128" s="128">
        <v>31.779323210000001</v>
      </c>
      <c r="N128" s="128">
        <v>53.943521429999997</v>
      </c>
      <c r="O128" s="128">
        <v>0.54914213000000001</v>
      </c>
      <c r="P128" s="128">
        <v>3.1338971099999999</v>
      </c>
      <c r="Q128" s="128">
        <v>6.8999999999999996E-7</v>
      </c>
      <c r="R128" s="128">
        <v>4.9163705000000002</v>
      </c>
      <c r="S128" s="128">
        <v>0</v>
      </c>
      <c r="T128" s="128">
        <v>0.29808506000000001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9">
        <v>44136</v>
      </c>
      <c r="B129" s="128">
        <v>2806.6241271399999</v>
      </c>
      <c r="C129" s="128">
        <v>1424.85319534</v>
      </c>
      <c r="D129" s="128">
        <v>0</v>
      </c>
      <c r="E129" s="128">
        <v>376.17982522</v>
      </c>
      <c r="F129" s="128">
        <v>243.44645738</v>
      </c>
      <c r="G129" s="128">
        <v>4.0043737200000002</v>
      </c>
      <c r="H129" s="128">
        <v>55.692807000000002</v>
      </c>
      <c r="I129" s="128">
        <v>554.19126552</v>
      </c>
      <c r="J129" s="128">
        <v>39.407144070000001</v>
      </c>
      <c r="K129" s="128">
        <v>5.1882115799999999</v>
      </c>
      <c r="L129" s="128">
        <v>0.78806547999999998</v>
      </c>
      <c r="M129" s="128">
        <v>30.181085299999999</v>
      </c>
      <c r="N129" s="128">
        <v>63.485276290000002</v>
      </c>
      <c r="O129" s="128">
        <v>0.26621726000000001</v>
      </c>
      <c r="P129" s="128">
        <v>3.9645102099999998</v>
      </c>
      <c r="Q129" s="128">
        <v>6.8999999999999996E-7</v>
      </c>
      <c r="R129" s="128">
        <v>4.6525458999999998</v>
      </c>
      <c r="S129" s="128">
        <v>0</v>
      </c>
      <c r="T129" s="128">
        <v>0.32314618000000001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9">
        <v>44166</v>
      </c>
      <c r="B130" s="128">
        <v>2689.3373533700001</v>
      </c>
      <c r="C130" s="128">
        <v>1319.57121852</v>
      </c>
      <c r="D130" s="128">
        <v>0</v>
      </c>
      <c r="E130" s="128">
        <v>334.51370320000001</v>
      </c>
      <c r="F130" s="128">
        <v>307.07984058</v>
      </c>
      <c r="G130" s="128">
        <v>4.3661675600000001</v>
      </c>
      <c r="H130" s="128">
        <v>42.624310829999999</v>
      </c>
      <c r="I130" s="128">
        <v>537.68907626999999</v>
      </c>
      <c r="J130" s="128">
        <v>37.233147549999998</v>
      </c>
      <c r="K130" s="128">
        <v>4.0264846600000004</v>
      </c>
      <c r="L130" s="128">
        <v>0.69389067000000004</v>
      </c>
      <c r="M130" s="128">
        <v>28.66477119</v>
      </c>
      <c r="N130" s="128">
        <v>63.970695300000003</v>
      </c>
      <c r="O130" s="128">
        <v>0.23605855000000001</v>
      </c>
      <c r="P130" s="128">
        <v>4.5468023100000003</v>
      </c>
      <c r="Q130" s="128">
        <v>0</v>
      </c>
      <c r="R130" s="128">
        <v>3.8620797900000001</v>
      </c>
      <c r="S130" s="128">
        <v>0</v>
      </c>
      <c r="T130" s="128">
        <v>0.25910639000000002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9">
        <v>44197</v>
      </c>
      <c r="B131" s="128">
        <v>2524.4113980500001</v>
      </c>
      <c r="C131" s="128">
        <v>1164.5072911499999</v>
      </c>
      <c r="D131" s="128">
        <v>0</v>
      </c>
      <c r="E131" s="128">
        <v>329.36503035999999</v>
      </c>
      <c r="F131" s="128">
        <v>302.60554085000001</v>
      </c>
      <c r="G131" s="128">
        <v>5.4185995800000004</v>
      </c>
      <c r="H131" s="128">
        <v>57.895791940000002</v>
      </c>
      <c r="I131" s="128">
        <v>537.52733926999997</v>
      </c>
      <c r="J131" s="128">
        <v>35.405742580000002</v>
      </c>
      <c r="K131" s="128">
        <v>5.3504864999999997</v>
      </c>
      <c r="L131" s="128">
        <v>0.74613313999999997</v>
      </c>
      <c r="M131" s="128">
        <v>27.466079560000001</v>
      </c>
      <c r="N131" s="128">
        <v>48.945345029999999</v>
      </c>
      <c r="O131" s="128">
        <v>0.25933270000000003</v>
      </c>
      <c r="P131" s="128">
        <v>4.8743220899999997</v>
      </c>
      <c r="Q131" s="128">
        <v>0</v>
      </c>
      <c r="R131" s="128">
        <v>3.8728394100000001</v>
      </c>
      <c r="S131" s="128">
        <v>0</v>
      </c>
      <c r="T131" s="128">
        <v>0.17152389000000001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9">
        <v>44228</v>
      </c>
      <c r="B132" s="128">
        <v>2562.8504907400002</v>
      </c>
      <c r="C132" s="128">
        <v>1116.40580168</v>
      </c>
      <c r="D132" s="128">
        <v>0</v>
      </c>
      <c r="E132" s="128">
        <v>340.48247092999998</v>
      </c>
      <c r="F132" s="128">
        <v>328.76112153000003</v>
      </c>
      <c r="G132" s="128">
        <v>5.4407496399999999</v>
      </c>
      <c r="H132" s="128">
        <v>70.094672970000005</v>
      </c>
      <c r="I132" s="128">
        <v>566.80341955999995</v>
      </c>
      <c r="J132" s="128">
        <v>34.623940079999997</v>
      </c>
      <c r="K132" s="128">
        <v>4.1618128299999997</v>
      </c>
      <c r="L132" s="128">
        <v>0.67273461999999995</v>
      </c>
      <c r="M132" s="128">
        <v>27.581795929999998</v>
      </c>
      <c r="N132" s="128">
        <v>58.579484479999998</v>
      </c>
      <c r="O132" s="128">
        <v>0.26028606999999998</v>
      </c>
      <c r="P132" s="128">
        <v>5.4945991599999999</v>
      </c>
      <c r="Q132" s="128">
        <v>0</v>
      </c>
      <c r="R132" s="128">
        <v>3.38174682</v>
      </c>
      <c r="S132" s="128">
        <v>0</v>
      </c>
      <c r="T132" s="128">
        <v>0.10585443999999999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9">
        <v>44256</v>
      </c>
      <c r="B133" s="128">
        <v>2599.5469688600001</v>
      </c>
      <c r="C133" s="128">
        <v>1226.1074203000001</v>
      </c>
      <c r="D133" s="128">
        <v>0</v>
      </c>
      <c r="E133" s="128">
        <v>347.26734554000001</v>
      </c>
      <c r="F133" s="128">
        <v>272.35574482999999</v>
      </c>
      <c r="G133" s="128">
        <v>5.2695418700000003</v>
      </c>
      <c r="H133" s="128">
        <v>86.510299360000005</v>
      </c>
      <c r="I133" s="128">
        <v>537.44677389000003</v>
      </c>
      <c r="J133" s="128">
        <v>35.468072759999998</v>
      </c>
      <c r="K133" s="128">
        <v>7.5192471599999999</v>
      </c>
      <c r="L133" s="128">
        <v>0.54944009999999999</v>
      </c>
      <c r="M133" s="128">
        <v>12.44349455</v>
      </c>
      <c r="N133" s="128">
        <v>55.169450810000001</v>
      </c>
      <c r="O133" s="128">
        <v>0.15257023</v>
      </c>
      <c r="P133" s="128">
        <v>9.8759826400000001</v>
      </c>
      <c r="Q133" s="128">
        <v>0.33366205999999998</v>
      </c>
      <c r="R133" s="128">
        <v>3.0433075500000002</v>
      </c>
      <c r="S133" s="128">
        <v>0</v>
      </c>
      <c r="T133" s="128">
        <v>3.461521E-2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9">
        <v>44287</v>
      </c>
      <c r="B134" s="128">
        <v>2844.4732999399998</v>
      </c>
      <c r="C134" s="128">
        <v>1475.8045547500001</v>
      </c>
      <c r="D134" s="128">
        <v>0</v>
      </c>
      <c r="E134" s="128">
        <v>375.20990301</v>
      </c>
      <c r="F134" s="128">
        <v>267.03611128</v>
      </c>
      <c r="G134" s="128">
        <v>5.2469576299999998</v>
      </c>
      <c r="H134" s="128">
        <v>63.387004089999998</v>
      </c>
      <c r="I134" s="128">
        <v>545.89871404999997</v>
      </c>
      <c r="J134" s="128">
        <v>38.156862089999997</v>
      </c>
      <c r="K134" s="128">
        <v>10.92936093</v>
      </c>
      <c r="L134" s="128">
        <v>0.76480948000000004</v>
      </c>
      <c r="M134" s="128">
        <v>11.235212110000001</v>
      </c>
      <c r="N134" s="128">
        <v>37.41796634</v>
      </c>
      <c r="O134" s="128">
        <v>0.11922870000000001</v>
      </c>
      <c r="P134" s="128">
        <v>9.5996995799999993</v>
      </c>
      <c r="Q134" s="128">
        <v>0</v>
      </c>
      <c r="R134" s="128">
        <v>3.6668406199999999</v>
      </c>
      <c r="S134" s="128">
        <v>0</v>
      </c>
      <c r="T134" s="128">
        <v>7.5279999999999998E-5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9">
        <v>44317</v>
      </c>
      <c r="B135" s="128">
        <v>3138.98656613</v>
      </c>
      <c r="C135" s="128">
        <v>1702.41329025</v>
      </c>
      <c r="D135" s="128">
        <v>0</v>
      </c>
      <c r="E135" s="128">
        <v>412.25709116000002</v>
      </c>
      <c r="F135" s="128">
        <v>260.95733473000001</v>
      </c>
      <c r="G135" s="128">
        <v>4.9732082000000002</v>
      </c>
      <c r="H135" s="128">
        <v>71.460934480000006</v>
      </c>
      <c r="I135" s="128">
        <v>546.02079445000004</v>
      </c>
      <c r="J135" s="128">
        <v>46.736435640000003</v>
      </c>
      <c r="K135" s="128">
        <v>14.976207649999999</v>
      </c>
      <c r="L135" s="128">
        <v>0.62039301999999996</v>
      </c>
      <c r="M135" s="128">
        <v>11.20892615</v>
      </c>
      <c r="N135" s="128">
        <v>48.180534389999998</v>
      </c>
      <c r="O135" s="128">
        <v>6.0946720299999999</v>
      </c>
      <c r="P135" s="128">
        <v>9.4240845100000001</v>
      </c>
      <c r="Q135" s="128">
        <v>0</v>
      </c>
      <c r="R135" s="128">
        <v>3.66258419</v>
      </c>
      <c r="S135" s="128">
        <v>0</v>
      </c>
      <c r="T135" s="128">
        <v>7.5279999999999998E-5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9">
        <v>44348</v>
      </c>
      <c r="B136" s="128">
        <v>3184.7078235899999</v>
      </c>
      <c r="C136" s="128">
        <v>1765.89316377</v>
      </c>
      <c r="D136" s="128">
        <v>0</v>
      </c>
      <c r="E136" s="128">
        <v>508.27528827999998</v>
      </c>
      <c r="F136" s="128">
        <v>208.44545099000001</v>
      </c>
      <c r="G136" s="128">
        <v>5.1102366699999999</v>
      </c>
      <c r="H136" s="128">
        <v>68.862552699999995</v>
      </c>
      <c r="I136" s="128">
        <v>475.90621379999999</v>
      </c>
      <c r="J136" s="128">
        <v>57.528100790000003</v>
      </c>
      <c r="K136" s="128">
        <v>13.557632849999999</v>
      </c>
      <c r="L136" s="128">
        <v>0.52404287999999999</v>
      </c>
      <c r="M136" s="128">
        <v>10.34002175</v>
      </c>
      <c r="N136" s="128">
        <v>55.853263079999998</v>
      </c>
      <c r="O136" s="128">
        <v>1.8300092400000001</v>
      </c>
      <c r="P136" s="128">
        <v>8.6229846400000003</v>
      </c>
      <c r="Q136" s="128">
        <v>0</v>
      </c>
      <c r="R136" s="128">
        <v>3.7601018900000001</v>
      </c>
      <c r="S136" s="128">
        <v>0</v>
      </c>
      <c r="T136" s="128">
        <v>0.19876025999999999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9">
        <v>44378</v>
      </c>
      <c r="B137" s="128">
        <v>3332.62670948</v>
      </c>
      <c r="C137" s="128">
        <v>1854.27070002</v>
      </c>
      <c r="D137" s="128">
        <v>0</v>
      </c>
      <c r="E137" s="128">
        <v>527.74683500000003</v>
      </c>
      <c r="F137" s="128">
        <v>196.59926568</v>
      </c>
      <c r="G137" s="128">
        <v>4.7478777599999997</v>
      </c>
      <c r="H137" s="128">
        <v>66.07390024</v>
      </c>
      <c r="I137" s="128">
        <v>540.21623422000005</v>
      </c>
      <c r="J137" s="128">
        <v>60.330412590000002</v>
      </c>
      <c r="K137" s="128">
        <v>12.9059703</v>
      </c>
      <c r="L137" s="128">
        <v>0.69016372000000004</v>
      </c>
      <c r="M137" s="128">
        <v>10.20231669</v>
      </c>
      <c r="N137" s="128">
        <v>45.62536008</v>
      </c>
      <c r="O137" s="128">
        <v>1.5747000000000001E-3</v>
      </c>
      <c r="P137" s="128">
        <v>9.6651360799999999</v>
      </c>
      <c r="Q137" s="128">
        <v>0</v>
      </c>
      <c r="R137" s="128">
        <v>3.3885402199999999</v>
      </c>
      <c r="S137" s="128">
        <v>0</v>
      </c>
      <c r="T137" s="128">
        <v>0.16242218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9">
        <v>44409</v>
      </c>
      <c r="B138" s="128">
        <v>3447.6606610200001</v>
      </c>
      <c r="C138" s="128">
        <v>1816.3524011500001</v>
      </c>
      <c r="D138" s="128">
        <v>0</v>
      </c>
      <c r="E138" s="128">
        <v>582.97971075999999</v>
      </c>
      <c r="F138" s="128">
        <v>233.79839046999999</v>
      </c>
      <c r="G138" s="128">
        <v>4.9943690099999998</v>
      </c>
      <c r="H138" s="128">
        <v>72.026210599999999</v>
      </c>
      <c r="I138" s="128">
        <v>576.32682652000005</v>
      </c>
      <c r="J138" s="128">
        <v>67.791366640000007</v>
      </c>
      <c r="K138" s="128">
        <v>12.55702344</v>
      </c>
      <c r="L138" s="128">
        <v>0.81691586000000005</v>
      </c>
      <c r="M138" s="128">
        <v>13.458888809999999</v>
      </c>
      <c r="N138" s="128">
        <v>53.037064370000003</v>
      </c>
      <c r="O138" s="128">
        <v>8.2264790000000004E-2</v>
      </c>
      <c r="P138" s="128">
        <v>9.9173519799999994</v>
      </c>
      <c r="Q138" s="128">
        <v>0</v>
      </c>
      <c r="R138" s="128">
        <v>3.5218013400000001</v>
      </c>
      <c r="S138" s="128">
        <v>0</v>
      </c>
      <c r="T138" s="128">
        <v>7.5279999999999998E-5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9">
        <v>44440</v>
      </c>
      <c r="B139" s="128">
        <v>3584.28021076</v>
      </c>
      <c r="C139" s="128">
        <v>1867.4474155800001</v>
      </c>
      <c r="D139" s="128">
        <v>0</v>
      </c>
      <c r="E139" s="128">
        <v>577.90451141000005</v>
      </c>
      <c r="F139" s="128">
        <v>213.97091198999999</v>
      </c>
      <c r="G139" s="128">
        <v>4.78596822</v>
      </c>
      <c r="H139" s="128">
        <v>73.803770670000006</v>
      </c>
      <c r="I139" s="128">
        <v>666.66074411</v>
      </c>
      <c r="J139" s="128">
        <v>72.040301499999998</v>
      </c>
      <c r="K139" s="128">
        <v>12.512807069999999</v>
      </c>
      <c r="L139" s="128">
        <v>0.73258973999999999</v>
      </c>
      <c r="M139" s="128">
        <v>16.792476090000001</v>
      </c>
      <c r="N139" s="128">
        <v>46.287541570000002</v>
      </c>
      <c r="O139" s="128">
        <v>19.427364570000002</v>
      </c>
      <c r="P139" s="128">
        <v>8.8976426600000007</v>
      </c>
      <c r="Q139" s="128">
        <v>0</v>
      </c>
      <c r="R139" s="128">
        <v>3.0160903000000001</v>
      </c>
      <c r="S139" s="128">
        <v>0</v>
      </c>
      <c r="T139" s="128">
        <v>7.5279999999999998E-5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9">
        <v>44470</v>
      </c>
      <c r="B140" s="128">
        <v>3477.6727387400001</v>
      </c>
      <c r="C140" s="128">
        <v>1767.03655918</v>
      </c>
      <c r="D140" s="128">
        <v>0</v>
      </c>
      <c r="E140" s="128">
        <v>513.91337616999999</v>
      </c>
      <c r="F140" s="128">
        <v>224.22835409999999</v>
      </c>
      <c r="G140" s="128">
        <v>4.5824230999999997</v>
      </c>
      <c r="H140" s="128">
        <v>109.32941546000001</v>
      </c>
      <c r="I140" s="128">
        <v>666.73294014999999</v>
      </c>
      <c r="J140" s="128">
        <v>80.137568209999998</v>
      </c>
      <c r="K140" s="128">
        <v>12.87635715</v>
      </c>
      <c r="L140" s="128">
        <v>0.73950983999999997</v>
      </c>
      <c r="M140" s="128">
        <v>15.03482618</v>
      </c>
      <c r="N140" s="128">
        <v>52.961769519999997</v>
      </c>
      <c r="O140" s="128">
        <v>19.147242519999999</v>
      </c>
      <c r="P140" s="128">
        <v>8.8600187199999993</v>
      </c>
      <c r="Q140" s="128">
        <v>0</v>
      </c>
      <c r="R140" s="128">
        <v>2.0093678399999999</v>
      </c>
      <c r="S140" s="128">
        <v>0</v>
      </c>
      <c r="T140" s="128">
        <v>8.3010600000000004E-2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9">
        <v>44501</v>
      </c>
      <c r="B141" s="128">
        <v>3512.1870509300002</v>
      </c>
      <c r="C141" s="128">
        <v>1921.3708553399999</v>
      </c>
      <c r="D141" s="128">
        <v>0</v>
      </c>
      <c r="E141" s="128">
        <v>470.19757836999997</v>
      </c>
      <c r="F141" s="128">
        <v>199.23805204999999</v>
      </c>
      <c r="G141" s="128">
        <v>4.3455278399999999</v>
      </c>
      <c r="H141" s="128">
        <v>99.484611779999994</v>
      </c>
      <c r="I141" s="128">
        <v>622.77231868000001</v>
      </c>
      <c r="J141" s="128">
        <v>86.241592460000007</v>
      </c>
      <c r="K141" s="128">
        <v>13.786623479999999</v>
      </c>
      <c r="L141" s="128">
        <v>1.0625471099999999</v>
      </c>
      <c r="M141" s="128">
        <v>11.33305243</v>
      </c>
      <c r="N141" s="128">
        <v>55.768803429999998</v>
      </c>
      <c r="O141" s="128">
        <v>19.658228300000001</v>
      </c>
      <c r="P141" s="128">
        <v>4.7863576300000004</v>
      </c>
      <c r="Q141" s="128">
        <v>0</v>
      </c>
      <c r="R141" s="128">
        <v>2.0933831899999999</v>
      </c>
      <c r="S141" s="128">
        <v>0</v>
      </c>
      <c r="T141" s="128">
        <v>4.751884E-2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9">
        <v>44531</v>
      </c>
      <c r="B142" s="128">
        <v>3524.3891626499999</v>
      </c>
      <c r="C142" s="128">
        <v>2000.9186577800001</v>
      </c>
      <c r="D142" s="128">
        <v>0</v>
      </c>
      <c r="E142" s="128">
        <v>424.81155237000002</v>
      </c>
      <c r="F142" s="128">
        <v>172.34179376</v>
      </c>
      <c r="G142" s="128">
        <v>3.5631964900000002</v>
      </c>
      <c r="H142" s="128">
        <v>44.945790649999999</v>
      </c>
      <c r="I142" s="128">
        <v>682.64024326000003</v>
      </c>
      <c r="J142" s="128">
        <v>80.991715690000007</v>
      </c>
      <c r="K142" s="128">
        <v>13.54225475</v>
      </c>
      <c r="L142" s="128">
        <v>1.80344101</v>
      </c>
      <c r="M142" s="128">
        <v>9.3683780399999996</v>
      </c>
      <c r="N142" s="128">
        <v>54.674043820000001</v>
      </c>
      <c r="O142" s="128">
        <v>25.819063020000002</v>
      </c>
      <c r="P142" s="128">
        <v>6.2638289299999999</v>
      </c>
      <c r="Q142" s="128">
        <v>0</v>
      </c>
      <c r="R142" s="128">
        <v>2.2303878400000001</v>
      </c>
      <c r="S142" s="128">
        <v>0</v>
      </c>
      <c r="T142" s="128">
        <v>0.47481524000000003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9">
        <v>44562</v>
      </c>
      <c r="B143" s="128">
        <v>3612.0003143399999</v>
      </c>
      <c r="C143" s="128">
        <v>2005.6213853100001</v>
      </c>
      <c r="D143" s="128">
        <v>0</v>
      </c>
      <c r="E143" s="128">
        <v>484.17376077</v>
      </c>
      <c r="F143" s="128">
        <v>159.57041366999999</v>
      </c>
      <c r="G143" s="128">
        <v>3.9217069100000002</v>
      </c>
      <c r="H143" s="128">
        <v>95.715239920000002</v>
      </c>
      <c r="I143" s="128">
        <v>699.29180417999999</v>
      </c>
      <c r="J143" s="128">
        <v>79.627188829999994</v>
      </c>
      <c r="K143" s="128">
        <v>13.49897253</v>
      </c>
      <c r="L143" s="128">
        <v>1.9307277700000001</v>
      </c>
      <c r="M143" s="128">
        <v>8.1036940099999999</v>
      </c>
      <c r="N143" s="128">
        <v>31.485963439999999</v>
      </c>
      <c r="O143" s="128">
        <v>20.256217249999999</v>
      </c>
      <c r="P143" s="128">
        <v>6.26510766</v>
      </c>
      <c r="Q143" s="128">
        <v>0</v>
      </c>
      <c r="R143" s="128">
        <v>2.0672527000000001</v>
      </c>
      <c r="S143" s="128">
        <v>0</v>
      </c>
      <c r="T143" s="128">
        <v>0.47087939000000001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9">
        <v>44593</v>
      </c>
      <c r="B144" s="128">
        <v>3698.91396235</v>
      </c>
      <c r="C144" s="128">
        <v>2076.5984045599998</v>
      </c>
      <c r="D144" s="128">
        <v>0</v>
      </c>
      <c r="E144" s="128">
        <v>478.98249826</v>
      </c>
      <c r="F144" s="128">
        <v>132.40953404000001</v>
      </c>
      <c r="G144" s="128">
        <v>3.8307770300000001</v>
      </c>
      <c r="H144" s="128">
        <v>91.527450579999993</v>
      </c>
      <c r="I144" s="128">
        <v>709.70835686999999</v>
      </c>
      <c r="J144" s="128">
        <v>79.611921319999993</v>
      </c>
      <c r="K144" s="128">
        <v>13.06487826</v>
      </c>
      <c r="L144" s="128">
        <v>1.65301791</v>
      </c>
      <c r="M144" s="128">
        <v>6.7723535799999999</v>
      </c>
      <c r="N144" s="128">
        <v>66.318442430000005</v>
      </c>
      <c r="O144" s="128">
        <v>20.57133825</v>
      </c>
      <c r="P144" s="128">
        <v>14.5899138</v>
      </c>
      <c r="Q144" s="128">
        <v>0</v>
      </c>
      <c r="R144" s="128">
        <v>2.0367618799999998</v>
      </c>
      <c r="S144" s="128">
        <v>0</v>
      </c>
      <c r="T144" s="128">
        <v>1.23831358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9">
        <v>44621</v>
      </c>
      <c r="B145" s="128">
        <v>3709.2568715100001</v>
      </c>
      <c r="C145" s="128">
        <v>2092.4214258400002</v>
      </c>
      <c r="D145" s="128">
        <v>0</v>
      </c>
      <c r="E145" s="128">
        <v>478.06459661000002</v>
      </c>
      <c r="F145" s="128">
        <v>133.25496884</v>
      </c>
      <c r="G145" s="128">
        <v>3.7691619300000001</v>
      </c>
      <c r="H145" s="128">
        <v>91.644234069999996</v>
      </c>
      <c r="I145" s="128">
        <v>703.21207957000001</v>
      </c>
      <c r="J145" s="128">
        <v>80.222478570000007</v>
      </c>
      <c r="K145" s="128">
        <v>13.233767589999999</v>
      </c>
      <c r="L145" s="128">
        <v>1.5274578700000001</v>
      </c>
      <c r="M145" s="128">
        <v>6.8316826500000003</v>
      </c>
      <c r="N145" s="128">
        <v>66.604757719999995</v>
      </c>
      <c r="O145" s="128">
        <v>20.70856053</v>
      </c>
      <c r="P145" s="128">
        <v>14.40137526</v>
      </c>
      <c r="Q145" s="128">
        <v>0</v>
      </c>
      <c r="R145" s="128">
        <v>2.10483654</v>
      </c>
      <c r="S145" s="128">
        <v>0</v>
      </c>
      <c r="T145" s="128">
        <v>1.25548792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9">
        <v>44652</v>
      </c>
      <c r="B146" s="128">
        <v>4197.1182786899999</v>
      </c>
      <c r="C146" s="128">
        <v>2607.7309731099999</v>
      </c>
      <c r="D146" s="128">
        <v>0</v>
      </c>
      <c r="E146" s="128">
        <v>481.94568654</v>
      </c>
      <c r="F146" s="128">
        <v>117.59850652999999</v>
      </c>
      <c r="G146" s="128">
        <v>3.2858785699999999</v>
      </c>
      <c r="H146" s="128">
        <v>85.751692539999993</v>
      </c>
      <c r="I146" s="128">
        <v>702.65626580000003</v>
      </c>
      <c r="J146" s="128">
        <v>72.773770679999998</v>
      </c>
      <c r="K146" s="128">
        <v>13.39762318</v>
      </c>
      <c r="L146" s="128">
        <v>1.5576428099999999</v>
      </c>
      <c r="M146" s="128">
        <v>6.6805204500000004</v>
      </c>
      <c r="N146" s="128">
        <v>65.884454559999995</v>
      </c>
      <c r="O146" s="128">
        <v>20.458053190000001</v>
      </c>
      <c r="P146" s="128">
        <v>14.17031759</v>
      </c>
      <c r="Q146" s="128">
        <v>0</v>
      </c>
      <c r="R146" s="128">
        <v>2.0834032699999998</v>
      </c>
      <c r="S146" s="128">
        <v>0</v>
      </c>
      <c r="T146" s="128">
        <v>1.14348987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9">
        <v>44682</v>
      </c>
      <c r="B147" s="128">
        <v>4583.6487942200001</v>
      </c>
      <c r="C147" s="128">
        <v>3048.4984628900002</v>
      </c>
      <c r="D147" s="128">
        <v>0</v>
      </c>
      <c r="E147" s="128">
        <v>458.38272890000002</v>
      </c>
      <c r="F147" s="128">
        <v>121.47261036</v>
      </c>
      <c r="G147" s="128">
        <v>3.1726762599999998</v>
      </c>
      <c r="H147" s="128">
        <v>89.984383059999999</v>
      </c>
      <c r="I147" s="128">
        <v>663.53017962000001</v>
      </c>
      <c r="J147" s="128">
        <v>69.920425769999994</v>
      </c>
      <c r="K147" s="128">
        <v>13.210615450000001</v>
      </c>
      <c r="L147" s="128">
        <v>1.62864082</v>
      </c>
      <c r="M147" s="128">
        <v>6.1956502000000002</v>
      </c>
      <c r="N147" s="128">
        <v>69.002401390000003</v>
      </c>
      <c r="O147" s="128">
        <v>20.59460279</v>
      </c>
      <c r="P147" s="128">
        <v>15.043510660000001</v>
      </c>
      <c r="Q147" s="128">
        <v>0</v>
      </c>
      <c r="R147" s="128">
        <v>2.0443457199999999</v>
      </c>
      <c r="S147" s="128">
        <v>0</v>
      </c>
      <c r="T147" s="128">
        <v>0.96756032999999997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9">
        <v>44713</v>
      </c>
      <c r="B148" s="128">
        <v>4721.3919185300001</v>
      </c>
      <c r="C148" s="128">
        <v>3209.27204132</v>
      </c>
      <c r="D148" s="128">
        <v>0</v>
      </c>
      <c r="E148" s="128">
        <v>447.69143938000002</v>
      </c>
      <c r="F148" s="128">
        <v>119.90275708999999</v>
      </c>
      <c r="G148" s="128">
        <v>3.2712756600000001</v>
      </c>
      <c r="H148" s="128">
        <v>74.02359199</v>
      </c>
      <c r="I148" s="128">
        <v>669.05486801999996</v>
      </c>
      <c r="J148" s="128">
        <v>65.781994280000006</v>
      </c>
      <c r="K148" s="128">
        <v>13.21616938</v>
      </c>
      <c r="L148" s="128">
        <v>1.27586051</v>
      </c>
      <c r="M148" s="128">
        <v>6.2040406800000003</v>
      </c>
      <c r="N148" s="128">
        <v>73.468572629999997</v>
      </c>
      <c r="O148" s="128">
        <v>20.798986979999999</v>
      </c>
      <c r="P148" s="128">
        <v>14.41984493</v>
      </c>
      <c r="Q148" s="128">
        <v>0</v>
      </c>
      <c r="R148" s="128">
        <v>2.0313533000000001</v>
      </c>
      <c r="S148" s="128">
        <v>0</v>
      </c>
      <c r="T148" s="128">
        <v>0.97912237999999996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9">
        <v>44743</v>
      </c>
      <c r="B149" s="128">
        <v>4929.0000936400002</v>
      </c>
      <c r="C149" s="128">
        <v>3360.8591260899998</v>
      </c>
      <c r="D149" s="128">
        <v>0</v>
      </c>
      <c r="E149" s="128">
        <v>414.89094610000001</v>
      </c>
      <c r="F149" s="128">
        <v>179.84563120999999</v>
      </c>
      <c r="G149" s="128">
        <v>2.8198153700000002</v>
      </c>
      <c r="H149" s="128">
        <v>83.105525630000002</v>
      </c>
      <c r="I149" s="128">
        <v>694.45539868000003</v>
      </c>
      <c r="J149" s="128">
        <v>56.236297319999998</v>
      </c>
      <c r="K149" s="128">
        <v>13.45099048</v>
      </c>
      <c r="L149" s="128">
        <v>1.1564449800000001</v>
      </c>
      <c r="M149" s="128">
        <v>4.1529492100000001</v>
      </c>
      <c r="N149" s="128">
        <v>75.96770291</v>
      </c>
      <c r="O149" s="128">
        <v>23.96319836</v>
      </c>
      <c r="P149" s="128">
        <v>15.4317543</v>
      </c>
      <c r="Q149" s="128">
        <v>0</v>
      </c>
      <c r="R149" s="128">
        <v>1.7722751000000001</v>
      </c>
      <c r="S149" s="128">
        <v>0</v>
      </c>
      <c r="T149" s="128">
        <v>0.89203790000000005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9">
        <v>44774</v>
      </c>
      <c r="B150" s="128">
        <v>5001.9428516400003</v>
      </c>
      <c r="C150" s="128">
        <v>3435.6867901800001</v>
      </c>
      <c r="D150" s="128">
        <v>0</v>
      </c>
      <c r="E150" s="128">
        <v>396.52930243999998</v>
      </c>
      <c r="F150" s="128">
        <v>184.49705897000001</v>
      </c>
      <c r="G150" s="128">
        <v>2.7211483099999998</v>
      </c>
      <c r="H150" s="128">
        <v>81.070342650000001</v>
      </c>
      <c r="I150" s="128">
        <v>706.03346308000005</v>
      </c>
      <c r="J150" s="128">
        <v>55.674581109999998</v>
      </c>
      <c r="K150" s="128">
        <v>13.452331839999999</v>
      </c>
      <c r="L150" s="128">
        <v>0.93755991000000005</v>
      </c>
      <c r="M150" s="128">
        <v>4.1145113499999999</v>
      </c>
      <c r="N150" s="128">
        <v>77.100306810000006</v>
      </c>
      <c r="O150" s="128">
        <v>23.9823153</v>
      </c>
      <c r="P150" s="128">
        <v>17.95819792</v>
      </c>
      <c r="Q150" s="128">
        <v>0</v>
      </c>
      <c r="R150" s="128">
        <v>1.3721171999999999</v>
      </c>
      <c r="S150" s="128">
        <v>0</v>
      </c>
      <c r="T150" s="128">
        <v>0.81282456999999997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9">
        <v>44805</v>
      </c>
      <c r="B151" s="128">
        <v>5038.6246418700002</v>
      </c>
      <c r="C151" s="128">
        <v>3466.4067364299999</v>
      </c>
      <c r="D151" s="128">
        <v>0</v>
      </c>
      <c r="E151" s="128">
        <v>385.90586375999999</v>
      </c>
      <c r="F151" s="128">
        <v>208.70098515000001</v>
      </c>
      <c r="G151" s="128">
        <v>2.5253322900000001</v>
      </c>
      <c r="H151" s="128">
        <v>78.404140100000006</v>
      </c>
      <c r="I151" s="128">
        <v>699.77046227000005</v>
      </c>
      <c r="J151" s="128">
        <v>55.253890589999997</v>
      </c>
      <c r="K151" s="128">
        <v>13.79705309</v>
      </c>
      <c r="L151" s="128">
        <v>0.88074255999999995</v>
      </c>
      <c r="M151" s="128">
        <v>4.1083174800000002</v>
      </c>
      <c r="N151" s="128">
        <v>79.110363620000001</v>
      </c>
      <c r="O151" s="128">
        <v>23.823672779999999</v>
      </c>
      <c r="P151" s="128">
        <v>18.008675610000001</v>
      </c>
      <c r="Q151" s="128">
        <v>0</v>
      </c>
      <c r="R151" s="128">
        <v>1.2064745100000001</v>
      </c>
      <c r="S151" s="128">
        <v>0</v>
      </c>
      <c r="T151" s="128">
        <v>0.72193163000000005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9">
        <v>44835</v>
      </c>
      <c r="B152" s="128">
        <v>4967.0738631200002</v>
      </c>
      <c r="C152" s="128">
        <v>3415.0696066999999</v>
      </c>
      <c r="D152" s="128">
        <v>0</v>
      </c>
      <c r="E152" s="128">
        <v>376.42636296000001</v>
      </c>
      <c r="F152" s="128">
        <v>236.85359618000001</v>
      </c>
      <c r="G152" s="128">
        <v>2.4712959900000002</v>
      </c>
      <c r="H152" s="128">
        <v>71.20660135</v>
      </c>
      <c r="I152" s="128">
        <v>692.25775450000003</v>
      </c>
      <c r="J152" s="128">
        <v>58.37270702</v>
      </c>
      <c r="K152" s="128">
        <v>13.45868939</v>
      </c>
      <c r="L152" s="128">
        <v>0.81624925999999998</v>
      </c>
      <c r="M152" s="128">
        <v>3.07548639</v>
      </c>
      <c r="N152" s="128">
        <v>80.374105790000002</v>
      </c>
      <c r="O152" s="128">
        <v>0.31440077999999999</v>
      </c>
      <c r="P152" s="128">
        <v>14.093945209999999</v>
      </c>
      <c r="Q152" s="128">
        <v>0</v>
      </c>
      <c r="R152" s="128">
        <v>1.65496775</v>
      </c>
      <c r="S152" s="128">
        <v>0</v>
      </c>
      <c r="T152" s="128">
        <v>0.62809384999999995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9">
        <v>44866</v>
      </c>
      <c r="B153" s="128">
        <v>4918.66927717</v>
      </c>
      <c r="C153" s="128">
        <v>3429.1673617900001</v>
      </c>
      <c r="D153" s="128">
        <v>0</v>
      </c>
      <c r="E153" s="128">
        <v>333.74902896999998</v>
      </c>
      <c r="F153" s="128">
        <v>191.64643452000001</v>
      </c>
      <c r="G153" s="128">
        <v>2.3623097</v>
      </c>
      <c r="H153" s="128">
        <v>107.46259415999999</v>
      </c>
      <c r="I153" s="128">
        <v>683.31162643000005</v>
      </c>
      <c r="J153" s="128">
        <v>56.41567044</v>
      </c>
      <c r="K153" s="128">
        <v>13.10701495</v>
      </c>
      <c r="L153" s="128">
        <v>2.0329784000000002</v>
      </c>
      <c r="M153" s="128">
        <v>1.09965782</v>
      </c>
      <c r="N153" s="128">
        <v>83.563348590000004</v>
      </c>
      <c r="O153" s="128">
        <v>0.31013932999999999</v>
      </c>
      <c r="P153" s="128">
        <v>12.163888310000001</v>
      </c>
      <c r="Q153" s="128">
        <v>0</v>
      </c>
      <c r="R153" s="128">
        <v>1.7367119099999999</v>
      </c>
      <c r="S153" s="128">
        <v>0</v>
      </c>
      <c r="T153" s="128">
        <v>0.54051185000000002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9">
        <v>44896</v>
      </c>
      <c r="B154" s="128">
        <v>4845.3563760200004</v>
      </c>
      <c r="C154" s="128">
        <v>3369.41543778</v>
      </c>
      <c r="D154" s="128">
        <v>0</v>
      </c>
      <c r="E154" s="128">
        <v>350.64943807999998</v>
      </c>
      <c r="F154" s="128">
        <v>202.62449613999999</v>
      </c>
      <c r="G154" s="128">
        <v>8.4338797200000002</v>
      </c>
      <c r="H154" s="128">
        <v>100.60687901999999</v>
      </c>
      <c r="I154" s="128">
        <v>641.22781683000005</v>
      </c>
      <c r="J154" s="128">
        <v>55.075324170000002</v>
      </c>
      <c r="K154" s="128">
        <v>13.209637989999999</v>
      </c>
      <c r="L154" s="128">
        <v>2.0042724299999999</v>
      </c>
      <c r="M154" s="128">
        <v>1.0673184899999999</v>
      </c>
      <c r="N154" s="128">
        <v>81.303153429999995</v>
      </c>
      <c r="O154" s="128">
        <v>0.20555573999999999</v>
      </c>
      <c r="P154" s="128">
        <v>7.3830364800000003</v>
      </c>
      <c r="Q154" s="128">
        <v>0</v>
      </c>
      <c r="R154" s="128">
        <v>11.73088203</v>
      </c>
      <c r="S154" s="128">
        <v>0</v>
      </c>
      <c r="T154" s="128">
        <v>0.41924769000000001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9">
        <v>44927</v>
      </c>
      <c r="B155" s="128">
        <v>4658.7880115300004</v>
      </c>
      <c r="C155" s="128">
        <v>3236.2271912900001</v>
      </c>
      <c r="D155" s="128">
        <v>0</v>
      </c>
      <c r="E155" s="128">
        <v>336.53957874000002</v>
      </c>
      <c r="F155" s="128">
        <v>222.24995104999999</v>
      </c>
      <c r="G155" s="128">
        <v>8.2610648900000001</v>
      </c>
      <c r="H155" s="128">
        <v>94.409128499999994</v>
      </c>
      <c r="I155" s="128">
        <v>593.41845843999999</v>
      </c>
      <c r="J155" s="128">
        <v>57.044720380000001</v>
      </c>
      <c r="K155" s="128">
        <v>12.58770153</v>
      </c>
      <c r="L155" s="128">
        <v>1.98049093</v>
      </c>
      <c r="M155" s="128">
        <v>9.530226E-2</v>
      </c>
      <c r="N155" s="128">
        <v>75.427745529999996</v>
      </c>
      <c r="O155" s="128">
        <v>0.20019648000000001</v>
      </c>
      <c r="P155" s="128">
        <v>8.2240762000000007</v>
      </c>
      <c r="Q155" s="128">
        <v>0</v>
      </c>
      <c r="R155" s="128">
        <v>11.764415189999999</v>
      </c>
      <c r="S155" s="128">
        <v>0</v>
      </c>
      <c r="T155" s="128">
        <v>0.35799012000000002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9">
        <v>44958</v>
      </c>
      <c r="B156" s="128">
        <v>4365.37516323</v>
      </c>
      <c r="C156" s="128">
        <v>2989.3038543500002</v>
      </c>
      <c r="D156" s="128">
        <v>0</v>
      </c>
      <c r="E156" s="128">
        <v>362.91363654000003</v>
      </c>
      <c r="F156" s="128">
        <v>191.89684693999999</v>
      </c>
      <c r="G156" s="128">
        <v>7.8950881099999997</v>
      </c>
      <c r="H156" s="128">
        <v>89.249991840000007</v>
      </c>
      <c r="I156" s="128">
        <v>557.56631944000003</v>
      </c>
      <c r="J156" s="128">
        <v>56.535018219999998</v>
      </c>
      <c r="K156" s="128">
        <v>17.574830479999999</v>
      </c>
      <c r="L156" s="128">
        <v>1.9479649800000001</v>
      </c>
      <c r="M156" s="128">
        <v>0</v>
      </c>
      <c r="N156" s="128">
        <v>66.024136080000005</v>
      </c>
      <c r="O156" s="128">
        <v>0.19407371000000001</v>
      </c>
      <c r="P156" s="128">
        <v>12.843941969999999</v>
      </c>
      <c r="Q156" s="128">
        <v>0</v>
      </c>
      <c r="R156" s="128">
        <v>11.16490875</v>
      </c>
      <c r="S156" s="128">
        <v>0</v>
      </c>
      <c r="T156" s="128">
        <v>0.26455181999999999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9">
        <v>44986</v>
      </c>
      <c r="B157" s="128">
        <v>4175.6537322300001</v>
      </c>
      <c r="C157" s="128">
        <v>2791.8760787199999</v>
      </c>
      <c r="D157" s="128">
        <v>0</v>
      </c>
      <c r="E157" s="128">
        <v>371.46349134000002</v>
      </c>
      <c r="F157" s="128">
        <v>231.66895866999999</v>
      </c>
      <c r="G157" s="128">
        <v>7.2167003200000002</v>
      </c>
      <c r="H157" s="128">
        <v>85.26376784</v>
      </c>
      <c r="I157" s="128">
        <v>523.59069915999999</v>
      </c>
      <c r="J157" s="128">
        <v>55.299564719999999</v>
      </c>
      <c r="K157" s="128">
        <v>17.386997659999999</v>
      </c>
      <c r="L157" s="128">
        <v>1.9286196</v>
      </c>
      <c r="M157" s="128">
        <v>0</v>
      </c>
      <c r="N157" s="128">
        <v>65.486835009999993</v>
      </c>
      <c r="O157" s="128">
        <v>0.18517882999999999</v>
      </c>
      <c r="P157" s="128">
        <v>13.49937091</v>
      </c>
      <c r="Q157" s="128">
        <v>0.12991522</v>
      </c>
      <c r="R157" s="128">
        <v>10.52345023</v>
      </c>
      <c r="S157" s="128">
        <v>0</v>
      </c>
      <c r="T157" s="128">
        <v>0.134104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9">
        <v>45017</v>
      </c>
      <c r="B158" s="128">
        <v>4183.8884292599996</v>
      </c>
      <c r="C158" s="128">
        <v>2828.6567109900002</v>
      </c>
      <c r="D158" s="128">
        <v>0</v>
      </c>
      <c r="E158" s="128">
        <v>371.29475014000002</v>
      </c>
      <c r="F158" s="128">
        <v>208.70445072999999</v>
      </c>
      <c r="G158" s="128">
        <v>7.0383845799999998</v>
      </c>
      <c r="H158" s="128">
        <v>90.707860850000003</v>
      </c>
      <c r="I158" s="128">
        <v>519.44322173</v>
      </c>
      <c r="J158" s="128">
        <v>59.268156390000001</v>
      </c>
      <c r="K158" s="128">
        <v>17.306268880000001</v>
      </c>
      <c r="L158" s="128">
        <v>1.6757547699999999</v>
      </c>
      <c r="M158" s="128">
        <v>0</v>
      </c>
      <c r="N158" s="128">
        <v>63.309505090000002</v>
      </c>
      <c r="O158" s="128">
        <v>0.17157080999999999</v>
      </c>
      <c r="P158" s="128">
        <v>5.6915032999999999</v>
      </c>
      <c r="Q158" s="128">
        <v>0.12767729</v>
      </c>
      <c r="R158" s="128">
        <v>10.424920459999999</v>
      </c>
      <c r="S158" s="128">
        <v>0</v>
      </c>
      <c r="T158" s="128">
        <v>6.7693249999999996E-2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9">
        <v>45047</v>
      </c>
      <c r="B159" s="128">
        <v>4331.6620205400004</v>
      </c>
      <c r="C159" s="128">
        <v>3051.5206631199999</v>
      </c>
      <c r="D159" s="128">
        <v>0</v>
      </c>
      <c r="E159" s="128">
        <v>351.01509869</v>
      </c>
      <c r="F159" s="128">
        <v>179.01954656999999</v>
      </c>
      <c r="G159" s="128">
        <v>6.7748347100000004</v>
      </c>
      <c r="H159" s="128">
        <v>90.253906939999993</v>
      </c>
      <c r="I159" s="128">
        <v>483.34058782</v>
      </c>
      <c r="J159" s="128">
        <v>72.785685619999995</v>
      </c>
      <c r="K159" s="128">
        <v>15.93182786</v>
      </c>
      <c r="L159" s="128">
        <v>1.6097488900000001</v>
      </c>
      <c r="M159" s="128">
        <v>0</v>
      </c>
      <c r="N159" s="128">
        <v>63.435410619999999</v>
      </c>
      <c r="O159" s="128">
        <v>0.15359766</v>
      </c>
      <c r="P159" s="128">
        <v>5.6455404199999997</v>
      </c>
      <c r="Q159" s="128">
        <v>0.12578792</v>
      </c>
      <c r="R159" s="128">
        <v>10.049783700000001</v>
      </c>
      <c r="S159" s="128">
        <v>0</v>
      </c>
      <c r="T159" s="128">
        <v>0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9">
        <v>45078</v>
      </c>
      <c r="B160" s="128">
        <v>4360.88975708</v>
      </c>
      <c r="C160" s="128">
        <v>3100.4396995400002</v>
      </c>
      <c r="D160" s="128">
        <v>0</v>
      </c>
      <c r="E160" s="128">
        <v>362.24973935000003</v>
      </c>
      <c r="F160" s="128">
        <v>202.26315045000001</v>
      </c>
      <c r="G160" s="128">
        <v>6.5425979500000002</v>
      </c>
      <c r="H160" s="128">
        <v>84.198131380000007</v>
      </c>
      <c r="I160" s="128">
        <v>439.11740331999999</v>
      </c>
      <c r="J160" s="128">
        <v>71.266591840000004</v>
      </c>
      <c r="K160" s="128">
        <v>13.568700120000001</v>
      </c>
      <c r="L160" s="128">
        <v>1.6899511300000001</v>
      </c>
      <c r="M160" s="128">
        <v>0</v>
      </c>
      <c r="N160" s="128">
        <v>63.86056189</v>
      </c>
      <c r="O160" s="128">
        <v>0.14659797999999999</v>
      </c>
      <c r="P160" s="128">
        <v>5.4141344</v>
      </c>
      <c r="Q160" s="128">
        <v>0.19904939999999999</v>
      </c>
      <c r="R160" s="128">
        <v>9.9334483299999992</v>
      </c>
      <c r="S160" s="128">
        <v>0</v>
      </c>
      <c r="T160" s="128">
        <v>0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9">
        <v>45108</v>
      </c>
      <c r="B161" s="128">
        <v>4320.3110380300004</v>
      </c>
      <c r="C161" s="128">
        <v>3109.38602145</v>
      </c>
      <c r="D161" s="128">
        <v>0</v>
      </c>
      <c r="E161" s="128">
        <v>344.15205184000001</v>
      </c>
      <c r="F161" s="128">
        <v>186.96110639</v>
      </c>
      <c r="G161" s="128">
        <v>6.3109445900000001</v>
      </c>
      <c r="H161" s="128">
        <v>87.010595690000002</v>
      </c>
      <c r="I161" s="128">
        <v>420.13748203</v>
      </c>
      <c r="J161" s="128">
        <v>75.51351545</v>
      </c>
      <c r="K161" s="128">
        <v>10.722652849999999</v>
      </c>
      <c r="L161" s="128">
        <v>1.42869157</v>
      </c>
      <c r="M161" s="128">
        <v>0</v>
      </c>
      <c r="N161" s="128">
        <v>63.515810879999997</v>
      </c>
      <c r="O161" s="128">
        <v>0.13715947000000001</v>
      </c>
      <c r="P161" s="128">
        <v>5.25370866</v>
      </c>
      <c r="Q161" s="128">
        <v>0.16670586000000001</v>
      </c>
      <c r="R161" s="128">
        <v>9.6145913000000007</v>
      </c>
      <c r="S161" s="128">
        <v>0</v>
      </c>
      <c r="T161" s="128">
        <v>0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9">
        <v>45139</v>
      </c>
      <c r="B162" s="128">
        <v>4591.9908061899996</v>
      </c>
      <c r="C162" s="128">
        <v>3290.65284174</v>
      </c>
      <c r="D162" s="128">
        <v>0</v>
      </c>
      <c r="E162" s="128">
        <v>349.66971013</v>
      </c>
      <c r="F162" s="128">
        <v>205.82060795999999</v>
      </c>
      <c r="G162" s="128">
        <v>6.6877040299999999</v>
      </c>
      <c r="H162" s="128">
        <v>84.643042579999999</v>
      </c>
      <c r="I162" s="128">
        <v>483.68961347999999</v>
      </c>
      <c r="J162" s="128">
        <v>84.661368440000004</v>
      </c>
      <c r="K162" s="128">
        <v>8.2461352800000007</v>
      </c>
      <c r="L162" s="128">
        <v>1.44856863</v>
      </c>
      <c r="M162" s="128">
        <v>0</v>
      </c>
      <c r="N162" s="128">
        <v>62.152501190000002</v>
      </c>
      <c r="O162" s="128">
        <v>0.12770553000000001</v>
      </c>
      <c r="P162" s="128">
        <v>4.5817798400000003</v>
      </c>
      <c r="Q162" s="128">
        <v>0</v>
      </c>
      <c r="R162" s="128">
        <v>9.6092273600000002</v>
      </c>
      <c r="S162" s="128">
        <v>0</v>
      </c>
      <c r="T162" s="128">
        <v>0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9">
        <v>45170</v>
      </c>
      <c r="B163" s="128">
        <v>4621.9989597100002</v>
      </c>
      <c r="C163" s="128">
        <v>3322.1773483299999</v>
      </c>
      <c r="D163" s="128">
        <v>0</v>
      </c>
      <c r="E163" s="128">
        <v>361.54625205000002</v>
      </c>
      <c r="F163" s="128">
        <v>185.33867916</v>
      </c>
      <c r="G163" s="128">
        <v>6.4285317400000004</v>
      </c>
      <c r="H163" s="128">
        <v>47.290960859999998</v>
      </c>
      <c r="I163" s="128">
        <v>525.45980677</v>
      </c>
      <c r="J163" s="128">
        <v>88.093805000000003</v>
      </c>
      <c r="K163" s="128">
        <v>6.1295002700000003</v>
      </c>
      <c r="L163" s="128">
        <v>1.4462790599999999</v>
      </c>
      <c r="M163" s="128">
        <v>0</v>
      </c>
      <c r="N163" s="128">
        <v>63.043377200000002</v>
      </c>
      <c r="O163" s="128">
        <v>0.11791359999999999</v>
      </c>
      <c r="P163" s="128">
        <v>5.2415521199999997</v>
      </c>
      <c r="Q163" s="128">
        <v>0.19940772000000001</v>
      </c>
      <c r="R163" s="128">
        <v>9.4855458299999995</v>
      </c>
      <c r="S163" s="128">
        <v>0</v>
      </c>
      <c r="T163" s="128">
        <v>0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9">
        <v>45200</v>
      </c>
      <c r="B164" s="128">
        <v>4642.0042067900004</v>
      </c>
      <c r="C164" s="128">
        <v>3364.7367398199999</v>
      </c>
      <c r="D164" s="128">
        <v>0</v>
      </c>
      <c r="E164" s="128">
        <v>362.96166022</v>
      </c>
      <c r="F164" s="128">
        <v>181.76716006000001</v>
      </c>
      <c r="G164" s="128">
        <v>6.2466967599999998</v>
      </c>
      <c r="H164" s="128">
        <v>47.66596715</v>
      </c>
      <c r="I164" s="128">
        <v>506.20858785000001</v>
      </c>
      <c r="J164" s="128">
        <v>89.78901741</v>
      </c>
      <c r="K164" s="128">
        <v>4.2161141100000004</v>
      </c>
      <c r="L164" s="128">
        <v>1.4495007799999999</v>
      </c>
      <c r="M164" s="128">
        <v>0</v>
      </c>
      <c r="N164" s="128">
        <v>68.981974429999994</v>
      </c>
      <c r="O164" s="128">
        <v>0.11065144</v>
      </c>
      <c r="P164" s="128">
        <v>4.3965704800000003</v>
      </c>
      <c r="Q164" s="128">
        <v>0.19606482</v>
      </c>
      <c r="R164" s="128">
        <v>3.2775014599999999</v>
      </c>
      <c r="S164" s="128">
        <v>0</v>
      </c>
      <c r="T164" s="128">
        <v>0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9">
        <v>45231</v>
      </c>
      <c r="B165" s="128">
        <v>4598.9891404999998</v>
      </c>
      <c r="C165" s="128">
        <v>3286.4918930600002</v>
      </c>
      <c r="D165" s="128">
        <v>0</v>
      </c>
      <c r="E165" s="128">
        <v>420.41354310000003</v>
      </c>
      <c r="F165" s="128">
        <v>189.21609278</v>
      </c>
      <c r="G165" s="128">
        <v>9.0370478599999995</v>
      </c>
      <c r="H165" s="128">
        <v>49.302129860000001</v>
      </c>
      <c r="I165" s="128">
        <v>476.53292942000002</v>
      </c>
      <c r="J165" s="128">
        <v>87.86672926</v>
      </c>
      <c r="K165" s="128">
        <v>4.2383352700000003</v>
      </c>
      <c r="L165" s="128">
        <v>1.4431493</v>
      </c>
      <c r="M165" s="128">
        <v>0</v>
      </c>
      <c r="N165" s="128">
        <v>67.973441989999998</v>
      </c>
      <c r="O165" s="128">
        <v>0.18333622999999999</v>
      </c>
      <c r="P165" s="128">
        <v>4.2200978100000004</v>
      </c>
      <c r="Q165" s="128">
        <v>0.11735216</v>
      </c>
      <c r="R165" s="128">
        <v>1.9530624000000001</v>
      </c>
      <c r="S165" s="128">
        <v>0</v>
      </c>
      <c r="T165" s="128">
        <v>0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9">
        <v>45261</v>
      </c>
      <c r="B166" s="128">
        <v>4563.0147491099997</v>
      </c>
      <c r="C166" s="128">
        <v>3189.17146301</v>
      </c>
      <c r="D166" s="128">
        <v>0</v>
      </c>
      <c r="E166" s="128">
        <v>522.97447947000001</v>
      </c>
      <c r="F166" s="128">
        <v>199.30778534999999</v>
      </c>
      <c r="G166" s="128">
        <v>8.6857258399999999</v>
      </c>
      <c r="H166" s="128">
        <v>46.66386447</v>
      </c>
      <c r="I166" s="128">
        <v>434.18898927999999</v>
      </c>
      <c r="J166" s="128">
        <v>83.747659540000001</v>
      </c>
      <c r="K166" s="128">
        <v>3.5923875700000001</v>
      </c>
      <c r="L166" s="128">
        <v>1.4634785800000001</v>
      </c>
      <c r="M166" s="128">
        <v>0</v>
      </c>
      <c r="N166" s="128">
        <v>66.636731909999995</v>
      </c>
      <c r="O166" s="128">
        <v>0.16234156999999999</v>
      </c>
      <c r="P166" s="128">
        <v>4.4236222200000004</v>
      </c>
      <c r="Q166" s="128">
        <v>0.13014607</v>
      </c>
      <c r="R166" s="128">
        <v>1.8251315299999999</v>
      </c>
      <c r="S166" s="128">
        <v>0</v>
      </c>
      <c r="T166" s="128">
        <v>4.0942699999999999E-2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9">
        <v>45292</v>
      </c>
      <c r="B167" s="128">
        <v>4534.1552824399996</v>
      </c>
      <c r="C167" s="128">
        <v>3120.0282810499998</v>
      </c>
      <c r="D167" s="128">
        <v>0</v>
      </c>
      <c r="E167" s="128">
        <v>614.94584110000005</v>
      </c>
      <c r="F167" s="128">
        <v>157.47485248999999</v>
      </c>
      <c r="G167" s="128">
        <v>8.4963592699999992</v>
      </c>
      <c r="H167" s="128">
        <v>43.174717219999998</v>
      </c>
      <c r="I167" s="128">
        <v>422.84290250999999</v>
      </c>
      <c r="J167" s="128">
        <v>89.185577969999997</v>
      </c>
      <c r="K167" s="128">
        <v>4.3573058500000004</v>
      </c>
      <c r="L167" s="128">
        <v>1.5640543</v>
      </c>
      <c r="M167" s="128">
        <v>0</v>
      </c>
      <c r="N167" s="128">
        <v>66.073241199999998</v>
      </c>
      <c r="O167" s="128">
        <v>1.7881E-4</v>
      </c>
      <c r="P167" s="128">
        <v>4.4870204200000003</v>
      </c>
      <c r="Q167" s="128">
        <v>0.13076605999999999</v>
      </c>
      <c r="R167" s="128">
        <v>1.35668465</v>
      </c>
      <c r="S167" s="128">
        <v>0</v>
      </c>
      <c r="T167" s="128">
        <v>3.7499539999999998E-2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9">
        <v>45323</v>
      </c>
      <c r="B168" s="128">
        <v>4541.2017734800002</v>
      </c>
      <c r="C168" s="128">
        <v>2999.4311354500001</v>
      </c>
      <c r="D168" s="128">
        <v>0</v>
      </c>
      <c r="E168" s="128">
        <v>801.24705341000004</v>
      </c>
      <c r="F168" s="128">
        <v>179.4027936</v>
      </c>
      <c r="G168" s="128">
        <v>1.15238592</v>
      </c>
      <c r="H168" s="128">
        <v>38.134010080000003</v>
      </c>
      <c r="I168" s="128">
        <v>348.59022914000002</v>
      </c>
      <c r="J168" s="128">
        <v>94.70123907</v>
      </c>
      <c r="K168" s="128">
        <v>4.3223792300000001</v>
      </c>
      <c r="L168" s="128">
        <v>1.57318274</v>
      </c>
      <c r="M168" s="128">
        <v>0</v>
      </c>
      <c r="N168" s="128">
        <v>65.800272079999999</v>
      </c>
      <c r="O168" s="128">
        <v>1.7881E-4</v>
      </c>
      <c r="P168" s="128">
        <v>5.8638313999999996</v>
      </c>
      <c r="Q168" s="128">
        <v>0.13117961</v>
      </c>
      <c r="R168" s="128">
        <v>0.81432914000000001</v>
      </c>
      <c r="S168" s="128">
        <v>0</v>
      </c>
      <c r="T168" s="128">
        <v>3.7573799999999997E-2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9">
        <v>45352</v>
      </c>
      <c r="B169" s="128">
        <v>4744.2992823200002</v>
      </c>
      <c r="C169" s="128">
        <v>3030.2040459099999</v>
      </c>
      <c r="D169" s="128">
        <v>0</v>
      </c>
      <c r="E169" s="128">
        <v>882.87293867999995</v>
      </c>
      <c r="F169" s="128">
        <v>197.23521858999999</v>
      </c>
      <c r="G169" s="128">
        <v>1.1215406999999999</v>
      </c>
      <c r="H169" s="128">
        <v>36.452380130000002</v>
      </c>
      <c r="I169" s="128">
        <v>418.56642085999999</v>
      </c>
      <c r="J169" s="128">
        <v>102.41701762</v>
      </c>
      <c r="K169" s="128">
        <v>3.90050403</v>
      </c>
      <c r="L169" s="128">
        <v>1.57116086</v>
      </c>
      <c r="M169" s="128">
        <v>0</v>
      </c>
      <c r="N169" s="128">
        <v>65.108698770000004</v>
      </c>
      <c r="O169" s="128">
        <v>1.7881E-4</v>
      </c>
      <c r="P169" s="128">
        <v>4.1971705899999998</v>
      </c>
      <c r="Q169" s="128">
        <v>0</v>
      </c>
      <c r="R169" s="128">
        <v>0.65200676999999996</v>
      </c>
      <c r="S169" s="128">
        <v>0</v>
      </c>
      <c r="T169" s="128">
        <v>0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9">
        <v>45383</v>
      </c>
      <c r="B170" s="128">
        <v>4810.3915492400001</v>
      </c>
      <c r="C170" s="128">
        <v>3076.5938021299999</v>
      </c>
      <c r="D170" s="128">
        <v>0</v>
      </c>
      <c r="E170" s="128">
        <v>882.41903708999996</v>
      </c>
      <c r="F170" s="128">
        <v>207.03267532999999</v>
      </c>
      <c r="G170" s="128">
        <v>1.0632787500000001</v>
      </c>
      <c r="H170" s="128">
        <v>37.855305000000001</v>
      </c>
      <c r="I170" s="128">
        <v>432.62593253</v>
      </c>
      <c r="J170" s="128">
        <v>97.168799550000003</v>
      </c>
      <c r="K170" s="128">
        <v>4.5352263199999996</v>
      </c>
      <c r="L170" s="128">
        <v>1.56329005</v>
      </c>
      <c r="M170" s="128">
        <v>0</v>
      </c>
      <c r="N170" s="128">
        <v>64.052967030000005</v>
      </c>
      <c r="O170" s="128">
        <v>1.7881E-4</v>
      </c>
      <c r="P170" s="128">
        <v>5.0204720199999997</v>
      </c>
      <c r="Q170" s="128">
        <v>0</v>
      </c>
      <c r="R170" s="128">
        <v>0.46057651999999999</v>
      </c>
      <c r="S170" s="128">
        <v>0</v>
      </c>
      <c r="T170" s="128">
        <v>8.1100000000000003E-6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9">
        <v>45413</v>
      </c>
      <c r="B171" s="128">
        <v>4841.6037925600003</v>
      </c>
      <c r="C171" s="128">
        <v>3109.6691051100001</v>
      </c>
      <c r="D171" s="128">
        <v>0</v>
      </c>
      <c r="E171" s="128">
        <v>874.08668838000006</v>
      </c>
      <c r="F171" s="128">
        <v>238.95859541999999</v>
      </c>
      <c r="G171" s="128">
        <v>1.0120568599999999</v>
      </c>
      <c r="H171" s="128">
        <v>34.911681020000003</v>
      </c>
      <c r="I171" s="128">
        <v>415.06455656999998</v>
      </c>
      <c r="J171" s="128">
        <v>93.735122369999999</v>
      </c>
      <c r="K171" s="128">
        <v>4.3580565900000003</v>
      </c>
      <c r="L171" s="128">
        <v>1.46407965</v>
      </c>
      <c r="M171" s="128">
        <v>0</v>
      </c>
      <c r="N171" s="128">
        <v>63.431352510000004</v>
      </c>
      <c r="O171" s="128">
        <v>6.5305299999999997E-3</v>
      </c>
      <c r="P171" s="128">
        <v>4.6333225300000001</v>
      </c>
      <c r="Q171" s="128">
        <v>0</v>
      </c>
      <c r="R171" s="128">
        <v>0.27264502000000002</v>
      </c>
      <c r="S171" s="128">
        <v>0</v>
      </c>
      <c r="T171" s="128">
        <v>0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9">
        <v>45444</v>
      </c>
      <c r="B172" s="128">
        <v>4968.49755559</v>
      </c>
      <c r="C172" s="128">
        <v>3252.5428440599999</v>
      </c>
      <c r="D172" s="128">
        <v>0</v>
      </c>
      <c r="E172" s="128">
        <v>891.95461169999999</v>
      </c>
      <c r="F172" s="128">
        <v>202.84054560000001</v>
      </c>
      <c r="G172" s="128">
        <v>0.99502844999999995</v>
      </c>
      <c r="H172" s="128">
        <v>38.842637629999999</v>
      </c>
      <c r="I172" s="128">
        <v>407.76845808000002</v>
      </c>
      <c r="J172" s="128">
        <v>86.414195300000003</v>
      </c>
      <c r="K172" s="128">
        <v>3.4712550800000002</v>
      </c>
      <c r="L172" s="128">
        <v>2.04778561</v>
      </c>
      <c r="M172" s="128">
        <v>0</v>
      </c>
      <c r="N172" s="128">
        <v>63.040742430000002</v>
      </c>
      <c r="O172" s="128">
        <v>1.8286999999999999E-4</v>
      </c>
      <c r="P172" s="128">
        <v>4.6913460000000002</v>
      </c>
      <c r="Q172" s="128">
        <v>0</v>
      </c>
      <c r="R172" s="128">
        <v>13.88792278</v>
      </c>
      <c r="S172" s="128">
        <v>0</v>
      </c>
      <c r="T172" s="128">
        <v>0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9">
        <v>45474</v>
      </c>
      <c r="B173" s="128">
        <v>5049.6523328100002</v>
      </c>
      <c r="C173" s="128">
        <v>3249.9050972800001</v>
      </c>
      <c r="D173" s="128">
        <v>0</v>
      </c>
      <c r="E173" s="128">
        <v>902.82235104999995</v>
      </c>
      <c r="F173" s="128">
        <v>199.27461602</v>
      </c>
      <c r="G173" s="128">
        <v>0.94059685999999998</v>
      </c>
      <c r="H173" s="128">
        <v>40.190568939999999</v>
      </c>
      <c r="I173" s="128">
        <v>455.30814965000002</v>
      </c>
      <c r="J173" s="128">
        <v>90.754636390000002</v>
      </c>
      <c r="K173" s="128">
        <v>3.2231862599999999</v>
      </c>
      <c r="L173" s="128">
        <v>2.1059639899999998</v>
      </c>
      <c r="M173" s="128">
        <v>0</v>
      </c>
      <c r="N173" s="128">
        <v>62.578211209999999</v>
      </c>
      <c r="O173" s="128">
        <v>7.4275999999999997E-4</v>
      </c>
      <c r="P173" s="128">
        <v>7.7562817500000003</v>
      </c>
      <c r="Q173" s="128">
        <v>0</v>
      </c>
      <c r="R173" s="128">
        <v>34.791930649999998</v>
      </c>
      <c r="S173" s="128">
        <v>0</v>
      </c>
      <c r="T173" s="128">
        <v>0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9">
        <v>45505</v>
      </c>
      <c r="B174" s="128">
        <v>5116.2849560100003</v>
      </c>
      <c r="C174" s="128">
        <v>3261.1329824300001</v>
      </c>
      <c r="D174" s="128">
        <v>0</v>
      </c>
      <c r="E174" s="128">
        <v>901.16689498000005</v>
      </c>
      <c r="F174" s="128">
        <v>205.99875549999999</v>
      </c>
      <c r="G174" s="128">
        <v>0.91945885000000005</v>
      </c>
      <c r="H174" s="128">
        <v>41.547222929999997</v>
      </c>
      <c r="I174" s="128">
        <v>501.56306626000003</v>
      </c>
      <c r="J174" s="128">
        <v>93.250699229999995</v>
      </c>
      <c r="K174" s="128">
        <v>3.1564120899999999</v>
      </c>
      <c r="L174" s="128">
        <v>2.04118106</v>
      </c>
      <c r="M174" s="128">
        <v>0</v>
      </c>
      <c r="N174" s="128">
        <v>62.466852889999998</v>
      </c>
      <c r="O174" s="128">
        <v>7.8534000000000004E-4</v>
      </c>
      <c r="P174" s="128">
        <v>8.0068652399999998</v>
      </c>
      <c r="Q174" s="128">
        <v>0</v>
      </c>
      <c r="R174" s="128">
        <v>35.033779209999999</v>
      </c>
      <c r="S174" s="128">
        <v>0</v>
      </c>
      <c r="T174" s="128">
        <v>0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9">
        <v>45536</v>
      </c>
      <c r="B175" s="128">
        <v>5045.8206486299996</v>
      </c>
      <c r="C175" s="128">
        <v>3241.6527082299999</v>
      </c>
      <c r="D175" s="128">
        <v>0</v>
      </c>
      <c r="E175" s="128">
        <v>853.44522651</v>
      </c>
      <c r="F175" s="128">
        <v>202.93939165</v>
      </c>
      <c r="G175" s="128">
        <v>0.83949931</v>
      </c>
      <c r="H175" s="128">
        <v>38.02347692</v>
      </c>
      <c r="I175" s="128">
        <v>497.54145269999998</v>
      </c>
      <c r="J175" s="128">
        <v>101.384129</v>
      </c>
      <c r="K175" s="128">
        <v>2.3123329899999998</v>
      </c>
      <c r="L175" s="128">
        <v>2.6993928500000002</v>
      </c>
      <c r="M175" s="128">
        <v>0</v>
      </c>
      <c r="N175" s="128">
        <v>61.171519179999997</v>
      </c>
      <c r="O175" s="128">
        <v>7.8693999999999997E-4</v>
      </c>
      <c r="P175" s="128">
        <v>8.4327129700000008</v>
      </c>
      <c r="Q175" s="128">
        <v>0</v>
      </c>
      <c r="R175" s="128">
        <v>35.378019379999998</v>
      </c>
      <c r="S175" s="128">
        <v>0</v>
      </c>
      <c r="T175" s="128">
        <v>0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9">
        <v>45566</v>
      </c>
      <c r="B176" s="128">
        <v>5047.1819031100003</v>
      </c>
      <c r="C176" s="128">
        <v>3081.32277075</v>
      </c>
      <c r="D176" s="128">
        <v>0</v>
      </c>
      <c r="E176" s="128">
        <v>932.12320689000001</v>
      </c>
      <c r="F176" s="128">
        <v>200.56572546000001</v>
      </c>
      <c r="G176" s="128">
        <v>0.79060432999999997</v>
      </c>
      <c r="H176" s="128">
        <v>39.930291889999999</v>
      </c>
      <c r="I176" s="128">
        <v>551.99465192000002</v>
      </c>
      <c r="J176" s="128">
        <v>120.86500282</v>
      </c>
      <c r="K176" s="128">
        <v>2.2485076500000001</v>
      </c>
      <c r="L176" s="128">
        <v>3.5876338300000001</v>
      </c>
      <c r="M176" s="128">
        <v>0</v>
      </c>
      <c r="N176" s="128">
        <v>61.129002010000001</v>
      </c>
      <c r="O176" s="128">
        <v>7.8545999999999998E-4</v>
      </c>
      <c r="P176" s="128">
        <v>8.31686324</v>
      </c>
      <c r="Q176" s="128">
        <v>0</v>
      </c>
      <c r="R176" s="128">
        <v>44.306856860000003</v>
      </c>
      <c r="S176" s="128">
        <v>0</v>
      </c>
      <c r="T176" s="128">
        <v>0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>
      <c r="A177" s="9">
        <v>45597</v>
      </c>
      <c r="B177" s="128">
        <v>5046.1225350100003</v>
      </c>
      <c r="C177" s="128">
        <v>3042.6396193999999</v>
      </c>
      <c r="D177" s="128">
        <v>0</v>
      </c>
      <c r="E177" s="128">
        <v>1012.77075003</v>
      </c>
      <c r="F177" s="128">
        <v>133.98310713999999</v>
      </c>
      <c r="G177" s="128">
        <v>0.75564576999999999</v>
      </c>
      <c r="H177" s="128">
        <v>42.749723950000003</v>
      </c>
      <c r="I177" s="128">
        <v>561.77751077999994</v>
      </c>
      <c r="J177" s="128">
        <v>126.56560957000001</v>
      </c>
      <c r="K177" s="128">
        <v>2.0976044200000001</v>
      </c>
      <c r="L177" s="128">
        <v>3.6632990099999998</v>
      </c>
      <c r="M177" s="128">
        <v>0</v>
      </c>
      <c r="N177" s="128">
        <v>61.03896512</v>
      </c>
      <c r="O177" s="128">
        <v>7.8551999999999995E-4</v>
      </c>
      <c r="P177" s="128">
        <v>8.3314536799999992</v>
      </c>
      <c r="Q177" s="128">
        <v>0</v>
      </c>
      <c r="R177" s="128">
        <v>49.748460620000003</v>
      </c>
      <c r="S177" s="128">
        <v>0</v>
      </c>
      <c r="T177" s="128">
        <v>0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9">
        <v>45627</v>
      </c>
      <c r="B178" s="128">
        <v>4984.7744014899999</v>
      </c>
      <c r="C178" s="128">
        <v>3011.4908106399998</v>
      </c>
      <c r="D178" s="128">
        <v>0</v>
      </c>
      <c r="E178" s="128">
        <v>1026.46583037</v>
      </c>
      <c r="F178" s="128">
        <v>130.54878273</v>
      </c>
      <c r="G178" s="128">
        <v>0.97457748</v>
      </c>
      <c r="H178" s="128">
        <v>33.78903279</v>
      </c>
      <c r="I178" s="128">
        <v>519.50136497999995</v>
      </c>
      <c r="J178" s="128">
        <v>134.09807506999999</v>
      </c>
      <c r="K178" s="128">
        <v>2.0650234599999999</v>
      </c>
      <c r="L178" s="128">
        <v>3.72144677</v>
      </c>
      <c r="M178" s="128">
        <v>0</v>
      </c>
      <c r="N178" s="128">
        <v>61.747930459999999</v>
      </c>
      <c r="O178" s="128">
        <v>7.8560999999999995E-4</v>
      </c>
      <c r="P178" s="128">
        <v>7.7666149500000001</v>
      </c>
      <c r="Q178" s="128">
        <v>0</v>
      </c>
      <c r="R178" s="128">
        <v>52.604126180000002</v>
      </c>
      <c r="S178" s="128">
        <v>0</v>
      </c>
      <c r="T178" s="128">
        <v>0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9">
        <v>45658</v>
      </c>
      <c r="B179" s="128">
        <v>4587.7686765099998</v>
      </c>
      <c r="C179" s="128">
        <v>2816.0115991799998</v>
      </c>
      <c r="D179" s="128">
        <v>0</v>
      </c>
      <c r="E179" s="128">
        <v>818.34576593999998</v>
      </c>
      <c r="F179" s="128">
        <v>14.51043701</v>
      </c>
      <c r="G179" s="128">
        <v>0.86886781000000002</v>
      </c>
      <c r="H179" s="128">
        <v>38.556132679999997</v>
      </c>
      <c r="I179" s="128">
        <v>607.49879751000003</v>
      </c>
      <c r="J179" s="128">
        <v>148.03073111</v>
      </c>
      <c r="K179" s="128">
        <v>1.9389935899999999</v>
      </c>
      <c r="L179" s="128">
        <v>4.3637853299999998</v>
      </c>
      <c r="M179" s="128">
        <v>0</v>
      </c>
      <c r="N179" s="128">
        <v>62.270560580000001</v>
      </c>
      <c r="O179" s="128">
        <v>7.8567000000000003E-4</v>
      </c>
      <c r="P179" s="128">
        <v>23.4557647</v>
      </c>
      <c r="Q179" s="128">
        <v>0</v>
      </c>
      <c r="R179" s="128">
        <v>51.916455399999997</v>
      </c>
      <c r="S179" s="128">
        <v>0</v>
      </c>
      <c r="T179" s="128">
        <v>0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9">
        <v>45689</v>
      </c>
      <c r="B180" s="128">
        <v>4241.4969515800003</v>
      </c>
      <c r="C180" s="128">
        <v>2521.01847413</v>
      </c>
      <c r="D180" s="128">
        <v>0</v>
      </c>
      <c r="E180" s="128">
        <v>834.97352597999998</v>
      </c>
      <c r="F180" s="128">
        <v>34.147997859999997</v>
      </c>
      <c r="G180" s="128">
        <v>0.81456998999999997</v>
      </c>
      <c r="H180" s="128">
        <v>41.599220819999999</v>
      </c>
      <c r="I180" s="128">
        <v>545.76375341999994</v>
      </c>
      <c r="J180" s="128">
        <v>142.17286240999999</v>
      </c>
      <c r="K180" s="128">
        <v>1.92233195</v>
      </c>
      <c r="L180" s="128">
        <v>4.3506182200000003</v>
      </c>
      <c r="M180" s="128">
        <v>0</v>
      </c>
      <c r="N180" s="128">
        <v>61.085858649999999</v>
      </c>
      <c r="O180" s="128">
        <v>7.8569999999999996E-4</v>
      </c>
      <c r="P180" s="128">
        <v>23.838708440000001</v>
      </c>
      <c r="Q180" s="128">
        <v>0</v>
      </c>
      <c r="R180" s="128">
        <v>29.808244009999999</v>
      </c>
      <c r="S180" s="128">
        <v>0</v>
      </c>
      <c r="T180" s="128">
        <v>0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9">
        <v>45717</v>
      </c>
      <c r="B181" s="128">
        <v>5004.9324854099996</v>
      </c>
      <c r="C181" s="128">
        <v>3142.1273559000001</v>
      </c>
      <c r="D181" s="128">
        <v>0</v>
      </c>
      <c r="E181" s="128">
        <v>928.24618994000002</v>
      </c>
      <c r="F181" s="128">
        <v>33.8964219</v>
      </c>
      <c r="G181" s="128">
        <v>0.76849053000000001</v>
      </c>
      <c r="H181" s="128">
        <v>76.066367409999998</v>
      </c>
      <c r="I181" s="128">
        <v>582.87808439000003</v>
      </c>
      <c r="J181" s="128">
        <v>120.14871479999999</v>
      </c>
      <c r="K181" s="128">
        <v>2.8795486399999999</v>
      </c>
      <c r="L181" s="128">
        <v>3.7849077499999999</v>
      </c>
      <c r="M181" s="128">
        <v>0</v>
      </c>
      <c r="N181" s="128">
        <v>61.624438089999998</v>
      </c>
      <c r="O181" s="128">
        <v>7.4324000000000005E-4</v>
      </c>
      <c r="P181" s="128">
        <v>22.888678500000001</v>
      </c>
      <c r="Q181" s="128">
        <v>0</v>
      </c>
      <c r="R181" s="128">
        <v>29.622544319999999</v>
      </c>
      <c r="S181" s="128">
        <v>0</v>
      </c>
      <c r="T181" s="128">
        <v>0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9">
        <v>45748</v>
      </c>
      <c r="B182" s="128">
        <v>5582.1684362400001</v>
      </c>
      <c r="C182" s="128">
        <v>3713.0027564400002</v>
      </c>
      <c r="D182" s="128">
        <v>0</v>
      </c>
      <c r="E182" s="128">
        <v>1002.09006743</v>
      </c>
      <c r="F182" s="128">
        <v>29.7332149</v>
      </c>
      <c r="G182" s="128">
        <v>0.65341515999999999</v>
      </c>
      <c r="H182" s="128">
        <v>85.222656020000002</v>
      </c>
      <c r="I182" s="128">
        <v>520.32995083000003</v>
      </c>
      <c r="J182" s="128">
        <v>116.3388805</v>
      </c>
      <c r="K182" s="128">
        <v>2.8823272200000001</v>
      </c>
      <c r="L182" s="128">
        <v>3.71480765</v>
      </c>
      <c r="M182" s="128">
        <v>0</v>
      </c>
      <c r="N182" s="128">
        <v>55.534982890000002</v>
      </c>
      <c r="O182" s="128">
        <v>7.4330000000000002E-4</v>
      </c>
      <c r="P182" s="128">
        <v>23.32246361</v>
      </c>
      <c r="Q182" s="128">
        <v>0</v>
      </c>
      <c r="R182" s="128">
        <v>29.342170289999999</v>
      </c>
      <c r="S182" s="128">
        <v>0</v>
      </c>
      <c r="T182" s="128">
        <v>0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9">
        <v>45778</v>
      </c>
      <c r="B183" s="128">
        <v>5865.1887449200003</v>
      </c>
      <c r="C183" s="128">
        <v>4014.1884711100001</v>
      </c>
      <c r="D183" s="128">
        <v>0</v>
      </c>
      <c r="E183" s="128">
        <v>1029.6016959399999</v>
      </c>
      <c r="F183" s="128">
        <v>26.592631570000002</v>
      </c>
      <c r="G183" s="128">
        <v>0.60240386000000001</v>
      </c>
      <c r="H183" s="128">
        <v>83.536571899999998</v>
      </c>
      <c r="I183" s="128">
        <v>482.61081446999998</v>
      </c>
      <c r="J183" s="128">
        <v>116.75579401</v>
      </c>
      <c r="K183" s="128">
        <v>4.1441842299999996</v>
      </c>
      <c r="L183" s="128">
        <v>3.6048448</v>
      </c>
      <c r="M183" s="128">
        <v>0</v>
      </c>
      <c r="N183" s="128">
        <v>54.96139307</v>
      </c>
      <c r="O183" s="128">
        <v>7.4335999999999998E-4</v>
      </c>
      <c r="P183" s="128">
        <v>19.721096719999998</v>
      </c>
      <c r="Q183" s="128">
        <v>0</v>
      </c>
      <c r="R183" s="128">
        <v>28.868099879999999</v>
      </c>
      <c r="S183" s="128">
        <v>0</v>
      </c>
      <c r="T183" s="128">
        <v>0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9">
        <v>45809</v>
      </c>
      <c r="B184" s="128">
        <v>6085.5798274199997</v>
      </c>
      <c r="C184" s="128">
        <v>4266.4441746000002</v>
      </c>
      <c r="D184" s="128">
        <v>0</v>
      </c>
      <c r="E184" s="128">
        <v>1006.72591002</v>
      </c>
      <c r="F184" s="128">
        <v>24.425396899999999</v>
      </c>
      <c r="G184" s="128">
        <v>0.48682365</v>
      </c>
      <c r="H184" s="128">
        <v>79.128656919999997</v>
      </c>
      <c r="I184" s="128">
        <v>485.6175212</v>
      </c>
      <c r="J184" s="128">
        <v>116.83582715</v>
      </c>
      <c r="K184" s="128">
        <v>4.1725555500000002</v>
      </c>
      <c r="L184" s="128">
        <v>3.23087334</v>
      </c>
      <c r="M184" s="128">
        <v>0</v>
      </c>
      <c r="N184" s="128">
        <v>51.379939210000003</v>
      </c>
      <c r="O184" s="128">
        <v>7.4341999999999995E-4</v>
      </c>
      <c r="P184" s="128">
        <v>19.151369110000001</v>
      </c>
      <c r="Q184" s="128">
        <v>0</v>
      </c>
      <c r="R184" s="128">
        <v>27.980036349999999</v>
      </c>
      <c r="S184" s="128">
        <v>0</v>
      </c>
      <c r="T184" s="128">
        <v>0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9">
        <v>45839</v>
      </c>
      <c r="B185" s="128">
        <v>6051.2651274099999</v>
      </c>
      <c r="C185" s="128">
        <v>4300.7836644299996</v>
      </c>
      <c r="D185" s="128">
        <v>0</v>
      </c>
      <c r="E185" s="128">
        <v>1011.3631245399999</v>
      </c>
      <c r="F185" s="128">
        <v>24.011145800000001</v>
      </c>
      <c r="G185" s="128">
        <v>0.40904589000000002</v>
      </c>
      <c r="H185" s="128">
        <v>70.479537859999994</v>
      </c>
      <c r="I185" s="128">
        <v>432.49677854999999</v>
      </c>
      <c r="J185" s="128">
        <v>111.94637726000001</v>
      </c>
      <c r="K185" s="128">
        <v>8.0917097800000004</v>
      </c>
      <c r="L185" s="128">
        <v>2.90222435</v>
      </c>
      <c r="M185" s="128">
        <v>0</v>
      </c>
      <c r="N185" s="128">
        <v>37.277707139999997</v>
      </c>
      <c r="O185" s="128">
        <v>7.4348000000000003E-4</v>
      </c>
      <c r="P185" s="128">
        <v>19.140262679999999</v>
      </c>
      <c r="Q185" s="128">
        <v>0</v>
      </c>
      <c r="R185" s="128">
        <v>32.362805649999999</v>
      </c>
      <c r="S185" s="128">
        <v>0</v>
      </c>
      <c r="T185" s="128">
        <v>0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9">
        <v>45870</v>
      </c>
      <c r="B186" s="128">
        <v>5993.2353234900002</v>
      </c>
      <c r="C186" s="128">
        <v>4341.5267408199998</v>
      </c>
      <c r="D186" s="128">
        <v>0</v>
      </c>
      <c r="E186" s="128">
        <v>954.80216270000005</v>
      </c>
      <c r="F186" s="128">
        <v>23.12793242</v>
      </c>
      <c r="G186" s="128">
        <v>0.31886800999999998</v>
      </c>
      <c r="H186" s="128">
        <v>76.929438500000003</v>
      </c>
      <c r="I186" s="128">
        <v>400.94816059999999</v>
      </c>
      <c r="J186" s="128">
        <v>113.05002674000001</v>
      </c>
      <c r="K186" s="128">
        <v>8.72285529</v>
      </c>
      <c r="L186" s="128">
        <v>2.8021941199999998</v>
      </c>
      <c r="M186" s="128">
        <v>0</v>
      </c>
      <c r="N186" s="128">
        <v>18.005512750000001</v>
      </c>
      <c r="O186" s="128">
        <v>7.4648E-4</v>
      </c>
      <c r="P186" s="128">
        <v>19.01692237</v>
      </c>
      <c r="Q186" s="128">
        <v>0</v>
      </c>
      <c r="R186" s="128">
        <v>33.983762689999999</v>
      </c>
      <c r="S186" s="128">
        <v>0</v>
      </c>
      <c r="T186" s="128">
        <v>0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9">
        <v>45901</v>
      </c>
      <c r="B187" s="128">
        <v>6234.0905774700004</v>
      </c>
      <c r="C187" s="128">
        <v>4468.2650436100002</v>
      </c>
      <c r="D187" s="128">
        <v>0</v>
      </c>
      <c r="E187" s="128">
        <v>968.16413640999997</v>
      </c>
      <c r="F187" s="128">
        <v>22.16042998</v>
      </c>
      <c r="G187" s="128">
        <v>0.27979715999999999</v>
      </c>
      <c r="H187" s="128">
        <v>104.97370728999999</v>
      </c>
      <c r="I187" s="128">
        <v>449.07881782999999</v>
      </c>
      <c r="J187" s="128">
        <v>117.12455829</v>
      </c>
      <c r="K187" s="128">
        <v>8.5384508100000005</v>
      </c>
      <c r="L187" s="128">
        <v>2.3107490999999998</v>
      </c>
      <c r="M187" s="128">
        <v>0</v>
      </c>
      <c r="N187" s="128">
        <v>40.806314890000003</v>
      </c>
      <c r="O187" s="128">
        <v>7.5847999999999996E-4</v>
      </c>
      <c r="P187" s="128">
        <v>18.810329070000002</v>
      </c>
      <c r="Q187" s="128">
        <v>0</v>
      </c>
      <c r="R187" s="128">
        <v>33.577484550000001</v>
      </c>
      <c r="S187" s="128">
        <v>0</v>
      </c>
      <c r="T187" s="128">
        <v>0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9">
        <v>45931</v>
      </c>
      <c r="B188" s="128">
        <v>5749.6375921700001</v>
      </c>
      <c r="C188" s="128">
        <v>3909.0837059700002</v>
      </c>
      <c r="D188" s="128">
        <v>0</v>
      </c>
      <c r="E188" s="128">
        <v>1017.03264213</v>
      </c>
      <c r="F188" s="128">
        <v>23.314020110000001</v>
      </c>
      <c r="G188" s="128">
        <v>0.23717692000000001</v>
      </c>
      <c r="H188" s="128">
        <v>112.26811331</v>
      </c>
      <c r="I188" s="128">
        <v>496.23610533999999</v>
      </c>
      <c r="J188" s="128">
        <v>115.65705248</v>
      </c>
      <c r="K188" s="128">
        <v>8.2146354299999995</v>
      </c>
      <c r="L188" s="128">
        <v>3.02952288</v>
      </c>
      <c r="M188" s="128">
        <v>0</v>
      </c>
      <c r="N188" s="128">
        <v>11.68751172</v>
      </c>
      <c r="O188" s="128">
        <v>7.4348000000000003E-4</v>
      </c>
      <c r="P188" s="128">
        <v>18.59779528</v>
      </c>
      <c r="Q188" s="128">
        <v>0</v>
      </c>
      <c r="R188" s="128">
        <v>34.278567119999998</v>
      </c>
      <c r="S188" s="128">
        <v>0</v>
      </c>
      <c r="T188" s="128">
        <v>0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9">
        <v>45962</v>
      </c>
      <c r="B189" s="128">
        <v>5762.6464674600002</v>
      </c>
      <c r="C189" s="128">
        <v>3946.2279650400001</v>
      </c>
      <c r="D189" s="128">
        <v>0</v>
      </c>
      <c r="E189" s="128">
        <v>1044.69639869</v>
      </c>
      <c r="F189" s="128">
        <v>21.485366389999999</v>
      </c>
      <c r="G189" s="128">
        <v>0.21584378000000001</v>
      </c>
      <c r="H189" s="128">
        <v>110.52131565000001</v>
      </c>
      <c r="I189" s="128">
        <v>455.40075925999997</v>
      </c>
      <c r="J189" s="128">
        <v>121.40555123</v>
      </c>
      <c r="K189" s="128">
        <v>8.2720692600000003</v>
      </c>
      <c r="L189" s="128">
        <v>2.6453483499999999</v>
      </c>
      <c r="M189" s="128">
        <v>0</v>
      </c>
      <c r="N189" s="128">
        <v>11.622817919999999</v>
      </c>
      <c r="O189" s="128">
        <v>7.5248000000000003E-4</v>
      </c>
      <c r="P189" s="128">
        <v>5.2689912000000003</v>
      </c>
      <c r="Q189" s="128">
        <v>0</v>
      </c>
      <c r="R189" s="128">
        <v>34.883288210000003</v>
      </c>
      <c r="S189" s="128">
        <v>0</v>
      </c>
      <c r="T189" s="128">
        <v>0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5" customWidth="1"/>
    <col min="3" max="3" width="15.109375" style="25" customWidth="1"/>
    <col min="4" max="11" width="9.44140625" style="21" customWidth="1"/>
    <col min="12" max="13" width="12.33203125" style="25" customWidth="1"/>
    <col min="14" max="14" width="9.109375" style="25" collapsed="1"/>
    <col min="15" max="16384" width="9.109375" style="25"/>
  </cols>
  <sheetData>
    <row r="1" spans="1:20">
      <c r="A1" s="18" t="s">
        <v>129</v>
      </c>
    </row>
    <row r="2" spans="1:20" ht="5.25" customHeight="1">
      <c r="A2" s="162"/>
    </row>
    <row r="3" spans="1:20" ht="26.25" customHeight="1">
      <c r="A3" s="224" t="s">
        <v>65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</row>
    <row r="4" spans="1:20" ht="12.75" customHeight="1">
      <c r="A4" s="14" t="s">
        <v>128</v>
      </c>
    </row>
    <row r="5" spans="1:20" ht="12.75" customHeight="1">
      <c r="A5" s="27" t="s">
        <v>226</v>
      </c>
    </row>
    <row r="6" spans="1:20" s="31" customFormat="1">
      <c r="A6" s="226" t="s">
        <v>0</v>
      </c>
      <c r="B6" s="215" t="s">
        <v>1</v>
      </c>
      <c r="C6" s="215" t="s">
        <v>53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52</v>
      </c>
      <c r="M6" s="227" t="s">
        <v>51</v>
      </c>
    </row>
    <row r="7" spans="1:20" s="31" customFormat="1">
      <c r="A7" s="226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27"/>
    </row>
    <row r="8" spans="1:20" ht="27.6">
      <c r="A8" s="226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9">
        <v>40544</v>
      </c>
      <c r="B11" s="128">
        <v>2192.2739531399998</v>
      </c>
      <c r="C11" s="128"/>
      <c r="D11" s="44"/>
      <c r="E11" s="44"/>
      <c r="F11" s="44"/>
      <c r="G11" s="44"/>
      <c r="H11" s="44"/>
      <c r="I11" s="44"/>
      <c r="J11" s="44"/>
      <c r="K11" s="44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9">
        <v>40575</v>
      </c>
      <c r="B12" s="128">
        <v>2218.2038319500002</v>
      </c>
      <c r="C12" s="128"/>
      <c r="D12" s="44"/>
      <c r="E12" s="44"/>
      <c r="F12" s="44"/>
      <c r="G12" s="44"/>
      <c r="H12" s="44"/>
      <c r="I12" s="44"/>
      <c r="J12" s="44"/>
      <c r="K12" s="44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9">
        <v>40603</v>
      </c>
      <c r="B13" s="128">
        <v>2190.1516254100002</v>
      </c>
      <c r="C13" s="128"/>
      <c r="D13" s="44"/>
      <c r="E13" s="44"/>
      <c r="F13" s="44"/>
      <c r="G13" s="44"/>
      <c r="H13" s="44"/>
      <c r="I13" s="44"/>
      <c r="J13" s="44"/>
      <c r="K13" s="44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9">
        <v>40634</v>
      </c>
      <c r="B14" s="128">
        <v>2254.6851407600002</v>
      </c>
      <c r="C14" s="128"/>
      <c r="D14" s="44"/>
      <c r="E14" s="44"/>
      <c r="F14" s="44"/>
      <c r="G14" s="44"/>
      <c r="H14" s="44"/>
      <c r="I14" s="44"/>
      <c r="J14" s="44"/>
      <c r="K14" s="44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9">
        <v>40664</v>
      </c>
      <c r="B15" s="128">
        <v>2231.6164074100002</v>
      </c>
      <c r="C15" s="128"/>
      <c r="D15" s="44"/>
      <c r="E15" s="44"/>
      <c r="F15" s="44"/>
      <c r="G15" s="44"/>
      <c r="H15" s="44"/>
      <c r="I15" s="44"/>
      <c r="J15" s="44"/>
      <c r="K15" s="44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9">
        <v>40695</v>
      </c>
      <c r="B16" s="128">
        <v>2215.6198773199999</v>
      </c>
      <c r="C16" s="128"/>
      <c r="D16" s="44"/>
      <c r="E16" s="44"/>
      <c r="F16" s="44"/>
      <c r="G16" s="44"/>
      <c r="H16" s="44"/>
      <c r="I16" s="44"/>
      <c r="J16" s="44"/>
      <c r="K16" s="44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9">
        <v>40725</v>
      </c>
      <c r="B17" s="128">
        <v>2175.1631476500002</v>
      </c>
      <c r="C17" s="128"/>
      <c r="D17" s="44"/>
      <c r="E17" s="44"/>
      <c r="F17" s="44"/>
      <c r="G17" s="44"/>
      <c r="H17" s="44"/>
      <c r="I17" s="44"/>
      <c r="J17" s="44"/>
      <c r="K17" s="44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9">
        <v>40756</v>
      </c>
      <c r="B18" s="128">
        <v>2156.9211300299999</v>
      </c>
      <c r="C18" s="128"/>
      <c r="D18" s="44"/>
      <c r="E18" s="44"/>
      <c r="F18" s="44"/>
      <c r="G18" s="44"/>
      <c r="H18" s="44"/>
      <c r="I18" s="44"/>
      <c r="J18" s="44"/>
      <c r="K18" s="44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9">
        <v>40787</v>
      </c>
      <c r="B19" s="128">
        <v>2194.1764501399998</v>
      </c>
      <c r="C19" s="128"/>
      <c r="D19" s="44"/>
      <c r="E19" s="44"/>
      <c r="F19" s="44"/>
      <c r="G19" s="44"/>
      <c r="H19" s="44"/>
      <c r="I19" s="44"/>
      <c r="J19" s="44"/>
      <c r="K19" s="44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9">
        <v>40817</v>
      </c>
      <c r="B20" s="128">
        <v>2144.3372159400001</v>
      </c>
      <c r="C20" s="128"/>
      <c r="D20" s="44"/>
      <c r="E20" s="44"/>
      <c r="F20" s="44"/>
      <c r="G20" s="44"/>
      <c r="H20" s="44"/>
      <c r="I20" s="44"/>
      <c r="J20" s="44"/>
      <c r="K20" s="44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9">
        <v>40848</v>
      </c>
      <c r="B21" s="128">
        <v>2222.1068515400002</v>
      </c>
      <c r="C21" s="128"/>
      <c r="D21" s="44"/>
      <c r="E21" s="44"/>
      <c r="F21" s="44"/>
      <c r="G21" s="44"/>
      <c r="H21" s="44"/>
      <c r="I21" s="44"/>
      <c r="J21" s="44"/>
      <c r="K21" s="44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9">
        <v>40878</v>
      </c>
      <c r="B22" s="128">
        <v>2247.1392921000001</v>
      </c>
      <c r="C22" s="128"/>
      <c r="D22" s="44"/>
      <c r="E22" s="44"/>
      <c r="F22" s="44"/>
      <c r="G22" s="44"/>
      <c r="H22" s="44"/>
      <c r="I22" s="44"/>
      <c r="J22" s="44"/>
      <c r="K22" s="44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9">
        <v>40909</v>
      </c>
      <c r="B23" s="128">
        <v>2222.8842332300001</v>
      </c>
      <c r="C23" s="128"/>
      <c r="D23" s="44"/>
      <c r="E23" s="44"/>
      <c r="F23" s="44"/>
      <c r="G23" s="44"/>
      <c r="H23" s="44"/>
      <c r="I23" s="44"/>
      <c r="J23" s="44"/>
      <c r="K23" s="44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9">
        <v>40940</v>
      </c>
      <c r="B24" s="128">
        <v>2217.9341407000002</v>
      </c>
      <c r="C24" s="128"/>
      <c r="D24" s="44"/>
      <c r="E24" s="44"/>
      <c r="F24" s="44"/>
      <c r="G24" s="44"/>
      <c r="H24" s="44"/>
      <c r="I24" s="44"/>
      <c r="J24" s="44"/>
      <c r="K24" s="44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9">
        <v>40969</v>
      </c>
      <c r="B25" s="128">
        <v>2214.9207068400001</v>
      </c>
      <c r="C25" s="128"/>
      <c r="D25" s="44"/>
      <c r="E25" s="44"/>
      <c r="F25" s="44"/>
      <c r="G25" s="44"/>
      <c r="H25" s="44"/>
      <c r="I25" s="44"/>
      <c r="J25" s="44"/>
      <c r="K25" s="44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9">
        <v>41000</v>
      </c>
      <c r="B26" s="128">
        <v>2211.9952199899999</v>
      </c>
      <c r="C26" s="128"/>
      <c r="D26" s="44"/>
      <c r="E26" s="44"/>
      <c r="F26" s="44"/>
      <c r="G26" s="44"/>
      <c r="H26" s="44"/>
      <c r="I26" s="44"/>
      <c r="J26" s="44"/>
      <c r="K26" s="44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9">
        <v>41030</v>
      </c>
      <c r="B27" s="128">
        <v>2270.14327181</v>
      </c>
      <c r="C27" s="128"/>
      <c r="D27" s="44"/>
      <c r="E27" s="44"/>
      <c r="F27" s="44"/>
      <c r="G27" s="44"/>
      <c r="H27" s="44"/>
      <c r="I27" s="44"/>
      <c r="J27" s="44"/>
      <c r="K27" s="44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9">
        <v>41061</v>
      </c>
      <c r="B28" s="128">
        <v>2349.62587936</v>
      </c>
      <c r="C28" s="128"/>
      <c r="D28" s="44"/>
      <c r="E28" s="44"/>
      <c r="F28" s="44"/>
      <c r="G28" s="44"/>
      <c r="H28" s="44"/>
      <c r="I28" s="44"/>
      <c r="J28" s="44"/>
      <c r="K28" s="44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9">
        <v>41091</v>
      </c>
      <c r="B29" s="128">
        <v>2371.25650391</v>
      </c>
      <c r="C29" s="128"/>
      <c r="D29" s="44"/>
      <c r="E29" s="44"/>
      <c r="F29" s="44"/>
      <c r="G29" s="44"/>
      <c r="H29" s="44"/>
      <c r="I29" s="44"/>
      <c r="J29" s="44"/>
      <c r="K29" s="44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9">
        <v>41122</v>
      </c>
      <c r="B30" s="128">
        <v>2350.3290919000001</v>
      </c>
      <c r="C30" s="128"/>
      <c r="D30" s="44"/>
      <c r="E30" s="44"/>
      <c r="F30" s="44"/>
      <c r="G30" s="44"/>
      <c r="H30" s="44"/>
      <c r="I30" s="44"/>
      <c r="J30" s="44"/>
      <c r="K30" s="44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9">
        <v>41153</v>
      </c>
      <c r="B31" s="128">
        <v>2395.4421789100002</v>
      </c>
      <c r="C31" s="128"/>
      <c r="D31" s="44"/>
      <c r="E31" s="44"/>
      <c r="F31" s="44"/>
      <c r="G31" s="44"/>
      <c r="H31" s="44"/>
      <c r="I31" s="44"/>
      <c r="J31" s="44"/>
      <c r="K31" s="44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9">
        <v>41183</v>
      </c>
      <c r="B32" s="128">
        <v>2316.75622273</v>
      </c>
      <c r="C32" s="128"/>
      <c r="D32" s="44"/>
      <c r="E32" s="44"/>
      <c r="F32" s="44"/>
      <c r="G32" s="44"/>
      <c r="H32" s="44"/>
      <c r="I32" s="44"/>
      <c r="J32" s="44"/>
      <c r="K32" s="44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9">
        <v>41214</v>
      </c>
      <c r="B33" s="128">
        <v>2297.5987780099999</v>
      </c>
      <c r="C33" s="128"/>
      <c r="D33" s="44"/>
      <c r="E33" s="44"/>
      <c r="F33" s="44"/>
      <c r="G33" s="44"/>
      <c r="H33" s="44"/>
      <c r="I33" s="44"/>
      <c r="J33" s="44"/>
      <c r="K33" s="44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9">
        <v>41244</v>
      </c>
      <c r="B34" s="128">
        <v>2282.9912735799999</v>
      </c>
      <c r="C34" s="128"/>
      <c r="D34" s="44"/>
      <c r="E34" s="44"/>
      <c r="F34" s="44"/>
      <c r="G34" s="44"/>
      <c r="H34" s="44"/>
      <c r="I34" s="44"/>
      <c r="J34" s="44"/>
      <c r="K34" s="44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9">
        <v>41275</v>
      </c>
      <c r="B35" s="128">
        <v>2288.4584248199999</v>
      </c>
      <c r="C35" s="128"/>
      <c r="D35" s="44"/>
      <c r="E35" s="44"/>
      <c r="F35" s="44"/>
      <c r="G35" s="44"/>
      <c r="H35" s="44"/>
      <c r="I35" s="44"/>
      <c r="J35" s="44"/>
      <c r="K35" s="44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9">
        <v>41306</v>
      </c>
      <c r="B36" s="128">
        <v>2315.94328249</v>
      </c>
      <c r="C36" s="128">
        <v>14.300752620000001</v>
      </c>
      <c r="D36" s="128">
        <v>8.9043964899999999</v>
      </c>
      <c r="E36" s="128">
        <v>0</v>
      </c>
      <c r="F36" s="128">
        <v>6.85893102</v>
      </c>
      <c r="G36" s="128">
        <v>2.0454654699999999</v>
      </c>
      <c r="H36" s="128">
        <v>5.39635613</v>
      </c>
      <c r="I36" s="128">
        <v>4.3661582699999997</v>
      </c>
      <c r="J36" s="128">
        <v>0</v>
      </c>
      <c r="K36" s="128">
        <v>1.0301978599999999</v>
      </c>
      <c r="L36" s="128">
        <v>2301.6425298700001</v>
      </c>
      <c r="M36" s="128">
        <v>301.79433893999999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9">
        <v>41334</v>
      </c>
      <c r="B37" s="128">
        <v>2360.9847108600002</v>
      </c>
      <c r="C37" s="128">
        <v>14.22314218</v>
      </c>
      <c r="D37" s="128">
        <v>8.8861119800000008</v>
      </c>
      <c r="E37" s="128">
        <v>0</v>
      </c>
      <c r="F37" s="128">
        <v>6.8558561200000003</v>
      </c>
      <c r="G37" s="128">
        <v>2.03025586</v>
      </c>
      <c r="H37" s="128">
        <v>5.3370302000000001</v>
      </c>
      <c r="I37" s="128">
        <v>0</v>
      </c>
      <c r="J37" s="128">
        <v>4.3661582699999997</v>
      </c>
      <c r="K37" s="128">
        <v>0.97087193000000005</v>
      </c>
      <c r="L37" s="128">
        <v>2346.76156868</v>
      </c>
      <c r="M37" s="128">
        <v>1178.0640153700001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9">
        <v>41365</v>
      </c>
      <c r="B38" s="128">
        <v>2365.6564165300001</v>
      </c>
      <c r="C38" s="128">
        <v>14.025773089999999</v>
      </c>
      <c r="D38" s="128">
        <v>8.7456291400000001</v>
      </c>
      <c r="E38" s="128">
        <v>0</v>
      </c>
      <c r="F38" s="128">
        <v>6.73639601</v>
      </c>
      <c r="G38" s="128">
        <v>2.0092331300000001</v>
      </c>
      <c r="H38" s="128">
        <v>5.2801439500000003</v>
      </c>
      <c r="I38" s="128">
        <v>0</v>
      </c>
      <c r="J38" s="128">
        <v>4.3661582699999997</v>
      </c>
      <c r="K38" s="128">
        <v>0.91398568000000002</v>
      </c>
      <c r="L38" s="128">
        <v>2351.6306434399999</v>
      </c>
      <c r="M38" s="128">
        <v>1208.2503751900001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9">
        <v>41395</v>
      </c>
      <c r="B39" s="128">
        <v>2358.42828263</v>
      </c>
      <c r="C39" s="128">
        <v>13.811211180000001</v>
      </c>
      <c r="D39" s="128">
        <v>8.5909365799999993</v>
      </c>
      <c r="E39" s="128">
        <v>0</v>
      </c>
      <c r="F39" s="128">
        <v>6.6171230899999998</v>
      </c>
      <c r="G39" s="128">
        <v>1.9738134899999999</v>
      </c>
      <c r="H39" s="128">
        <v>5.2202745999999998</v>
      </c>
      <c r="I39" s="128">
        <v>0</v>
      </c>
      <c r="J39" s="128">
        <v>4.3661582699999997</v>
      </c>
      <c r="K39" s="128">
        <v>0.85411632999999998</v>
      </c>
      <c r="L39" s="128">
        <v>2344.6170714499999</v>
      </c>
      <c r="M39" s="128">
        <v>1222.69731761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9">
        <v>41426</v>
      </c>
      <c r="B40" s="128">
        <v>2373.55056307</v>
      </c>
      <c r="C40" s="128">
        <v>13.576768960000001</v>
      </c>
      <c r="D40" s="128">
        <v>8.4158999600000008</v>
      </c>
      <c r="E40" s="128">
        <v>0</v>
      </c>
      <c r="F40" s="128">
        <v>6.4980034</v>
      </c>
      <c r="G40" s="128">
        <v>1.91789656</v>
      </c>
      <c r="H40" s="128">
        <v>5.1608689999999999</v>
      </c>
      <c r="I40" s="128">
        <v>0</v>
      </c>
      <c r="J40" s="128">
        <v>4.3661582699999997</v>
      </c>
      <c r="K40" s="128">
        <v>0.79471073000000003</v>
      </c>
      <c r="L40" s="128">
        <v>2359.9737941099997</v>
      </c>
      <c r="M40" s="128">
        <v>1224.87811575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9">
        <v>41456</v>
      </c>
      <c r="B41" s="128">
        <v>2390.0121821500002</v>
      </c>
      <c r="C41" s="128">
        <v>15.76300548</v>
      </c>
      <c r="D41" s="128">
        <v>10.65735842</v>
      </c>
      <c r="E41" s="128">
        <v>0</v>
      </c>
      <c r="F41" s="128">
        <v>8.7735485799999999</v>
      </c>
      <c r="G41" s="128">
        <v>1.8838098400000001</v>
      </c>
      <c r="H41" s="128">
        <v>5.1056470599999999</v>
      </c>
      <c r="I41" s="128">
        <v>0</v>
      </c>
      <c r="J41" s="128">
        <v>4.3661582699999997</v>
      </c>
      <c r="K41" s="128">
        <v>0.73948879000000001</v>
      </c>
      <c r="L41" s="128">
        <v>2374.24917667</v>
      </c>
      <c r="M41" s="128">
        <v>1258.3782189200001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9">
        <v>41487</v>
      </c>
      <c r="B42" s="128">
        <v>2422.14585687</v>
      </c>
      <c r="C42" s="128">
        <v>15.50251173</v>
      </c>
      <c r="D42" s="128">
        <v>10.45212364</v>
      </c>
      <c r="E42" s="128">
        <v>0</v>
      </c>
      <c r="F42" s="128">
        <v>8.6080107899999998</v>
      </c>
      <c r="G42" s="128">
        <v>1.8441128499999999</v>
      </c>
      <c r="H42" s="128">
        <v>5.0503880900000002</v>
      </c>
      <c r="I42" s="128">
        <v>0</v>
      </c>
      <c r="J42" s="128">
        <v>4.3661582699999997</v>
      </c>
      <c r="K42" s="128">
        <v>0.68422981999999999</v>
      </c>
      <c r="L42" s="128">
        <v>2406.6433451399998</v>
      </c>
      <c r="M42" s="128">
        <v>1333.95346264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9">
        <v>41518</v>
      </c>
      <c r="B43" s="128">
        <v>2458.68047355</v>
      </c>
      <c r="C43" s="128">
        <v>15.309076709999999</v>
      </c>
      <c r="D43" s="128">
        <v>10.320300140000001</v>
      </c>
      <c r="E43" s="128">
        <v>0</v>
      </c>
      <c r="F43" s="128">
        <v>8.5136480100000007</v>
      </c>
      <c r="G43" s="128">
        <v>1.80665213</v>
      </c>
      <c r="H43" s="128">
        <v>4.9887765699999997</v>
      </c>
      <c r="I43" s="128">
        <v>0</v>
      </c>
      <c r="J43" s="128">
        <v>4.3661582699999997</v>
      </c>
      <c r="K43" s="128">
        <v>0.62261829999999996</v>
      </c>
      <c r="L43" s="128">
        <v>2443.3713968399998</v>
      </c>
      <c r="M43" s="128">
        <v>1374.4877574499999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9">
        <v>41548</v>
      </c>
      <c r="B44" s="128">
        <v>2508.3753118300001</v>
      </c>
      <c r="C44" s="128">
        <v>15.11306415</v>
      </c>
      <c r="D44" s="128">
        <v>10.185639480000001</v>
      </c>
      <c r="E44" s="128">
        <v>0</v>
      </c>
      <c r="F44" s="128">
        <v>8.4151413300000009</v>
      </c>
      <c r="G44" s="128">
        <v>1.7704981500000001</v>
      </c>
      <c r="H44" s="128">
        <v>4.9274246699999997</v>
      </c>
      <c r="I44" s="128">
        <v>0</v>
      </c>
      <c r="J44" s="128">
        <v>4.3661582699999997</v>
      </c>
      <c r="K44" s="128">
        <v>0.56126640000000005</v>
      </c>
      <c r="L44" s="128">
        <v>2493.2622476800002</v>
      </c>
      <c r="M44" s="128">
        <v>1433.8111919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9">
        <v>41579</v>
      </c>
      <c r="B45" s="128">
        <v>2527.6101641199998</v>
      </c>
      <c r="C45" s="128">
        <v>13.64132526</v>
      </c>
      <c r="D45" s="128">
        <v>8.7773954799999991</v>
      </c>
      <c r="E45" s="128">
        <v>0</v>
      </c>
      <c r="F45" s="128">
        <v>7.0470449400000001</v>
      </c>
      <c r="G45" s="128">
        <v>1.7303505400000001</v>
      </c>
      <c r="H45" s="128">
        <v>4.8639297800000003</v>
      </c>
      <c r="I45" s="128">
        <v>0</v>
      </c>
      <c r="J45" s="128">
        <v>4.3661582699999997</v>
      </c>
      <c r="K45" s="128">
        <v>0.49777150999999997</v>
      </c>
      <c r="L45" s="128">
        <v>2513.9688388600002</v>
      </c>
      <c r="M45" s="128">
        <v>1419.7331668300001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9">
        <v>41609</v>
      </c>
      <c r="B46" s="128">
        <v>2478.23895133</v>
      </c>
      <c r="C46" s="128">
        <v>13.44795684</v>
      </c>
      <c r="D46" s="128">
        <v>8.63922992</v>
      </c>
      <c r="E46" s="128">
        <v>0</v>
      </c>
      <c r="F46" s="128">
        <v>6.94376192</v>
      </c>
      <c r="G46" s="128">
        <v>1.695468</v>
      </c>
      <c r="H46" s="128">
        <v>4.8087269199999998</v>
      </c>
      <c r="I46" s="128">
        <v>0</v>
      </c>
      <c r="J46" s="128">
        <v>4.3661582699999997</v>
      </c>
      <c r="K46" s="128">
        <v>0.44256865000000001</v>
      </c>
      <c r="L46" s="128">
        <v>2464.7909944900002</v>
      </c>
      <c r="M46" s="128">
        <v>1394.15602859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9">
        <v>41640</v>
      </c>
      <c r="B47" s="128">
        <v>2524.6233690399999</v>
      </c>
      <c r="C47" s="128">
        <v>13.23927597</v>
      </c>
      <c r="D47" s="128">
        <v>8.48578835</v>
      </c>
      <c r="E47" s="128">
        <v>0</v>
      </c>
      <c r="F47" s="128">
        <v>6.8084892200000002</v>
      </c>
      <c r="G47" s="128">
        <v>1.67729913</v>
      </c>
      <c r="H47" s="128">
        <v>4.7534876199999996</v>
      </c>
      <c r="I47" s="128">
        <v>0</v>
      </c>
      <c r="J47" s="128">
        <v>4.3661582699999997</v>
      </c>
      <c r="K47" s="128">
        <v>0.38732935000000002</v>
      </c>
      <c r="L47" s="128">
        <v>2511.3840930699998</v>
      </c>
      <c r="M47" s="128">
        <v>637.82460076999996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9">
        <v>41671</v>
      </c>
      <c r="B48" s="128">
        <v>2615.710466</v>
      </c>
      <c r="C48" s="128">
        <v>14.20314767</v>
      </c>
      <c r="D48" s="128">
        <v>8.3334636799999995</v>
      </c>
      <c r="E48" s="128">
        <v>0</v>
      </c>
      <c r="F48" s="128">
        <v>6.6852052100000003</v>
      </c>
      <c r="G48" s="128">
        <v>1.64825847</v>
      </c>
      <c r="H48" s="128">
        <v>5.8696839900000004</v>
      </c>
      <c r="I48" s="128">
        <v>0</v>
      </c>
      <c r="J48" s="128">
        <v>5.4549938999999998</v>
      </c>
      <c r="K48" s="128">
        <v>0.41469009000000001</v>
      </c>
      <c r="L48" s="128">
        <v>2601.5073183300001</v>
      </c>
      <c r="M48" s="128">
        <v>648.80310970000005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9">
        <v>41699</v>
      </c>
      <c r="B49" s="128">
        <v>2648.9861617800002</v>
      </c>
      <c r="C49" s="128">
        <v>12.78575418</v>
      </c>
      <c r="D49" s="128">
        <v>6.4223231199999997</v>
      </c>
      <c r="E49" s="128">
        <v>0</v>
      </c>
      <c r="F49" s="128">
        <v>4.7910185700000003</v>
      </c>
      <c r="G49" s="128">
        <v>1.6313045500000001</v>
      </c>
      <c r="H49" s="128">
        <v>6.3634310599999999</v>
      </c>
      <c r="I49" s="128">
        <v>0</v>
      </c>
      <c r="J49" s="128">
        <v>5.9839256000000001</v>
      </c>
      <c r="K49" s="128">
        <v>0.37950546000000002</v>
      </c>
      <c r="L49" s="128">
        <v>2636.2004075999998</v>
      </c>
      <c r="M49" s="128">
        <v>641.06457502000001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9">
        <v>41730</v>
      </c>
      <c r="B50" s="128">
        <v>2690.1387208800002</v>
      </c>
      <c r="C50" s="128">
        <v>12.81523879</v>
      </c>
      <c r="D50" s="128">
        <v>6.2714508499999999</v>
      </c>
      <c r="E50" s="128">
        <v>0</v>
      </c>
      <c r="F50" s="128">
        <v>4.6575963099999997</v>
      </c>
      <c r="G50" s="128">
        <v>1.6138545399999999</v>
      </c>
      <c r="H50" s="128">
        <v>6.5437879399999996</v>
      </c>
      <c r="I50" s="128">
        <v>0</v>
      </c>
      <c r="J50" s="128">
        <v>6.2280879699999998</v>
      </c>
      <c r="K50" s="128">
        <v>0.31569997</v>
      </c>
      <c r="L50" s="128">
        <v>2677.3234820899997</v>
      </c>
      <c r="M50" s="128">
        <v>663.03447993999998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9">
        <v>41760</v>
      </c>
      <c r="B51" s="128">
        <v>2687.8147312800002</v>
      </c>
      <c r="C51" s="128">
        <v>12.71955814</v>
      </c>
      <c r="D51" s="128">
        <v>6.0427220100000003</v>
      </c>
      <c r="E51" s="128">
        <v>0</v>
      </c>
      <c r="F51" s="128">
        <v>4.4943782099999998</v>
      </c>
      <c r="G51" s="128">
        <v>1.5483438</v>
      </c>
      <c r="H51" s="128">
        <v>6.6768361299999999</v>
      </c>
      <c r="I51" s="128">
        <v>0</v>
      </c>
      <c r="J51" s="128">
        <v>6.4320656200000004</v>
      </c>
      <c r="K51" s="128">
        <v>0.24477051</v>
      </c>
      <c r="L51" s="128">
        <v>2675.09517314</v>
      </c>
      <c r="M51" s="128">
        <v>663.75660502000005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9">
        <v>41791</v>
      </c>
      <c r="B52" s="128">
        <v>2602.8368424599998</v>
      </c>
      <c r="C52" s="128">
        <v>12.464200119999999</v>
      </c>
      <c r="D52" s="128">
        <v>5.8420100000000001</v>
      </c>
      <c r="E52" s="128">
        <v>0</v>
      </c>
      <c r="F52" s="128">
        <v>4.3312241399999998</v>
      </c>
      <c r="G52" s="128">
        <v>1.5107858599999999</v>
      </c>
      <c r="H52" s="128">
        <v>6.62219012</v>
      </c>
      <c r="I52" s="128">
        <v>0</v>
      </c>
      <c r="J52" s="128">
        <v>6.4584761500000001</v>
      </c>
      <c r="K52" s="128">
        <v>0.16371396999999999</v>
      </c>
      <c r="L52" s="128">
        <v>2590.3726423400003</v>
      </c>
      <c r="M52" s="128">
        <v>602.22698720999995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9">
        <v>41821</v>
      </c>
      <c r="B53" s="128">
        <v>2573.5632271899999</v>
      </c>
      <c r="C53" s="128">
        <v>12.25037</v>
      </c>
      <c r="D53" s="128">
        <v>5.6422755000000002</v>
      </c>
      <c r="E53" s="128">
        <v>0</v>
      </c>
      <c r="F53" s="128">
        <v>4.1677485599999997</v>
      </c>
      <c r="G53" s="128">
        <v>1.4745269400000001</v>
      </c>
      <c r="H53" s="128">
        <v>6.6080945</v>
      </c>
      <c r="I53" s="128">
        <v>0</v>
      </c>
      <c r="J53" s="128">
        <v>6.6080945</v>
      </c>
      <c r="K53" s="128">
        <v>0</v>
      </c>
      <c r="L53" s="128">
        <v>2561.3128571900002</v>
      </c>
      <c r="M53" s="128">
        <v>616.27551028000005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9">
        <v>41852</v>
      </c>
      <c r="B54" s="128">
        <v>2517.28788506</v>
      </c>
      <c r="C54" s="128">
        <v>4.07204123</v>
      </c>
      <c r="D54" s="128">
        <v>4.07204123</v>
      </c>
      <c r="E54" s="128">
        <v>0</v>
      </c>
      <c r="F54" s="128">
        <v>2.61472207</v>
      </c>
      <c r="G54" s="128">
        <v>1.4573191599999999</v>
      </c>
      <c r="H54" s="128">
        <v>0</v>
      </c>
      <c r="I54" s="128">
        <v>0</v>
      </c>
      <c r="J54" s="128">
        <v>0</v>
      </c>
      <c r="K54" s="128">
        <v>0</v>
      </c>
      <c r="L54" s="128">
        <v>2513.2158438299998</v>
      </c>
      <c r="M54" s="128">
        <v>664.87189642999999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9">
        <v>41883</v>
      </c>
      <c r="B55" s="128">
        <v>2512.9959393300001</v>
      </c>
      <c r="C55" s="128">
        <v>4.0552963000000002</v>
      </c>
      <c r="D55" s="128">
        <v>4.0552963000000002</v>
      </c>
      <c r="E55" s="128">
        <v>0</v>
      </c>
      <c r="F55" s="128">
        <v>2.6113005399999998</v>
      </c>
      <c r="G55" s="128">
        <v>1.44399576</v>
      </c>
      <c r="H55" s="128">
        <v>0</v>
      </c>
      <c r="I55" s="128">
        <v>0</v>
      </c>
      <c r="J55" s="128">
        <v>0</v>
      </c>
      <c r="K55" s="128">
        <v>0</v>
      </c>
      <c r="L55" s="128">
        <v>2508.94064303</v>
      </c>
      <c r="M55" s="128">
        <v>664.92549371999996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9">
        <v>41913</v>
      </c>
      <c r="B56" s="128">
        <v>2543.3925731300001</v>
      </c>
      <c r="C56" s="128">
        <v>4.0444903300000004</v>
      </c>
      <c r="D56" s="128">
        <v>4.0444903300000004</v>
      </c>
      <c r="E56" s="128">
        <v>0</v>
      </c>
      <c r="F56" s="128">
        <v>2.6079912900000002</v>
      </c>
      <c r="G56" s="128">
        <v>1.4364990399999999</v>
      </c>
      <c r="H56" s="128">
        <v>0</v>
      </c>
      <c r="I56" s="128">
        <v>0</v>
      </c>
      <c r="J56" s="128">
        <v>0</v>
      </c>
      <c r="K56" s="128">
        <v>0</v>
      </c>
      <c r="L56" s="128">
        <v>2539.3480827999997</v>
      </c>
      <c r="M56" s="128">
        <v>672.17914643999995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9">
        <v>41944</v>
      </c>
      <c r="B57" s="128">
        <v>2623.4196796599999</v>
      </c>
      <c r="C57" s="128">
        <v>4.0146328799999997</v>
      </c>
      <c r="D57" s="128">
        <v>4.0146328799999997</v>
      </c>
      <c r="E57" s="128">
        <v>0</v>
      </c>
      <c r="F57" s="128">
        <v>2.6046742799999998</v>
      </c>
      <c r="G57" s="128">
        <v>1.4099586</v>
      </c>
      <c r="H57" s="128">
        <v>0</v>
      </c>
      <c r="I57" s="128">
        <v>0</v>
      </c>
      <c r="J57" s="128">
        <v>0</v>
      </c>
      <c r="K57" s="128">
        <v>0</v>
      </c>
      <c r="L57" s="128">
        <v>2619.4050467799998</v>
      </c>
      <c r="M57" s="128">
        <v>623.39532751000002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9">
        <v>41974</v>
      </c>
      <c r="B58" s="128">
        <v>2562.7928472200001</v>
      </c>
      <c r="C58" s="128">
        <v>3.85124304</v>
      </c>
      <c r="D58" s="128">
        <v>3.85124304</v>
      </c>
      <c r="E58" s="128">
        <v>0</v>
      </c>
      <c r="F58" s="128">
        <v>2.60136864</v>
      </c>
      <c r="G58" s="128">
        <v>1.2498743999999999</v>
      </c>
      <c r="H58" s="128">
        <v>0</v>
      </c>
      <c r="I58" s="128">
        <v>0</v>
      </c>
      <c r="J58" s="128">
        <v>0</v>
      </c>
      <c r="K58" s="128">
        <v>0</v>
      </c>
      <c r="L58" s="128">
        <v>2558.94160418</v>
      </c>
      <c r="M58" s="128">
        <v>567.56931916999997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9">
        <v>42005</v>
      </c>
      <c r="B59" s="128">
        <v>1070.4915066200001</v>
      </c>
      <c r="C59" s="128">
        <v>1.3227213499999999</v>
      </c>
      <c r="D59" s="128">
        <v>1.3227213499999999</v>
      </c>
      <c r="E59" s="128">
        <v>0</v>
      </c>
      <c r="F59" s="128">
        <v>7.6455809999999999E-2</v>
      </c>
      <c r="G59" s="128">
        <v>1.24626554</v>
      </c>
      <c r="H59" s="128">
        <v>0</v>
      </c>
      <c r="I59" s="128">
        <v>0</v>
      </c>
      <c r="J59" s="128">
        <v>0</v>
      </c>
      <c r="K59" s="128">
        <v>0</v>
      </c>
      <c r="L59" s="128">
        <v>1069.1687852699999</v>
      </c>
      <c r="M59" s="128">
        <v>328.15295803999999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9">
        <v>42036</v>
      </c>
      <c r="B60" s="128">
        <v>1133.5086292599999</v>
      </c>
      <c r="C60" s="128">
        <v>1.31066653</v>
      </c>
      <c r="D60" s="128">
        <v>1.31066653</v>
      </c>
      <c r="E60" s="128">
        <v>0</v>
      </c>
      <c r="F60" s="128">
        <v>7.3139899999999994E-2</v>
      </c>
      <c r="G60" s="128">
        <v>1.2375266300000001</v>
      </c>
      <c r="H60" s="128">
        <v>0</v>
      </c>
      <c r="I60" s="128">
        <v>0</v>
      </c>
      <c r="J60" s="128">
        <v>0</v>
      </c>
      <c r="K60" s="128">
        <v>0</v>
      </c>
      <c r="L60" s="128">
        <v>1132.19796273</v>
      </c>
      <c r="M60" s="128">
        <v>338.57290776999997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9">
        <v>42064</v>
      </c>
      <c r="B61" s="128">
        <v>1105.57793821</v>
      </c>
      <c r="C61" s="128">
        <v>1.30658213</v>
      </c>
      <c r="D61" s="128">
        <v>1.30658213</v>
      </c>
      <c r="E61" s="128">
        <v>0</v>
      </c>
      <c r="F61" s="128">
        <v>6.9781140000000005E-2</v>
      </c>
      <c r="G61" s="128">
        <v>1.2368009900000001</v>
      </c>
      <c r="H61" s="128">
        <v>0</v>
      </c>
      <c r="I61" s="128">
        <v>0</v>
      </c>
      <c r="J61" s="128">
        <v>0</v>
      </c>
      <c r="K61" s="128">
        <v>0</v>
      </c>
      <c r="L61" s="128">
        <v>1104.2713560799998</v>
      </c>
      <c r="M61" s="128">
        <v>301.44220374999998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9">
        <v>42095</v>
      </c>
      <c r="B62" s="128">
        <v>1074.1677745899999</v>
      </c>
      <c r="C62" s="128">
        <v>1.2996804500000001</v>
      </c>
      <c r="D62" s="128">
        <v>1.2996804500000001</v>
      </c>
      <c r="E62" s="128">
        <v>0</v>
      </c>
      <c r="F62" s="128">
        <v>6.6467620000000005E-2</v>
      </c>
      <c r="G62" s="128">
        <v>1.23321283</v>
      </c>
      <c r="H62" s="128">
        <v>0</v>
      </c>
      <c r="I62" s="128">
        <v>0</v>
      </c>
      <c r="J62" s="128">
        <v>0</v>
      </c>
      <c r="K62" s="128">
        <v>0</v>
      </c>
      <c r="L62" s="128">
        <v>1072.86809414</v>
      </c>
      <c r="M62" s="128">
        <v>298.74441822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9">
        <v>42125</v>
      </c>
      <c r="B63" s="128">
        <v>1042.68172065</v>
      </c>
      <c r="C63" s="128">
        <v>1.30626395</v>
      </c>
      <c r="D63" s="128">
        <v>1.30626395</v>
      </c>
      <c r="E63" s="128">
        <v>0</v>
      </c>
      <c r="F63" s="128">
        <v>6.3232860000000002E-2</v>
      </c>
      <c r="G63" s="128">
        <v>1.2430310899999999</v>
      </c>
      <c r="H63" s="128">
        <v>0</v>
      </c>
      <c r="I63" s="128">
        <v>0</v>
      </c>
      <c r="J63" s="128">
        <v>0</v>
      </c>
      <c r="K63" s="128">
        <v>0</v>
      </c>
      <c r="L63" s="128">
        <v>1041.3754567000001</v>
      </c>
      <c r="M63" s="128">
        <v>294.60152796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9">
        <v>42156</v>
      </c>
      <c r="B64" s="128">
        <v>1037.7823575800001</v>
      </c>
      <c r="C64" s="128">
        <v>1.29232167</v>
      </c>
      <c r="D64" s="128">
        <v>1.29232167</v>
      </c>
      <c r="E64" s="128">
        <v>0</v>
      </c>
      <c r="F64" s="128">
        <v>5.9952690000000003E-2</v>
      </c>
      <c r="G64" s="128">
        <v>1.2323689799999999</v>
      </c>
      <c r="H64" s="128">
        <v>0</v>
      </c>
      <c r="I64" s="128">
        <v>0</v>
      </c>
      <c r="J64" s="128">
        <v>0</v>
      </c>
      <c r="K64" s="128">
        <v>0</v>
      </c>
      <c r="L64" s="128">
        <v>1036.49003591</v>
      </c>
      <c r="M64" s="128">
        <v>275.55775684000002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9">
        <v>42186</v>
      </c>
      <c r="B65" s="128">
        <v>1005.38063439</v>
      </c>
      <c r="C65" s="128">
        <v>1.26082329</v>
      </c>
      <c r="D65" s="128">
        <v>1.26082329</v>
      </c>
      <c r="E65" s="128">
        <v>0</v>
      </c>
      <c r="F65" s="128">
        <v>5.6528109999999999E-2</v>
      </c>
      <c r="G65" s="128">
        <v>1.2042951799999999</v>
      </c>
      <c r="H65" s="128">
        <v>0</v>
      </c>
      <c r="I65" s="128">
        <v>0</v>
      </c>
      <c r="J65" s="128">
        <v>0</v>
      </c>
      <c r="K65" s="128">
        <v>0</v>
      </c>
      <c r="L65" s="128">
        <v>1004.1198111</v>
      </c>
      <c r="M65" s="128">
        <v>277.66627972999999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9">
        <v>42217</v>
      </c>
      <c r="B66" s="128">
        <v>1037.0334881799999</v>
      </c>
      <c r="C66" s="128">
        <v>1.2646780099999999</v>
      </c>
      <c r="D66" s="128">
        <v>1.2646780099999999</v>
      </c>
      <c r="E66" s="128">
        <v>0</v>
      </c>
      <c r="F66" s="128">
        <v>5.3283219999999999E-2</v>
      </c>
      <c r="G66" s="128">
        <v>1.2113947899999999</v>
      </c>
      <c r="H66" s="128">
        <v>0</v>
      </c>
      <c r="I66" s="128">
        <v>0</v>
      </c>
      <c r="J66" s="128">
        <v>0</v>
      </c>
      <c r="K66" s="128">
        <v>0</v>
      </c>
      <c r="L66" s="128">
        <v>1035.7688101700001</v>
      </c>
      <c r="M66" s="128">
        <v>284.04150996999999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9">
        <v>42248</v>
      </c>
      <c r="B67" s="128">
        <v>1074.55451606</v>
      </c>
      <c r="C67" s="128">
        <v>1.2642819300000001</v>
      </c>
      <c r="D67" s="128">
        <v>1.2642819300000001</v>
      </c>
      <c r="E67" s="128">
        <v>0</v>
      </c>
      <c r="F67" s="128">
        <v>4.9894729999999998E-2</v>
      </c>
      <c r="G67" s="128">
        <v>1.2143872</v>
      </c>
      <c r="H67" s="128">
        <v>0</v>
      </c>
      <c r="I67" s="128">
        <v>0</v>
      </c>
      <c r="J67" s="128">
        <v>0</v>
      </c>
      <c r="K67" s="128">
        <v>0</v>
      </c>
      <c r="L67" s="128">
        <v>1073.29023413</v>
      </c>
      <c r="M67" s="128">
        <v>317.18538303000003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9">
        <v>42278</v>
      </c>
      <c r="B68" s="128">
        <v>957.27703042999997</v>
      </c>
      <c r="C68" s="128">
        <v>1.2663568700000001</v>
      </c>
      <c r="D68" s="128">
        <v>1.2663568700000001</v>
      </c>
      <c r="E68" s="128">
        <v>0</v>
      </c>
      <c r="F68" s="128">
        <v>4.6605029999999999E-2</v>
      </c>
      <c r="G68" s="128">
        <v>1.21975184</v>
      </c>
      <c r="H68" s="128">
        <v>0</v>
      </c>
      <c r="I68" s="128">
        <v>0</v>
      </c>
      <c r="J68" s="128">
        <v>0</v>
      </c>
      <c r="K68" s="128">
        <v>0</v>
      </c>
      <c r="L68" s="128">
        <v>956.01067355999999</v>
      </c>
      <c r="M68" s="128">
        <v>292.75577390000001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9">
        <v>42309</v>
      </c>
      <c r="B69" s="128">
        <v>946.93921975000001</v>
      </c>
      <c r="C69" s="128">
        <v>1.26796533</v>
      </c>
      <c r="D69" s="128">
        <v>1.26796533</v>
      </c>
      <c r="E69" s="128">
        <v>0</v>
      </c>
      <c r="F69" s="128">
        <v>4.3314539999999999E-2</v>
      </c>
      <c r="G69" s="128">
        <v>1.2246507900000001</v>
      </c>
      <c r="H69" s="128">
        <v>0</v>
      </c>
      <c r="I69" s="128">
        <v>0</v>
      </c>
      <c r="J69" s="128">
        <v>0</v>
      </c>
      <c r="K69" s="128">
        <v>0</v>
      </c>
      <c r="L69" s="128">
        <v>945.67125441999997</v>
      </c>
      <c r="M69" s="128">
        <v>417.42827749999998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9">
        <v>42339</v>
      </c>
      <c r="B70" s="128">
        <v>958.34492650000004</v>
      </c>
      <c r="C70" s="128">
        <v>3.0757315799999998</v>
      </c>
      <c r="D70" s="128">
        <v>3.0757315799999998</v>
      </c>
      <c r="E70" s="128">
        <v>1.8017540400000001</v>
      </c>
      <c r="F70" s="128">
        <v>3.9933940000000001E-2</v>
      </c>
      <c r="G70" s="128">
        <v>1.2340435999999999</v>
      </c>
      <c r="H70" s="128">
        <v>0</v>
      </c>
      <c r="I70" s="128">
        <v>0</v>
      </c>
      <c r="J70" s="128">
        <v>0</v>
      </c>
      <c r="K70" s="128">
        <v>0</v>
      </c>
      <c r="L70" s="128">
        <v>955.2691949199999</v>
      </c>
      <c r="M70" s="128">
        <v>466.15839419000002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9">
        <v>42370</v>
      </c>
      <c r="B71" s="128">
        <v>938.19179957999995</v>
      </c>
      <c r="C71" s="128">
        <v>3.1134057899999998</v>
      </c>
      <c r="D71" s="128">
        <v>3.1134057899999998</v>
      </c>
      <c r="E71" s="128">
        <v>1.83347467</v>
      </c>
      <c r="F71" s="128">
        <v>3.6661289999999999E-2</v>
      </c>
      <c r="G71" s="128">
        <v>1.24326983</v>
      </c>
      <c r="H71" s="128">
        <v>0</v>
      </c>
      <c r="I71" s="128">
        <v>0</v>
      </c>
      <c r="J71" s="128">
        <v>0</v>
      </c>
      <c r="K71" s="128">
        <v>0</v>
      </c>
      <c r="L71" s="128">
        <v>935.07839379000006</v>
      </c>
      <c r="M71" s="128">
        <v>403.55547702000001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9">
        <v>42401</v>
      </c>
      <c r="B72" s="128">
        <v>956.95799483999997</v>
      </c>
      <c r="C72" s="128">
        <v>3.09870314</v>
      </c>
      <c r="D72" s="128">
        <v>3.09870314</v>
      </c>
      <c r="E72" s="128">
        <v>1.83449792</v>
      </c>
      <c r="F72" s="128">
        <v>3.3333380000000003E-2</v>
      </c>
      <c r="G72" s="128">
        <v>1.2308718400000001</v>
      </c>
      <c r="H72" s="128">
        <v>0</v>
      </c>
      <c r="I72" s="128">
        <v>0</v>
      </c>
      <c r="J72" s="128">
        <v>0</v>
      </c>
      <c r="K72" s="128">
        <v>0</v>
      </c>
      <c r="L72" s="128">
        <v>953.85929169999997</v>
      </c>
      <c r="M72" s="128">
        <v>394.73672190000002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9">
        <v>42430</v>
      </c>
      <c r="B73" s="128">
        <v>993.44667314000003</v>
      </c>
      <c r="C73" s="128">
        <v>3.09181646</v>
      </c>
      <c r="D73" s="128">
        <v>3.09181646</v>
      </c>
      <c r="E73" s="128">
        <v>1.83449792</v>
      </c>
      <c r="F73" s="128">
        <v>2.996979E-2</v>
      </c>
      <c r="G73" s="128">
        <v>1.22734875</v>
      </c>
      <c r="H73" s="128">
        <v>0</v>
      </c>
      <c r="I73" s="128">
        <v>0</v>
      </c>
      <c r="J73" s="128">
        <v>0</v>
      </c>
      <c r="K73" s="128">
        <v>0</v>
      </c>
      <c r="L73" s="128">
        <v>990.3548566799999</v>
      </c>
      <c r="M73" s="128">
        <v>463.17374713999999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9">
        <v>42461</v>
      </c>
      <c r="B74" s="128">
        <v>1005.40222998</v>
      </c>
      <c r="C74" s="128">
        <v>3.3750903299999999</v>
      </c>
      <c r="D74" s="128">
        <v>3.3750903299999999</v>
      </c>
      <c r="E74" s="128">
        <v>1.83449792</v>
      </c>
      <c r="F74" s="128">
        <v>0.32348317999999998</v>
      </c>
      <c r="G74" s="128">
        <v>1.2171092299999999</v>
      </c>
      <c r="H74" s="128">
        <v>0</v>
      </c>
      <c r="I74" s="128">
        <v>0</v>
      </c>
      <c r="J74" s="128">
        <v>0</v>
      </c>
      <c r="K74" s="128">
        <v>0</v>
      </c>
      <c r="L74" s="128">
        <v>1002.02713965</v>
      </c>
      <c r="M74" s="128">
        <v>453.26214326000002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9">
        <v>42491</v>
      </c>
      <c r="B75" s="128">
        <v>1097.5190925500001</v>
      </c>
      <c r="C75" s="128">
        <v>3.3619731599999998</v>
      </c>
      <c r="D75" s="128">
        <v>3.3619731599999998</v>
      </c>
      <c r="E75" s="128">
        <v>1.83449792</v>
      </c>
      <c r="F75" s="128">
        <v>0.32026521000000002</v>
      </c>
      <c r="G75" s="128">
        <v>1.2072100299999999</v>
      </c>
      <c r="H75" s="128">
        <v>0</v>
      </c>
      <c r="I75" s="128">
        <v>0</v>
      </c>
      <c r="J75" s="128">
        <v>0</v>
      </c>
      <c r="K75" s="128">
        <v>0</v>
      </c>
      <c r="L75" s="128">
        <v>1094.1571193899999</v>
      </c>
      <c r="M75" s="128">
        <v>502.57913387999997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9">
        <v>42522</v>
      </c>
      <c r="B76" s="128">
        <v>1131.2648966199999</v>
      </c>
      <c r="C76" s="128">
        <v>3.3540364199999999</v>
      </c>
      <c r="D76" s="128">
        <v>3.3540364199999999</v>
      </c>
      <c r="E76" s="128">
        <v>1.83449792</v>
      </c>
      <c r="F76" s="128">
        <v>0.31705840000000002</v>
      </c>
      <c r="G76" s="128">
        <v>1.2024801000000001</v>
      </c>
      <c r="H76" s="128">
        <v>0</v>
      </c>
      <c r="I76" s="128">
        <v>0</v>
      </c>
      <c r="J76" s="128">
        <v>0</v>
      </c>
      <c r="K76" s="128">
        <v>0</v>
      </c>
      <c r="L76" s="128">
        <v>1127.9108601999999</v>
      </c>
      <c r="M76" s="128">
        <v>504.55898975999997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9">
        <v>42552</v>
      </c>
      <c r="B77" s="128">
        <v>1224.0006435499999</v>
      </c>
      <c r="C77" s="128">
        <v>2.1859995400000001</v>
      </c>
      <c r="D77" s="128">
        <v>2.1859995400000001</v>
      </c>
      <c r="E77" s="128">
        <v>1.7905438899999999</v>
      </c>
      <c r="F77" s="128">
        <v>0.3138743200000001</v>
      </c>
      <c r="G77" s="128">
        <v>8.1581329999999994E-2</v>
      </c>
      <c r="H77" s="128">
        <v>0</v>
      </c>
      <c r="I77" s="128">
        <v>0</v>
      </c>
      <c r="J77" s="128">
        <v>0</v>
      </c>
      <c r="K77" s="128">
        <v>0</v>
      </c>
      <c r="L77" s="128">
        <v>1221.8146440100002</v>
      </c>
      <c r="M77" s="128">
        <v>564.14145428999996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9">
        <v>42583</v>
      </c>
      <c r="B78" s="128">
        <v>1337.5257778</v>
      </c>
      <c r="C78" s="128">
        <v>2.1796436400000001</v>
      </c>
      <c r="D78" s="128">
        <v>2.1796436400000001</v>
      </c>
      <c r="E78" s="128">
        <v>1.7905438899999999</v>
      </c>
      <c r="F78" s="128">
        <v>0.31065518000000009</v>
      </c>
      <c r="G78" s="128">
        <v>7.8444569999999991E-2</v>
      </c>
      <c r="H78" s="128">
        <v>0</v>
      </c>
      <c r="I78" s="128">
        <v>0</v>
      </c>
      <c r="J78" s="128">
        <v>0</v>
      </c>
      <c r="K78" s="128">
        <v>0</v>
      </c>
      <c r="L78" s="128">
        <v>1335.3461341600009</v>
      </c>
      <c r="M78" s="128">
        <v>600.34028005999994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9">
        <v>42614</v>
      </c>
      <c r="B79" s="128">
        <v>1341.2724078199999</v>
      </c>
      <c r="C79" s="128">
        <v>1.9457632499999999</v>
      </c>
      <c r="D79" s="128">
        <v>1.9457632499999999</v>
      </c>
      <c r="E79" s="128">
        <v>0</v>
      </c>
      <c r="F79" s="128">
        <v>0.30745061000000001</v>
      </c>
      <c r="G79" s="128">
        <v>1.6383126400000001</v>
      </c>
      <c r="H79" s="128">
        <v>0</v>
      </c>
      <c r="I79" s="128">
        <v>0</v>
      </c>
      <c r="J79" s="128">
        <v>0</v>
      </c>
      <c r="K79" s="128">
        <v>0</v>
      </c>
      <c r="L79" s="128">
        <v>1339.3266445699999</v>
      </c>
      <c r="M79" s="128">
        <v>610.47071418000007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9">
        <v>42644</v>
      </c>
      <c r="B80" s="128">
        <v>1352.44288704</v>
      </c>
      <c r="C80" s="128">
        <v>1.9245839600000001</v>
      </c>
      <c r="D80" s="128">
        <v>1.9245839600000001</v>
      </c>
      <c r="E80" s="128">
        <v>0</v>
      </c>
      <c r="F80" s="128">
        <v>0.29453286000000001</v>
      </c>
      <c r="G80" s="128">
        <v>1.6300511</v>
      </c>
      <c r="H80" s="128">
        <v>0</v>
      </c>
      <c r="I80" s="128">
        <v>0</v>
      </c>
      <c r="J80" s="128">
        <v>0</v>
      </c>
      <c r="K80" s="128">
        <v>0</v>
      </c>
      <c r="L80" s="128">
        <v>1350.5183030800001</v>
      </c>
      <c r="M80" s="128">
        <v>631.64320076000001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9">
        <v>42675</v>
      </c>
      <c r="B81" s="128">
        <v>1396.2693004499999</v>
      </c>
      <c r="C81" s="128">
        <v>1.88417495</v>
      </c>
      <c r="D81" s="128">
        <v>1.88417495</v>
      </c>
      <c r="E81" s="128">
        <v>0</v>
      </c>
      <c r="F81" s="128">
        <v>0.27131989000000001</v>
      </c>
      <c r="G81" s="128">
        <v>1.61285506</v>
      </c>
      <c r="H81" s="128">
        <v>0</v>
      </c>
      <c r="I81" s="128">
        <v>0</v>
      </c>
      <c r="J81" s="128">
        <v>0</v>
      </c>
      <c r="K81" s="128">
        <v>0</v>
      </c>
      <c r="L81" s="128">
        <v>1394.3851255</v>
      </c>
      <c r="M81" s="128">
        <v>501.35653395999998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9">
        <v>42705</v>
      </c>
      <c r="B82" s="128">
        <v>1389.6519645400001</v>
      </c>
      <c r="C82" s="128">
        <v>1.8656245499999999</v>
      </c>
      <c r="D82" s="128">
        <v>1.8656245499999999</v>
      </c>
      <c r="E82" s="128">
        <v>0</v>
      </c>
      <c r="F82" s="128">
        <v>0.2681019</v>
      </c>
      <c r="G82" s="128">
        <v>1.5975226499999999</v>
      </c>
      <c r="H82" s="128">
        <v>0</v>
      </c>
      <c r="I82" s="128">
        <v>0</v>
      </c>
      <c r="J82" s="128">
        <v>0</v>
      </c>
      <c r="K82" s="128">
        <v>0</v>
      </c>
      <c r="L82" s="128">
        <v>1387.78633999</v>
      </c>
      <c r="M82" s="128">
        <v>528.40939922999996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9">
        <v>42736</v>
      </c>
      <c r="B83" s="128">
        <v>1394.42213522</v>
      </c>
      <c r="C83" s="128">
        <v>1.8396721</v>
      </c>
      <c r="D83" s="128">
        <v>1.8396721</v>
      </c>
      <c r="E83" s="128">
        <v>0</v>
      </c>
      <c r="F83" s="128">
        <v>0.25826723000000001</v>
      </c>
      <c r="G83" s="128">
        <v>1.5814048700000001</v>
      </c>
      <c r="H83" s="128">
        <v>0</v>
      </c>
      <c r="I83" s="128">
        <v>0</v>
      </c>
      <c r="J83" s="128">
        <v>0</v>
      </c>
      <c r="K83" s="128">
        <v>0</v>
      </c>
      <c r="L83" s="128">
        <v>1392.5824631200001</v>
      </c>
      <c r="M83" s="128">
        <v>685.39685505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9">
        <v>42767</v>
      </c>
      <c r="B84" s="128">
        <v>1362.2947642700001</v>
      </c>
      <c r="C84" s="128">
        <v>1.8107036700000001</v>
      </c>
      <c r="D84" s="128">
        <v>1.8107036700000001</v>
      </c>
      <c r="E84" s="128">
        <v>0</v>
      </c>
      <c r="F84" s="128">
        <v>0.24837218</v>
      </c>
      <c r="G84" s="128">
        <v>1.56233149</v>
      </c>
      <c r="H84" s="128">
        <v>0</v>
      </c>
      <c r="I84" s="128">
        <v>0</v>
      </c>
      <c r="J84" s="128">
        <v>0</v>
      </c>
      <c r="K84" s="128">
        <v>0</v>
      </c>
      <c r="L84" s="128">
        <v>1360.4840606</v>
      </c>
      <c r="M84" s="128">
        <v>710.38355964000004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9">
        <v>42795</v>
      </c>
      <c r="B85" s="128">
        <v>1444.73358947</v>
      </c>
      <c r="C85" s="128">
        <v>1.7874433599999999</v>
      </c>
      <c r="D85" s="128">
        <v>1.7874433599999999</v>
      </c>
      <c r="E85" s="128">
        <v>0</v>
      </c>
      <c r="F85" s="128">
        <v>0.23848828</v>
      </c>
      <c r="G85" s="128">
        <v>1.54895508</v>
      </c>
      <c r="H85" s="128">
        <v>0</v>
      </c>
      <c r="I85" s="128">
        <v>0</v>
      </c>
      <c r="J85" s="128">
        <v>0</v>
      </c>
      <c r="K85" s="128">
        <v>0</v>
      </c>
      <c r="L85" s="128">
        <v>1442.9461461100002</v>
      </c>
      <c r="M85" s="128">
        <v>578.60857853000005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9">
        <v>42826</v>
      </c>
      <c r="B86" s="128">
        <v>1516.1908808000001</v>
      </c>
      <c r="C86" s="128">
        <v>1.76037624</v>
      </c>
      <c r="D86" s="128">
        <v>1.76037624</v>
      </c>
      <c r="E86" s="128">
        <v>0</v>
      </c>
      <c r="F86" s="128">
        <v>0.22858418999999999</v>
      </c>
      <c r="G86" s="128">
        <v>1.53179205</v>
      </c>
      <c r="H86" s="128">
        <v>0</v>
      </c>
      <c r="I86" s="128">
        <v>0</v>
      </c>
      <c r="J86" s="128">
        <v>0</v>
      </c>
      <c r="K86" s="128">
        <v>0</v>
      </c>
      <c r="L86" s="128">
        <v>1514.4305045599999</v>
      </c>
      <c r="M86" s="128">
        <v>596.38697083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9">
        <v>42856</v>
      </c>
      <c r="B87" s="128">
        <v>1590.93855046</v>
      </c>
      <c r="C87" s="128">
        <v>1.7352139099999999</v>
      </c>
      <c r="D87" s="128">
        <v>1.7352139099999999</v>
      </c>
      <c r="E87" s="128">
        <v>0</v>
      </c>
      <c r="F87" s="128">
        <v>0.21869493000000001</v>
      </c>
      <c r="G87" s="128">
        <v>1.5165189800000001</v>
      </c>
      <c r="H87" s="128">
        <v>0</v>
      </c>
      <c r="I87" s="128">
        <v>0</v>
      </c>
      <c r="J87" s="128">
        <v>0</v>
      </c>
      <c r="K87" s="128">
        <v>0</v>
      </c>
      <c r="L87" s="128">
        <v>1589.2033365500001</v>
      </c>
      <c r="M87" s="128">
        <v>555.73663169999998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9">
        <v>42887</v>
      </c>
      <c r="B88" s="128">
        <v>1639.9063482700001</v>
      </c>
      <c r="C88" s="128">
        <v>1.7076804299999999</v>
      </c>
      <c r="D88" s="128">
        <v>1.7076804299999999</v>
      </c>
      <c r="E88" s="128">
        <v>0</v>
      </c>
      <c r="F88" s="128">
        <v>0.20881079999999999</v>
      </c>
      <c r="G88" s="128">
        <v>1.49886963</v>
      </c>
      <c r="H88" s="128">
        <v>0</v>
      </c>
      <c r="I88" s="128">
        <v>0</v>
      </c>
      <c r="J88" s="128">
        <v>0</v>
      </c>
      <c r="K88" s="128">
        <v>0</v>
      </c>
      <c r="L88" s="128">
        <v>1638.1986678400001</v>
      </c>
      <c r="M88" s="128">
        <v>569.71318800999995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9">
        <v>42917</v>
      </c>
      <c r="B89" s="128">
        <v>1762.2929062200001</v>
      </c>
      <c r="C89" s="128">
        <v>1.6830263000000001</v>
      </c>
      <c r="D89" s="128">
        <v>1.6830263000000001</v>
      </c>
      <c r="E89" s="128">
        <v>0</v>
      </c>
      <c r="F89" s="128">
        <v>0.19891347000000001</v>
      </c>
      <c r="G89" s="128">
        <v>1.4841128299999999</v>
      </c>
      <c r="H89" s="128">
        <v>0</v>
      </c>
      <c r="I89" s="128">
        <v>0</v>
      </c>
      <c r="J89" s="128">
        <v>0</v>
      </c>
      <c r="K89" s="128">
        <v>0</v>
      </c>
      <c r="L89" s="128">
        <v>1760.6098799199999</v>
      </c>
      <c r="M89" s="128">
        <v>593.78051243000004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9">
        <v>42948</v>
      </c>
      <c r="B90" s="128">
        <v>1786.32407483</v>
      </c>
      <c r="C90" s="128">
        <v>1.65626903</v>
      </c>
      <c r="D90" s="128">
        <v>1.65626903</v>
      </c>
      <c r="E90" s="128">
        <v>0</v>
      </c>
      <c r="F90" s="128">
        <v>0.18900539</v>
      </c>
      <c r="G90" s="128">
        <v>1.4672636400000001</v>
      </c>
      <c r="H90" s="128">
        <v>0</v>
      </c>
      <c r="I90" s="128">
        <v>0</v>
      </c>
      <c r="J90" s="128">
        <v>0</v>
      </c>
      <c r="K90" s="128">
        <v>0</v>
      </c>
      <c r="L90" s="128">
        <v>1784.6678058</v>
      </c>
      <c r="M90" s="128">
        <v>614.06854138000006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9">
        <v>42979</v>
      </c>
      <c r="B91" s="128">
        <v>1825.67480935</v>
      </c>
      <c r="C91" s="128">
        <v>1.6293964599999999</v>
      </c>
      <c r="D91" s="128">
        <v>1.6293964599999999</v>
      </c>
      <c r="E91" s="128">
        <v>0</v>
      </c>
      <c r="F91" s="128">
        <v>0.17910613</v>
      </c>
      <c r="G91" s="128">
        <v>1.4502903300000001</v>
      </c>
      <c r="H91" s="128">
        <v>0</v>
      </c>
      <c r="I91" s="128">
        <v>0</v>
      </c>
      <c r="J91" s="128">
        <v>0</v>
      </c>
      <c r="K91" s="128">
        <v>0</v>
      </c>
      <c r="L91" s="128">
        <v>1824.0454128900001</v>
      </c>
      <c r="M91" s="128">
        <v>575.45067590999997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9">
        <v>43009</v>
      </c>
      <c r="B92" s="128">
        <v>1828.6479857100001</v>
      </c>
      <c r="C92" s="128">
        <v>1.6042647800000001</v>
      </c>
      <c r="D92" s="128">
        <v>1.6042647800000001</v>
      </c>
      <c r="E92" s="128">
        <v>0</v>
      </c>
      <c r="F92" s="128">
        <v>0.16919629999999999</v>
      </c>
      <c r="G92" s="128">
        <v>1.43506848</v>
      </c>
      <c r="H92" s="128">
        <v>0</v>
      </c>
      <c r="I92" s="128">
        <v>0</v>
      </c>
      <c r="J92" s="128">
        <v>0</v>
      </c>
      <c r="K92" s="128">
        <v>0</v>
      </c>
      <c r="L92" s="128">
        <v>1827.0437209300001</v>
      </c>
      <c r="M92" s="128">
        <v>553.88158621000002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9">
        <v>43040</v>
      </c>
      <c r="B93" s="128">
        <v>1922.3379328999999</v>
      </c>
      <c r="C93" s="128">
        <v>1.5767239900000001</v>
      </c>
      <c r="D93" s="128">
        <v>1.5767239900000001</v>
      </c>
      <c r="E93" s="128">
        <v>0</v>
      </c>
      <c r="F93" s="128">
        <v>0.15928038</v>
      </c>
      <c r="G93" s="128">
        <v>1.4174436100000001</v>
      </c>
      <c r="H93" s="128">
        <v>0</v>
      </c>
      <c r="I93" s="128">
        <v>0</v>
      </c>
      <c r="J93" s="128">
        <v>0</v>
      </c>
      <c r="K93" s="128">
        <v>0</v>
      </c>
      <c r="L93" s="128">
        <v>1920.7612089099998</v>
      </c>
      <c r="M93" s="128">
        <v>577.36663869999995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9">
        <v>43070</v>
      </c>
      <c r="B94" s="128">
        <v>1981.23409745</v>
      </c>
      <c r="C94" s="128">
        <v>1.5473684299999999</v>
      </c>
      <c r="D94" s="128">
        <v>1.5473684299999999</v>
      </c>
      <c r="E94" s="128">
        <v>0</v>
      </c>
      <c r="F94" s="128">
        <v>0.14934463000000001</v>
      </c>
      <c r="G94" s="128">
        <v>1.3980238</v>
      </c>
      <c r="H94" s="128">
        <v>0</v>
      </c>
      <c r="I94" s="128">
        <v>0</v>
      </c>
      <c r="J94" s="128">
        <v>0</v>
      </c>
      <c r="K94" s="128">
        <v>0</v>
      </c>
      <c r="L94" s="128">
        <v>1979.6867290199998</v>
      </c>
      <c r="M94" s="128">
        <v>558.02935558000001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9">
        <v>43101</v>
      </c>
      <c r="B95" s="128">
        <v>1989.4010148</v>
      </c>
      <c r="C95" s="128">
        <v>29.256813350000002</v>
      </c>
      <c r="D95" s="128">
        <v>29.256813350000002</v>
      </c>
      <c r="E95" s="128">
        <v>0</v>
      </c>
      <c r="F95" s="128">
        <v>27.862290170000001</v>
      </c>
      <c r="G95" s="128">
        <v>1.3945231800000002</v>
      </c>
      <c r="H95" s="128">
        <v>0</v>
      </c>
      <c r="I95" s="128">
        <v>0</v>
      </c>
      <c r="J95" s="128">
        <v>0</v>
      </c>
      <c r="K95" s="128">
        <v>0</v>
      </c>
      <c r="L95" s="128">
        <v>1960.1442014500001</v>
      </c>
      <c r="M95" s="128">
        <v>530.05921028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9">
        <v>43132</v>
      </c>
      <c r="B96" s="128">
        <v>2013.29572856</v>
      </c>
      <c r="C96" s="128">
        <v>28.333058909999998</v>
      </c>
      <c r="D96" s="128">
        <v>28.333058909999998</v>
      </c>
      <c r="E96" s="128" t="s">
        <v>266</v>
      </c>
      <c r="F96" s="128">
        <v>26.969321019999999</v>
      </c>
      <c r="G96" s="128">
        <v>1.3637378900000001</v>
      </c>
      <c r="H96" s="128" t="s">
        <v>266</v>
      </c>
      <c r="I96" s="128" t="s">
        <v>266</v>
      </c>
      <c r="J96" s="128" t="s">
        <v>266</v>
      </c>
      <c r="K96" s="128" t="s">
        <v>266</v>
      </c>
      <c r="L96" s="128">
        <v>1984.96266965</v>
      </c>
      <c r="M96" s="128">
        <v>545.07113966999998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9">
        <v>43160</v>
      </c>
      <c r="B97" s="128">
        <v>2084.5990978999998</v>
      </c>
      <c r="C97" s="128">
        <v>24.743661939999999</v>
      </c>
      <c r="D97" s="128">
        <v>24.743661939999999</v>
      </c>
      <c r="E97" s="128" t="s">
        <v>266</v>
      </c>
      <c r="F97" s="128">
        <v>23.394020749999999</v>
      </c>
      <c r="G97" s="128">
        <v>1.34964119</v>
      </c>
      <c r="H97" s="128" t="s">
        <v>266</v>
      </c>
      <c r="I97" s="128" t="s">
        <v>266</v>
      </c>
      <c r="J97" s="128" t="s">
        <v>266</v>
      </c>
      <c r="K97" s="128" t="s">
        <v>266</v>
      </c>
      <c r="L97" s="128">
        <v>2059.8554359600002</v>
      </c>
      <c r="M97" s="128">
        <v>533.36832713000001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9">
        <v>43191</v>
      </c>
      <c r="B98" s="128">
        <v>2150.4788990699999</v>
      </c>
      <c r="C98" s="128">
        <v>24.904844269999998</v>
      </c>
      <c r="D98" s="128">
        <v>24.904844269999998</v>
      </c>
      <c r="E98" s="128" t="s">
        <v>266</v>
      </c>
      <c r="F98" s="128">
        <v>23.571977689999997</v>
      </c>
      <c r="G98" s="128">
        <v>1.3328665799999999</v>
      </c>
      <c r="H98" s="128" t="s">
        <v>266</v>
      </c>
      <c r="I98" s="128" t="s">
        <v>266</v>
      </c>
      <c r="J98" s="128" t="s">
        <v>266</v>
      </c>
      <c r="K98" s="128" t="s">
        <v>266</v>
      </c>
      <c r="L98" s="128">
        <v>2125.5740547999999</v>
      </c>
      <c r="M98" s="128">
        <v>721.50924450000002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9">
        <v>43221</v>
      </c>
      <c r="B99" s="128">
        <v>2196.3044027199999</v>
      </c>
      <c r="C99" s="128">
        <v>23.56464428</v>
      </c>
      <c r="D99" s="128">
        <v>23.56464428</v>
      </c>
      <c r="E99" s="128" t="s">
        <v>266</v>
      </c>
      <c r="F99" s="128">
        <v>22.24723633</v>
      </c>
      <c r="G99" s="128">
        <v>1.31740795</v>
      </c>
      <c r="H99" s="128" t="s">
        <v>266</v>
      </c>
      <c r="I99" s="128" t="s">
        <v>266</v>
      </c>
      <c r="J99" s="128" t="s">
        <v>266</v>
      </c>
      <c r="K99" s="128">
        <v>0</v>
      </c>
      <c r="L99" s="128">
        <v>2172.7397584399996</v>
      </c>
      <c r="M99" s="128">
        <v>735.41207710000003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9">
        <v>43252</v>
      </c>
      <c r="B100" s="128">
        <v>2285.2860669000002</v>
      </c>
      <c r="C100" s="128">
        <v>20.062875259999998</v>
      </c>
      <c r="D100" s="128">
        <v>20.062875259999998</v>
      </c>
      <c r="E100" s="128">
        <v>0</v>
      </c>
      <c r="F100" s="128">
        <v>18.762293939999999</v>
      </c>
      <c r="G100" s="128">
        <v>1.3005813199999998</v>
      </c>
      <c r="H100" s="128">
        <v>0</v>
      </c>
      <c r="I100" s="128">
        <v>0</v>
      </c>
      <c r="J100" s="128">
        <v>0</v>
      </c>
      <c r="K100" s="128">
        <v>0</v>
      </c>
      <c r="L100" s="128">
        <v>2265.2231916400006</v>
      </c>
      <c r="M100" s="128">
        <v>733.75356023999996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9">
        <v>43282</v>
      </c>
      <c r="B101" s="128">
        <v>2310.4259840700001</v>
      </c>
      <c r="C101" s="128">
        <v>20.170317259999997</v>
      </c>
      <c r="D101" s="128">
        <v>20.170317259999997</v>
      </c>
      <c r="E101" s="128" t="s">
        <v>266</v>
      </c>
      <c r="F101" s="128">
        <v>18.885202079999999</v>
      </c>
      <c r="G101" s="128">
        <v>1.28511518</v>
      </c>
      <c r="H101" s="128" t="s">
        <v>266</v>
      </c>
      <c r="I101" s="128" t="s">
        <v>266</v>
      </c>
      <c r="J101" s="128" t="s">
        <v>266</v>
      </c>
      <c r="K101" s="128" t="s">
        <v>266</v>
      </c>
      <c r="L101" s="128">
        <v>2290.2556668100005</v>
      </c>
      <c r="M101" s="128">
        <v>721.29591799000002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9">
        <v>43313</v>
      </c>
      <c r="B102" s="128">
        <v>2434.4085225700001</v>
      </c>
      <c r="C102" s="128">
        <v>20.277059249999997</v>
      </c>
      <c r="D102" s="128">
        <v>20.277059249999997</v>
      </c>
      <c r="E102" s="128" t="s">
        <v>266</v>
      </c>
      <c r="F102" s="128">
        <v>19.008110209999998</v>
      </c>
      <c r="G102" s="128">
        <v>1.2689490399999999</v>
      </c>
      <c r="H102" s="128" t="s">
        <v>266</v>
      </c>
      <c r="I102" s="128" t="s">
        <v>266</v>
      </c>
      <c r="J102" s="128" t="s">
        <v>266</v>
      </c>
      <c r="K102" s="128" t="s">
        <v>266</v>
      </c>
      <c r="L102" s="128">
        <v>2414.1314633200004</v>
      </c>
      <c r="M102" s="128">
        <v>750.68528684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9">
        <v>43344</v>
      </c>
      <c r="B103" s="128">
        <v>2453.6070052199998</v>
      </c>
      <c r="C103" s="128">
        <v>20.158858909999999</v>
      </c>
      <c r="D103" s="128">
        <v>20.158858909999999</v>
      </c>
      <c r="E103" s="128">
        <v>0</v>
      </c>
      <c r="F103" s="128">
        <v>18.90671601</v>
      </c>
      <c r="G103" s="128">
        <v>1.2521428999999999</v>
      </c>
      <c r="H103" s="128">
        <v>0</v>
      </c>
      <c r="I103" s="128">
        <v>0</v>
      </c>
      <c r="J103" s="128">
        <v>0</v>
      </c>
      <c r="K103" s="128">
        <v>0</v>
      </c>
      <c r="L103" s="128">
        <v>2433.4481463100005</v>
      </c>
      <c r="M103" s="128">
        <v>737.43225614999994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9">
        <v>43374</v>
      </c>
      <c r="B104" s="128">
        <v>2435.09413258</v>
      </c>
      <c r="C104" s="128">
        <v>20.26675809</v>
      </c>
      <c r="D104" s="128">
        <v>20.26675809</v>
      </c>
      <c r="E104" s="128">
        <v>0</v>
      </c>
      <c r="F104" s="128">
        <v>19.027008110000001</v>
      </c>
      <c r="G104" s="128">
        <v>1.23974998</v>
      </c>
      <c r="H104" s="128">
        <v>0</v>
      </c>
      <c r="I104" s="128">
        <v>0</v>
      </c>
      <c r="J104" s="128">
        <v>0</v>
      </c>
      <c r="K104" s="128">
        <v>0</v>
      </c>
      <c r="L104" s="128">
        <v>2414.8273744900002</v>
      </c>
      <c r="M104" s="128">
        <v>727.48002225000005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9">
        <v>43405</v>
      </c>
      <c r="B105" s="128">
        <v>2507.5021701199998</v>
      </c>
      <c r="C105" s="128">
        <v>40.931590850000006</v>
      </c>
      <c r="D105" s="128">
        <v>20.369522120000003</v>
      </c>
      <c r="E105" s="128">
        <v>0</v>
      </c>
      <c r="F105" s="128">
        <v>19.143419810000001</v>
      </c>
      <c r="G105" s="128">
        <v>1.2261023100000001</v>
      </c>
      <c r="H105" s="128">
        <v>20.56206873</v>
      </c>
      <c r="I105" s="128">
        <v>0</v>
      </c>
      <c r="J105" s="128">
        <v>0</v>
      </c>
      <c r="K105" s="128">
        <v>20.56206873</v>
      </c>
      <c r="L105" s="128">
        <v>2466.5705792700001</v>
      </c>
      <c r="M105" s="128">
        <v>706.68357830000002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9">
        <v>43435</v>
      </c>
      <c r="B106" s="128">
        <v>2532.6591405499998</v>
      </c>
      <c r="C106" s="128">
        <v>40.653355329999997</v>
      </c>
      <c r="D106" s="128">
        <v>20.479299199999996</v>
      </c>
      <c r="E106" s="128">
        <v>0</v>
      </c>
      <c r="F106" s="128">
        <v>19.263711909999998</v>
      </c>
      <c r="G106" s="128">
        <v>1.21558729</v>
      </c>
      <c r="H106" s="128">
        <v>20.17405613</v>
      </c>
      <c r="I106" s="128">
        <v>0</v>
      </c>
      <c r="J106" s="128">
        <v>0</v>
      </c>
      <c r="K106" s="128">
        <v>20.17405613</v>
      </c>
      <c r="L106" s="128">
        <v>2492.0057852199993</v>
      </c>
      <c r="M106" s="128">
        <v>683.99800246999996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9">
        <v>43466</v>
      </c>
      <c r="B107" s="128">
        <v>2489.70726694</v>
      </c>
      <c r="C107" s="128">
        <v>40.765629539999999</v>
      </c>
      <c r="D107" s="128">
        <v>20.58668836</v>
      </c>
      <c r="E107" s="128">
        <v>19.384004010000002</v>
      </c>
      <c r="F107" s="128">
        <v>0</v>
      </c>
      <c r="G107" s="128">
        <v>1.20268435</v>
      </c>
      <c r="H107" s="128">
        <v>20.178941179999999</v>
      </c>
      <c r="I107" s="128">
        <v>0</v>
      </c>
      <c r="J107" s="128">
        <v>0</v>
      </c>
      <c r="K107" s="128">
        <v>20.178941179999999</v>
      </c>
      <c r="L107" s="128">
        <v>2448.9416374000002</v>
      </c>
      <c r="M107" s="128">
        <v>690.12206199000002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9">
        <v>43497</v>
      </c>
      <c r="B108" s="128">
        <v>2543.6858734299999</v>
      </c>
      <c r="C108" s="128">
        <v>40.220462249999997</v>
      </c>
      <c r="D108" s="128">
        <v>20.680305270000002</v>
      </c>
      <c r="E108" s="128">
        <v>19.49265493</v>
      </c>
      <c r="F108" s="128">
        <v>0</v>
      </c>
      <c r="G108" s="128">
        <v>1.18765034</v>
      </c>
      <c r="H108" s="128">
        <v>19.540156979999999</v>
      </c>
      <c r="I108" s="128">
        <v>0</v>
      </c>
      <c r="J108" s="128">
        <v>0</v>
      </c>
      <c r="K108" s="128">
        <v>19.540156979999999</v>
      </c>
      <c r="L108" s="128">
        <v>2503.46541118</v>
      </c>
      <c r="M108" s="128">
        <v>652.06688168999995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9">
        <v>43525</v>
      </c>
      <c r="B109" s="128">
        <v>2521.2405237900002</v>
      </c>
      <c r="C109" s="128">
        <v>40.027360870000003</v>
      </c>
      <c r="D109" s="128">
        <v>20.789488110000001</v>
      </c>
      <c r="E109" s="128">
        <v>19.612947030000001</v>
      </c>
      <c r="F109" s="128">
        <v>0</v>
      </c>
      <c r="G109" s="128">
        <v>1.17654108</v>
      </c>
      <c r="H109" s="128">
        <v>19.237872759999998</v>
      </c>
      <c r="I109" s="128">
        <v>0</v>
      </c>
      <c r="J109" s="128">
        <v>0</v>
      </c>
      <c r="K109" s="128">
        <v>19.237872759999998</v>
      </c>
      <c r="L109" s="128">
        <v>2481.2131629199998</v>
      </c>
      <c r="M109" s="128">
        <v>654.04332107000005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9">
        <v>43556</v>
      </c>
      <c r="B110" s="128">
        <v>2518.08795964</v>
      </c>
      <c r="C110" s="128">
        <v>19.437015710000001</v>
      </c>
      <c r="D110" s="128">
        <v>1.1628351100000001</v>
      </c>
      <c r="E110" s="128">
        <v>0</v>
      </c>
      <c r="F110" s="128">
        <v>0</v>
      </c>
      <c r="G110" s="128">
        <v>1.1628351100000001</v>
      </c>
      <c r="H110" s="128">
        <v>18.274180600000001</v>
      </c>
      <c r="I110" s="128">
        <v>0</v>
      </c>
      <c r="J110" s="128">
        <v>0</v>
      </c>
      <c r="K110" s="128">
        <v>18.274180600000001</v>
      </c>
      <c r="L110" s="128">
        <v>2498.6509439299998</v>
      </c>
      <c r="M110" s="128">
        <v>703.64168271999995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9">
        <v>43586</v>
      </c>
      <c r="B111" s="128">
        <v>2330.8781980600002</v>
      </c>
      <c r="C111" s="128">
        <v>18.991872780000001</v>
      </c>
      <c r="D111" s="128">
        <v>1.06312188</v>
      </c>
      <c r="E111" s="128">
        <v>0</v>
      </c>
      <c r="F111" s="128">
        <v>0</v>
      </c>
      <c r="G111" s="128">
        <v>1.06312188</v>
      </c>
      <c r="H111" s="128">
        <v>17.928750900000001</v>
      </c>
      <c r="I111" s="128">
        <v>0</v>
      </c>
      <c r="J111" s="128">
        <v>0</v>
      </c>
      <c r="K111" s="128">
        <v>17.928750900000001</v>
      </c>
      <c r="L111" s="128">
        <v>2311.8863252800002</v>
      </c>
      <c r="M111" s="128">
        <v>540.37419223999996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9">
        <v>43617</v>
      </c>
      <c r="B112" s="128">
        <v>2228.1786207700002</v>
      </c>
      <c r="C112" s="128">
        <v>18.26261478</v>
      </c>
      <c r="D112" s="128">
        <v>1.0481238500000001</v>
      </c>
      <c r="E112" s="128">
        <v>0</v>
      </c>
      <c r="F112" s="128">
        <v>0</v>
      </c>
      <c r="G112" s="128">
        <v>1.0481238500000001</v>
      </c>
      <c r="H112" s="128">
        <v>17.21449093</v>
      </c>
      <c r="I112" s="128">
        <v>0</v>
      </c>
      <c r="J112" s="128">
        <v>0</v>
      </c>
      <c r="K112" s="128">
        <v>17.21449093</v>
      </c>
      <c r="L112" s="128">
        <v>2209.91600599</v>
      </c>
      <c r="M112" s="128">
        <v>375.28528738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9">
        <v>43647</v>
      </c>
      <c r="B113" s="128">
        <v>2224.0341997099999</v>
      </c>
      <c r="C113" s="128">
        <v>24.713006109999998</v>
      </c>
      <c r="D113" s="128">
        <v>1.0356740799999999</v>
      </c>
      <c r="E113" s="128">
        <v>0</v>
      </c>
      <c r="F113" s="128">
        <v>0</v>
      </c>
      <c r="G113" s="128">
        <v>1.0356740799999999</v>
      </c>
      <c r="H113" s="128">
        <v>23.677332029999999</v>
      </c>
      <c r="I113" s="128">
        <v>0</v>
      </c>
      <c r="J113" s="128">
        <v>0</v>
      </c>
      <c r="K113" s="128">
        <v>23.677332029999999</v>
      </c>
      <c r="L113" s="128">
        <v>2199.3211935999998</v>
      </c>
      <c r="M113" s="128">
        <v>461.01919371999998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9">
        <v>43678</v>
      </c>
      <c r="B114" s="128">
        <v>2265.40355671</v>
      </c>
      <c r="C114" s="128">
        <v>31.110037599999998</v>
      </c>
      <c r="D114" s="128">
        <v>1.02260917</v>
      </c>
      <c r="E114" s="128">
        <v>0</v>
      </c>
      <c r="F114" s="128">
        <v>0</v>
      </c>
      <c r="G114" s="128">
        <v>1.02260917</v>
      </c>
      <c r="H114" s="128">
        <v>30.087428429999999</v>
      </c>
      <c r="I114" s="128">
        <v>0</v>
      </c>
      <c r="J114" s="128">
        <v>0</v>
      </c>
      <c r="K114" s="128">
        <v>30.087428429999999</v>
      </c>
      <c r="L114" s="128">
        <v>2234.29351911</v>
      </c>
      <c r="M114" s="128">
        <v>483.73415428999999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9">
        <v>43709</v>
      </c>
      <c r="B115" s="128">
        <v>2223.4438282599999</v>
      </c>
      <c r="C115" s="128">
        <v>34.727567809999996</v>
      </c>
      <c r="D115" s="128">
        <v>1.02185975</v>
      </c>
      <c r="E115" s="128">
        <v>0</v>
      </c>
      <c r="F115" s="128">
        <v>0</v>
      </c>
      <c r="G115" s="128">
        <v>1.02185975</v>
      </c>
      <c r="H115" s="128">
        <v>33.705708059999999</v>
      </c>
      <c r="I115" s="128">
        <v>0</v>
      </c>
      <c r="J115" s="128">
        <v>0</v>
      </c>
      <c r="K115" s="128">
        <v>33.705708059999999</v>
      </c>
      <c r="L115" s="128">
        <v>2188.7162604499999</v>
      </c>
      <c r="M115" s="128">
        <v>500.92194058000001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9">
        <v>43739</v>
      </c>
      <c r="B116" s="128">
        <v>2359.5134033499999</v>
      </c>
      <c r="C116" s="128">
        <v>61.006217730000003</v>
      </c>
      <c r="D116" s="128">
        <v>1.0095711599999999</v>
      </c>
      <c r="E116" s="128">
        <v>0</v>
      </c>
      <c r="F116" s="128">
        <v>0</v>
      </c>
      <c r="G116" s="128">
        <v>1.0095711599999999</v>
      </c>
      <c r="H116" s="128">
        <v>59.996646570000003</v>
      </c>
      <c r="I116" s="128">
        <v>0</v>
      </c>
      <c r="J116" s="128">
        <v>0</v>
      </c>
      <c r="K116" s="128">
        <v>59.996646570000003</v>
      </c>
      <c r="L116" s="128">
        <v>2298.5071856200002</v>
      </c>
      <c r="M116" s="128">
        <v>519.68587236999997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9">
        <v>43770</v>
      </c>
      <c r="B117" s="128">
        <v>2406.0350146300002</v>
      </c>
      <c r="C117" s="128">
        <v>61.312437670000001</v>
      </c>
      <c r="D117" s="128">
        <v>1.0088025700000001</v>
      </c>
      <c r="E117" s="128">
        <v>0</v>
      </c>
      <c r="F117" s="128">
        <v>0</v>
      </c>
      <c r="G117" s="128">
        <v>1.0088025700000001</v>
      </c>
      <c r="H117" s="128">
        <v>60.303635100000001</v>
      </c>
      <c r="I117" s="128">
        <v>0</v>
      </c>
      <c r="J117" s="128">
        <v>0</v>
      </c>
      <c r="K117" s="128">
        <v>60.303635100000001</v>
      </c>
      <c r="L117" s="128">
        <v>2344.72257696</v>
      </c>
      <c r="M117" s="128">
        <v>522.45705495000004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9">
        <v>43800</v>
      </c>
      <c r="B118" s="128">
        <v>2416.9365477599999</v>
      </c>
      <c r="C118" s="128">
        <v>64.033221780000005</v>
      </c>
      <c r="D118" s="128">
        <v>0.98343912</v>
      </c>
      <c r="E118" s="128">
        <v>0</v>
      </c>
      <c r="F118" s="128">
        <v>0</v>
      </c>
      <c r="G118" s="128">
        <v>0.98343912</v>
      </c>
      <c r="H118" s="128">
        <v>63.049782659999998</v>
      </c>
      <c r="I118" s="128">
        <v>0</v>
      </c>
      <c r="J118" s="128">
        <v>0</v>
      </c>
      <c r="K118" s="128">
        <v>63.049782659999998</v>
      </c>
      <c r="L118" s="128">
        <v>2352.9033259799999</v>
      </c>
      <c r="M118" s="128">
        <v>569.16240213000003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9">
        <v>43831</v>
      </c>
      <c r="B119" s="128">
        <v>2270.7948082399998</v>
      </c>
      <c r="C119" s="128">
        <v>67.541021020000002</v>
      </c>
      <c r="D119" s="128">
        <v>0.97041222999999999</v>
      </c>
      <c r="E119" s="128">
        <v>0</v>
      </c>
      <c r="F119" s="128">
        <v>0</v>
      </c>
      <c r="G119" s="128">
        <v>0.97041222999999999</v>
      </c>
      <c r="H119" s="128">
        <v>66.570608789999994</v>
      </c>
      <c r="I119" s="128">
        <v>0</v>
      </c>
      <c r="J119" s="128">
        <v>0</v>
      </c>
      <c r="K119" s="128">
        <v>66.570608789999994</v>
      </c>
      <c r="L119" s="128">
        <v>2203.25378722</v>
      </c>
      <c r="M119" s="128">
        <v>528.64358446000006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9">
        <v>43862</v>
      </c>
      <c r="B120" s="128">
        <v>2292.05092522</v>
      </c>
      <c r="C120" s="128">
        <v>66.816051759999993</v>
      </c>
      <c r="D120" s="128">
        <v>0.96913406999999996</v>
      </c>
      <c r="E120" s="128">
        <v>0</v>
      </c>
      <c r="F120" s="128">
        <v>0</v>
      </c>
      <c r="G120" s="128">
        <v>0.96913406999999996</v>
      </c>
      <c r="H120" s="128">
        <v>65.846917689999998</v>
      </c>
      <c r="I120" s="128">
        <v>0</v>
      </c>
      <c r="J120" s="128">
        <v>0</v>
      </c>
      <c r="K120" s="128">
        <v>65.846917689999998</v>
      </c>
      <c r="L120" s="128">
        <v>2225.23487346</v>
      </c>
      <c r="M120" s="128">
        <v>441.02659394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9">
        <v>43891</v>
      </c>
      <c r="B121" s="128">
        <v>2621.5617301500001</v>
      </c>
      <c r="C121" s="128">
        <v>75.963784869999998</v>
      </c>
      <c r="D121" s="128">
        <v>0.97020348000000001</v>
      </c>
      <c r="E121" s="128">
        <v>0</v>
      </c>
      <c r="F121" s="128">
        <v>0</v>
      </c>
      <c r="G121" s="128">
        <v>0.97020348000000001</v>
      </c>
      <c r="H121" s="128">
        <v>74.993581390000003</v>
      </c>
      <c r="I121" s="128">
        <v>0</v>
      </c>
      <c r="J121" s="128">
        <v>0</v>
      </c>
      <c r="K121" s="128">
        <v>74.993581390000003</v>
      </c>
      <c r="L121" s="128">
        <v>2545.5979452800002</v>
      </c>
      <c r="M121" s="128">
        <v>427.16661927000001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9">
        <v>43922</v>
      </c>
      <c r="B122" s="128">
        <v>2547.7701664800002</v>
      </c>
      <c r="C122" s="128">
        <v>72.240398240000005</v>
      </c>
      <c r="D122" s="128">
        <v>0.95681905</v>
      </c>
      <c r="E122" s="128">
        <v>0</v>
      </c>
      <c r="F122" s="128">
        <v>0</v>
      </c>
      <c r="G122" s="128">
        <v>0.95681905</v>
      </c>
      <c r="H122" s="128">
        <v>71.283579189999998</v>
      </c>
      <c r="I122" s="128">
        <v>0</v>
      </c>
      <c r="J122" s="128">
        <v>0</v>
      </c>
      <c r="K122" s="128">
        <v>71.283579189999998</v>
      </c>
      <c r="L122" s="128">
        <v>2475.5297682400001</v>
      </c>
      <c r="M122" s="128">
        <v>436.21250892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9">
        <v>43952</v>
      </c>
      <c r="B123" s="128">
        <v>2540.1801468399999</v>
      </c>
      <c r="C123" s="128">
        <v>71.988095599999994</v>
      </c>
      <c r="D123" s="128">
        <v>0.95713090999999995</v>
      </c>
      <c r="E123" s="128">
        <v>0</v>
      </c>
      <c r="F123" s="128">
        <v>0</v>
      </c>
      <c r="G123" s="128">
        <v>0.95713090999999995</v>
      </c>
      <c r="H123" s="128">
        <v>71.030964690000005</v>
      </c>
      <c r="I123" s="128">
        <v>0</v>
      </c>
      <c r="J123" s="128">
        <v>0</v>
      </c>
      <c r="K123" s="128">
        <v>71.030964690000005</v>
      </c>
      <c r="L123" s="128">
        <v>2468.1920512400002</v>
      </c>
      <c r="M123" s="128">
        <v>460.01182635999999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9">
        <v>43983</v>
      </c>
      <c r="B124" s="128">
        <v>2496.7098357099999</v>
      </c>
      <c r="C124" s="128">
        <v>69.580932799999999</v>
      </c>
      <c r="D124" s="128">
        <v>0.93081002999999995</v>
      </c>
      <c r="E124" s="128">
        <v>0</v>
      </c>
      <c r="F124" s="128">
        <v>0</v>
      </c>
      <c r="G124" s="128">
        <v>0.93081002999999995</v>
      </c>
      <c r="H124" s="128">
        <v>68.650122769999996</v>
      </c>
      <c r="I124" s="128">
        <v>0</v>
      </c>
      <c r="J124" s="128">
        <v>0</v>
      </c>
      <c r="K124" s="128">
        <v>68.650122769999996</v>
      </c>
      <c r="L124" s="128">
        <v>2427.1289029099999</v>
      </c>
      <c r="M124" s="128">
        <v>456.14614354999998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9">
        <v>44013</v>
      </c>
      <c r="B125" s="128">
        <v>2515.2433316699999</v>
      </c>
      <c r="C125" s="128">
        <v>61.91961817</v>
      </c>
      <c r="D125" s="128">
        <v>0.91818769</v>
      </c>
      <c r="E125" s="128">
        <v>0</v>
      </c>
      <c r="F125" s="128">
        <v>0</v>
      </c>
      <c r="G125" s="128">
        <v>0.91818769</v>
      </c>
      <c r="H125" s="128">
        <v>61.001430480000003</v>
      </c>
      <c r="I125" s="128">
        <v>0</v>
      </c>
      <c r="J125" s="128">
        <v>0</v>
      </c>
      <c r="K125" s="128">
        <v>61.001430480000003</v>
      </c>
      <c r="L125" s="128">
        <v>2453.3237134999999</v>
      </c>
      <c r="M125" s="128">
        <v>470.60254085999998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9">
        <v>44044</v>
      </c>
      <c r="B126" s="128">
        <v>2633.18675519</v>
      </c>
      <c r="C126" s="128">
        <v>61.369523129999997</v>
      </c>
      <c r="D126" s="128">
        <v>1.1982887799999999</v>
      </c>
      <c r="E126" s="128">
        <v>0</v>
      </c>
      <c r="F126" s="128">
        <v>0.29315837</v>
      </c>
      <c r="G126" s="128">
        <v>0.90513041000000005</v>
      </c>
      <c r="H126" s="128">
        <v>60.171234349999999</v>
      </c>
      <c r="I126" s="128">
        <v>0</v>
      </c>
      <c r="J126" s="128">
        <v>0</v>
      </c>
      <c r="K126" s="128">
        <v>60.171234349999999</v>
      </c>
      <c r="L126" s="128">
        <v>2571.8172320600002</v>
      </c>
      <c r="M126" s="128">
        <v>448.19430349999999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9">
        <v>44075</v>
      </c>
      <c r="B127" s="128">
        <v>2669.2592817899999</v>
      </c>
      <c r="C127" s="128">
        <v>61.653960380000001</v>
      </c>
      <c r="D127" s="128">
        <v>1.1795837899999999</v>
      </c>
      <c r="E127" s="128">
        <v>0</v>
      </c>
      <c r="F127" s="128">
        <v>0.28800628</v>
      </c>
      <c r="G127" s="128">
        <v>0.89157750999999996</v>
      </c>
      <c r="H127" s="128">
        <v>60.474376589999999</v>
      </c>
      <c r="I127" s="128">
        <v>0</v>
      </c>
      <c r="J127" s="128">
        <v>0</v>
      </c>
      <c r="K127" s="128">
        <v>60.474376589999999</v>
      </c>
      <c r="L127" s="128">
        <v>2607.6053214100002</v>
      </c>
      <c r="M127" s="128">
        <v>462.09378278000003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9">
        <v>44105</v>
      </c>
      <c r="B128" s="128">
        <v>2629.7148947999999</v>
      </c>
      <c r="C128" s="128">
        <v>60.195329510000001</v>
      </c>
      <c r="D128" s="128">
        <v>0.27562648000000001</v>
      </c>
      <c r="E128" s="128">
        <v>0</v>
      </c>
      <c r="F128" s="128">
        <v>0.27562648000000001</v>
      </c>
      <c r="G128" s="128">
        <v>0</v>
      </c>
      <c r="H128" s="128">
        <v>59.919703030000001</v>
      </c>
      <c r="I128" s="128">
        <v>0</v>
      </c>
      <c r="J128" s="128">
        <v>0</v>
      </c>
      <c r="K128" s="128">
        <v>59.919703030000001</v>
      </c>
      <c r="L128" s="128">
        <v>2569.5195652900002</v>
      </c>
      <c r="M128" s="128">
        <v>460.05288846000002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9">
        <v>44136</v>
      </c>
      <c r="B129" s="128">
        <v>2806.6241271399999</v>
      </c>
      <c r="C129" s="128">
        <v>60.026923600000003</v>
      </c>
      <c r="D129" s="128">
        <v>0.27037051000000001</v>
      </c>
      <c r="E129" s="128">
        <v>0</v>
      </c>
      <c r="F129" s="128">
        <v>0.27037051000000001</v>
      </c>
      <c r="G129" s="128">
        <v>0</v>
      </c>
      <c r="H129" s="128">
        <v>59.756553089999997</v>
      </c>
      <c r="I129" s="128">
        <v>0</v>
      </c>
      <c r="J129" s="128">
        <v>0</v>
      </c>
      <c r="K129" s="128">
        <v>59.756553089999997</v>
      </c>
      <c r="L129" s="128">
        <v>2746.59720354</v>
      </c>
      <c r="M129" s="128">
        <v>481.97241251000003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9">
        <v>44166</v>
      </c>
      <c r="B130" s="128">
        <v>2689.3373533700001</v>
      </c>
      <c r="C130" s="128">
        <v>59.73421536</v>
      </c>
      <c r="D130" s="128">
        <v>0.25978526000000002</v>
      </c>
      <c r="E130" s="128">
        <v>0</v>
      </c>
      <c r="F130" s="128">
        <v>0.25978526000000002</v>
      </c>
      <c r="G130" s="128">
        <v>0</v>
      </c>
      <c r="H130" s="128">
        <v>59.474430099999999</v>
      </c>
      <c r="I130" s="128">
        <v>0</v>
      </c>
      <c r="J130" s="128">
        <v>0</v>
      </c>
      <c r="K130" s="128">
        <v>59.474430099999999</v>
      </c>
      <c r="L130" s="128">
        <v>2629.6031380099998</v>
      </c>
      <c r="M130" s="128">
        <v>465.14371840000001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9">
        <v>44197</v>
      </c>
      <c r="B131" s="128">
        <v>2524.4113980500001</v>
      </c>
      <c r="C131" s="128">
        <v>58.166544020000003</v>
      </c>
      <c r="D131" s="128">
        <v>0.26379286000000002</v>
      </c>
      <c r="E131" s="128">
        <v>0</v>
      </c>
      <c r="F131" s="128">
        <v>0.26379286000000002</v>
      </c>
      <c r="G131" s="128">
        <v>0</v>
      </c>
      <c r="H131" s="128">
        <v>57.902751160000001</v>
      </c>
      <c r="I131" s="128">
        <v>0</v>
      </c>
      <c r="J131" s="128">
        <v>0</v>
      </c>
      <c r="K131" s="128">
        <v>57.902751160000001</v>
      </c>
      <c r="L131" s="128">
        <v>2466.2448540300002</v>
      </c>
      <c r="M131" s="128">
        <v>453.93922021999998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9">
        <v>44228</v>
      </c>
      <c r="B132" s="128">
        <v>2562.8504907400002</v>
      </c>
      <c r="C132" s="128">
        <v>57.09950774</v>
      </c>
      <c r="D132" s="128">
        <v>0.25836764000000001</v>
      </c>
      <c r="E132" s="128">
        <v>0</v>
      </c>
      <c r="F132" s="128">
        <v>0.25836764000000001</v>
      </c>
      <c r="G132" s="128">
        <v>0</v>
      </c>
      <c r="H132" s="128">
        <v>56.841140099999997</v>
      </c>
      <c r="I132" s="128">
        <v>0</v>
      </c>
      <c r="J132" s="128">
        <v>0</v>
      </c>
      <c r="K132" s="128">
        <v>56.841140099999997</v>
      </c>
      <c r="L132" s="128">
        <v>2505.7509829999999</v>
      </c>
      <c r="M132" s="128">
        <v>532.00712017000001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9">
        <v>44256</v>
      </c>
      <c r="B133" s="128">
        <v>2599.5469688600001</v>
      </c>
      <c r="C133" s="128">
        <v>54.813597049999998</v>
      </c>
      <c r="D133" s="128">
        <v>0.25561753999999998</v>
      </c>
      <c r="E133" s="128">
        <v>0</v>
      </c>
      <c r="F133" s="128">
        <v>0.25561753999999998</v>
      </c>
      <c r="G133" s="128">
        <v>0</v>
      </c>
      <c r="H133" s="128">
        <v>54.557979510000003</v>
      </c>
      <c r="I133" s="128">
        <v>0</v>
      </c>
      <c r="J133" s="128">
        <v>0</v>
      </c>
      <c r="K133" s="128">
        <v>54.557979510000003</v>
      </c>
      <c r="L133" s="128">
        <v>2544.7333718099999</v>
      </c>
      <c r="M133" s="128">
        <v>487.69025825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9">
        <v>44287</v>
      </c>
      <c r="B134" s="128">
        <v>2844.4732999399998</v>
      </c>
      <c r="C134" s="128">
        <v>56.99108176</v>
      </c>
      <c r="D134" s="128">
        <v>2.5380360300000002</v>
      </c>
      <c r="E134" s="128">
        <v>0</v>
      </c>
      <c r="F134" s="128">
        <v>2.5380360300000002</v>
      </c>
      <c r="G134" s="128">
        <v>0</v>
      </c>
      <c r="H134" s="128">
        <v>54.453045729999999</v>
      </c>
      <c r="I134" s="128">
        <v>0</v>
      </c>
      <c r="J134" s="128">
        <v>0</v>
      </c>
      <c r="K134" s="128">
        <v>54.453045729999999</v>
      </c>
      <c r="L134" s="128">
        <v>2787.48221818</v>
      </c>
      <c r="M134" s="128">
        <v>386.61449478999998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9">
        <v>44317</v>
      </c>
      <c r="B135" s="128">
        <v>3138.98656613</v>
      </c>
      <c r="C135" s="128">
        <v>55.600601660000002</v>
      </c>
      <c r="D135" s="128">
        <v>2.42979024</v>
      </c>
      <c r="E135" s="128">
        <v>0</v>
      </c>
      <c r="F135" s="128">
        <v>2.42979024</v>
      </c>
      <c r="G135" s="128">
        <v>0</v>
      </c>
      <c r="H135" s="128">
        <v>53.17081142</v>
      </c>
      <c r="I135" s="128">
        <v>0</v>
      </c>
      <c r="J135" s="128">
        <v>0</v>
      </c>
      <c r="K135" s="128">
        <v>53.17081142</v>
      </c>
      <c r="L135" s="128">
        <v>3083.3859644700001</v>
      </c>
      <c r="M135" s="128">
        <v>431.48294071999999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9">
        <v>44348</v>
      </c>
      <c r="B136" s="128">
        <v>3184.7078235899999</v>
      </c>
      <c r="C136" s="128">
        <v>53.417183989999998</v>
      </c>
      <c r="D136" s="128">
        <v>2.3672755200000002</v>
      </c>
      <c r="E136" s="128">
        <v>0</v>
      </c>
      <c r="F136" s="128">
        <v>2.3672755200000002</v>
      </c>
      <c r="G136" s="128">
        <v>0</v>
      </c>
      <c r="H136" s="128">
        <v>51.049908469999998</v>
      </c>
      <c r="I136" s="128">
        <v>0</v>
      </c>
      <c r="J136" s="128">
        <v>0</v>
      </c>
      <c r="K136" s="128">
        <v>51.049908469999998</v>
      </c>
      <c r="L136" s="128">
        <v>3131.2906395999998</v>
      </c>
      <c r="M136" s="128">
        <v>478.33473898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9">
        <v>44378</v>
      </c>
      <c r="B137" s="128">
        <v>3332.62670948</v>
      </c>
      <c r="C137" s="128">
        <v>52.025910170000003</v>
      </c>
      <c r="D137" s="128">
        <v>2.36945395</v>
      </c>
      <c r="E137" s="128">
        <v>0</v>
      </c>
      <c r="F137" s="128">
        <v>2.36945395</v>
      </c>
      <c r="G137" s="128">
        <v>0</v>
      </c>
      <c r="H137" s="128">
        <v>49.656456220000003</v>
      </c>
      <c r="I137" s="128">
        <v>0</v>
      </c>
      <c r="J137" s="128">
        <v>0</v>
      </c>
      <c r="K137" s="128">
        <v>49.656456220000003</v>
      </c>
      <c r="L137" s="128">
        <v>3280.6007993100002</v>
      </c>
      <c r="M137" s="128">
        <v>478.01438875000002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9">
        <v>44409</v>
      </c>
      <c r="B138" s="128">
        <v>3447.6606610200001</v>
      </c>
      <c r="C138" s="128">
        <v>50.909773180000002</v>
      </c>
      <c r="D138" s="128">
        <v>2.3094268200000001</v>
      </c>
      <c r="E138" s="128">
        <v>0</v>
      </c>
      <c r="F138" s="128">
        <v>2.3094268200000001</v>
      </c>
      <c r="G138" s="128">
        <v>0</v>
      </c>
      <c r="H138" s="128">
        <v>48.600346360000003</v>
      </c>
      <c r="I138" s="128">
        <v>0</v>
      </c>
      <c r="J138" s="128">
        <v>0</v>
      </c>
      <c r="K138" s="128">
        <v>48.600346360000003</v>
      </c>
      <c r="L138" s="128">
        <v>3396.7508878399999</v>
      </c>
      <c r="M138" s="128">
        <v>479.90745235000003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9">
        <v>44440</v>
      </c>
      <c r="B139" s="128">
        <v>3584.28021076</v>
      </c>
      <c r="C139" s="128">
        <v>49.189240290000001</v>
      </c>
      <c r="D139" s="128">
        <v>2.2452549199999998</v>
      </c>
      <c r="E139" s="128">
        <v>0</v>
      </c>
      <c r="F139" s="128">
        <v>2.2452549199999998</v>
      </c>
      <c r="G139" s="128">
        <v>0</v>
      </c>
      <c r="H139" s="128">
        <v>46.94398537</v>
      </c>
      <c r="I139" s="128">
        <v>0</v>
      </c>
      <c r="J139" s="128">
        <v>0</v>
      </c>
      <c r="K139" s="128">
        <v>46.94398537</v>
      </c>
      <c r="L139" s="128">
        <v>3535.0909704699998</v>
      </c>
      <c r="M139" s="128">
        <v>563.70524523999995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9">
        <v>44470</v>
      </c>
      <c r="B140" s="128">
        <v>3477.6727387400001</v>
      </c>
      <c r="C140" s="128">
        <v>47.732028980000003</v>
      </c>
      <c r="D140" s="128">
        <v>2.1832939200000001</v>
      </c>
      <c r="E140" s="128">
        <v>0</v>
      </c>
      <c r="F140" s="128">
        <v>2.1832939200000001</v>
      </c>
      <c r="G140" s="128">
        <v>0</v>
      </c>
      <c r="H140" s="128">
        <v>45.548735059999998</v>
      </c>
      <c r="I140" s="128">
        <v>0</v>
      </c>
      <c r="J140" s="128">
        <v>0</v>
      </c>
      <c r="K140" s="128">
        <v>45.548735059999998</v>
      </c>
      <c r="L140" s="128">
        <v>3429.9407097600001</v>
      </c>
      <c r="M140" s="128">
        <v>579.70025069999997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9">
        <v>44501</v>
      </c>
      <c r="B141" s="128">
        <v>3512.1870509300002</v>
      </c>
      <c r="C141" s="128">
        <v>47.597270080000001</v>
      </c>
      <c r="D141" s="128">
        <v>2.1196810400000001</v>
      </c>
      <c r="E141" s="128">
        <v>0</v>
      </c>
      <c r="F141" s="128">
        <v>2.1196810400000001</v>
      </c>
      <c r="G141" s="128">
        <v>0</v>
      </c>
      <c r="H141" s="128">
        <v>45.477589039999998</v>
      </c>
      <c r="I141" s="128">
        <v>0</v>
      </c>
      <c r="J141" s="128">
        <v>0</v>
      </c>
      <c r="K141" s="128">
        <v>45.477589039999998</v>
      </c>
      <c r="L141" s="128">
        <v>3464.5897808499999</v>
      </c>
      <c r="M141" s="128">
        <v>619.95966709000004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9">
        <v>44531</v>
      </c>
      <c r="B142" s="128">
        <v>3524.3891626499999</v>
      </c>
      <c r="C142" s="128">
        <v>47.025269450000003</v>
      </c>
      <c r="D142" s="128">
        <v>2.0560852700000001</v>
      </c>
      <c r="E142" s="128">
        <v>0</v>
      </c>
      <c r="F142" s="128">
        <v>2.0560852700000001</v>
      </c>
      <c r="G142" s="128">
        <v>0</v>
      </c>
      <c r="H142" s="128">
        <v>44.969184179999999</v>
      </c>
      <c r="I142" s="128">
        <v>0</v>
      </c>
      <c r="J142" s="128">
        <v>0</v>
      </c>
      <c r="K142" s="128">
        <v>44.969184179999999</v>
      </c>
      <c r="L142" s="128">
        <v>3477.3638931999999</v>
      </c>
      <c r="M142" s="128">
        <v>603.74581525999997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9">
        <v>44562</v>
      </c>
      <c r="B143" s="128">
        <v>3612.0003143399999</v>
      </c>
      <c r="C143" s="128">
        <v>48.094451309999997</v>
      </c>
      <c r="D143" s="128">
        <v>1.99431029</v>
      </c>
      <c r="E143" s="128">
        <v>0</v>
      </c>
      <c r="F143" s="128">
        <v>1.99431029</v>
      </c>
      <c r="G143" s="128">
        <v>0</v>
      </c>
      <c r="H143" s="128">
        <v>46.100141020000002</v>
      </c>
      <c r="I143" s="128">
        <v>0</v>
      </c>
      <c r="J143" s="128">
        <v>0</v>
      </c>
      <c r="K143" s="128">
        <v>46.100141020000002</v>
      </c>
      <c r="L143" s="128">
        <v>3563.9058630300001</v>
      </c>
      <c r="M143" s="128">
        <v>585.87380314999996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9">
        <v>44593</v>
      </c>
      <c r="B144" s="128">
        <v>3698.91396235</v>
      </c>
      <c r="C144" s="128">
        <v>48.76291578</v>
      </c>
      <c r="D144" s="128">
        <v>2.07504388</v>
      </c>
      <c r="E144" s="128">
        <v>0.14882082999999999</v>
      </c>
      <c r="F144" s="128">
        <v>1.9262230499999999</v>
      </c>
      <c r="G144" s="128">
        <v>0</v>
      </c>
      <c r="H144" s="128">
        <v>46.687871899999998</v>
      </c>
      <c r="I144" s="128">
        <v>0</v>
      </c>
      <c r="J144" s="128">
        <v>0</v>
      </c>
      <c r="K144" s="128">
        <v>46.687871899999998</v>
      </c>
      <c r="L144" s="128">
        <v>3650.1510465699998</v>
      </c>
      <c r="M144" s="128">
        <v>632.78596404999996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9">
        <v>44621</v>
      </c>
      <c r="B145" s="128">
        <v>3709.2568715100001</v>
      </c>
      <c r="C145" s="128">
        <v>48.495326429999999</v>
      </c>
      <c r="D145" s="128">
        <v>2.0193421900000001</v>
      </c>
      <c r="E145" s="128">
        <v>0.14992857000000001</v>
      </c>
      <c r="F145" s="128">
        <v>1.86941362</v>
      </c>
      <c r="G145" s="128">
        <v>0</v>
      </c>
      <c r="H145" s="128">
        <v>46.475984240000003</v>
      </c>
      <c r="I145" s="128">
        <v>0</v>
      </c>
      <c r="J145" s="128">
        <v>0</v>
      </c>
      <c r="K145" s="128">
        <v>46.475984240000003</v>
      </c>
      <c r="L145" s="128">
        <v>3660.7615450799999</v>
      </c>
      <c r="M145" s="128">
        <v>638.88100611000004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9">
        <v>44652</v>
      </c>
      <c r="B146" s="128">
        <v>4197.1182786899999</v>
      </c>
      <c r="C146" s="128">
        <v>47.256126090000002</v>
      </c>
      <c r="D146" s="128">
        <v>2.0492415799999999</v>
      </c>
      <c r="E146" s="128">
        <v>0.14980208</v>
      </c>
      <c r="F146" s="128">
        <v>1.8994394999999999</v>
      </c>
      <c r="G146" s="128">
        <v>0</v>
      </c>
      <c r="H146" s="128">
        <v>45.206884510000002</v>
      </c>
      <c r="I146" s="128">
        <v>0</v>
      </c>
      <c r="J146" s="128">
        <v>0</v>
      </c>
      <c r="K146" s="128">
        <v>45.206884510000002</v>
      </c>
      <c r="L146" s="128">
        <v>4149.8621525999997</v>
      </c>
      <c r="M146" s="128">
        <v>623.49566422999999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9">
        <v>44682</v>
      </c>
      <c r="B147" s="128">
        <v>4583.6487942200001</v>
      </c>
      <c r="C147" s="128">
        <v>41.634534969999997</v>
      </c>
      <c r="D147" s="128">
        <v>2.07432682</v>
      </c>
      <c r="E147" s="128">
        <v>0.14719636</v>
      </c>
      <c r="F147" s="128">
        <v>1.9271304600000001</v>
      </c>
      <c r="G147" s="128">
        <v>0</v>
      </c>
      <c r="H147" s="128">
        <v>39.560208150000001</v>
      </c>
      <c r="I147" s="128">
        <v>0</v>
      </c>
      <c r="J147" s="128">
        <v>0</v>
      </c>
      <c r="K147" s="128">
        <v>39.560208150000001</v>
      </c>
      <c r="L147" s="128">
        <v>4542.0142592499997</v>
      </c>
      <c r="M147" s="128">
        <v>481.62768566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9">
        <v>44713</v>
      </c>
      <c r="B148" s="128">
        <v>4721.3919185300001</v>
      </c>
      <c r="C148" s="128">
        <v>40.100411389999998</v>
      </c>
      <c r="D148" s="128">
        <v>2.0943078800000001</v>
      </c>
      <c r="E148" s="128">
        <v>0.14764203000000001</v>
      </c>
      <c r="F148" s="128">
        <v>1.94666585</v>
      </c>
      <c r="G148" s="128">
        <v>0</v>
      </c>
      <c r="H148" s="128">
        <v>38.006103510000003</v>
      </c>
      <c r="I148" s="128">
        <v>0</v>
      </c>
      <c r="J148" s="128">
        <v>0</v>
      </c>
      <c r="K148" s="128">
        <v>38.006103510000003</v>
      </c>
      <c r="L148" s="128">
        <v>4681.2915071400002</v>
      </c>
      <c r="M148" s="128">
        <v>507.95761149999998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9">
        <v>44743</v>
      </c>
      <c r="B149" s="128">
        <v>4929.0000936400002</v>
      </c>
      <c r="C149" s="128">
        <v>45.846811899999999</v>
      </c>
      <c r="D149" s="128">
        <v>0.20138660999999999</v>
      </c>
      <c r="E149" s="128">
        <v>0</v>
      </c>
      <c r="F149" s="128">
        <v>0.20138660999999999</v>
      </c>
      <c r="G149" s="128">
        <v>0</v>
      </c>
      <c r="H149" s="128">
        <v>45.645425289999999</v>
      </c>
      <c r="I149" s="128">
        <v>0</v>
      </c>
      <c r="J149" s="128">
        <v>0</v>
      </c>
      <c r="K149" s="128">
        <v>45.645425289999999</v>
      </c>
      <c r="L149" s="128">
        <v>4883.1532817400002</v>
      </c>
      <c r="M149" s="128">
        <v>647.54584921000003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9">
        <v>44774</v>
      </c>
      <c r="B150" s="128">
        <v>5001.9428516400003</v>
      </c>
      <c r="C150" s="128">
        <v>44.75439403</v>
      </c>
      <c r="D150" s="128">
        <v>0.20317528000000001</v>
      </c>
      <c r="E150" s="128">
        <v>0</v>
      </c>
      <c r="F150" s="128">
        <v>0.20317528000000001</v>
      </c>
      <c r="G150" s="128">
        <v>0</v>
      </c>
      <c r="H150" s="128">
        <v>44.551218749999997</v>
      </c>
      <c r="I150" s="128">
        <v>0</v>
      </c>
      <c r="J150" s="128">
        <v>0</v>
      </c>
      <c r="K150" s="128">
        <v>44.551218749999997</v>
      </c>
      <c r="L150" s="128">
        <v>4957.1884576100001</v>
      </c>
      <c r="M150" s="128">
        <v>658.11381859999995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9">
        <v>44805</v>
      </c>
      <c r="B151" s="128">
        <v>5038.6246418700002</v>
      </c>
      <c r="C151" s="128">
        <v>43.181241219999997</v>
      </c>
      <c r="D151" s="128">
        <v>0.20490448999999999</v>
      </c>
      <c r="E151" s="128">
        <v>0</v>
      </c>
      <c r="F151" s="128">
        <v>0.20490448999999999</v>
      </c>
      <c r="G151" s="128">
        <v>0</v>
      </c>
      <c r="H151" s="128">
        <v>42.97633673</v>
      </c>
      <c r="I151" s="128">
        <v>0</v>
      </c>
      <c r="J151" s="128">
        <v>0</v>
      </c>
      <c r="K151" s="128">
        <v>42.97633673</v>
      </c>
      <c r="L151" s="128">
        <v>4995.4434006499996</v>
      </c>
      <c r="M151" s="128">
        <v>652.58372988999997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9">
        <v>44835</v>
      </c>
      <c r="B152" s="128">
        <v>4967.0738631200002</v>
      </c>
      <c r="C152" s="128">
        <v>42.865300740000002</v>
      </c>
      <c r="D152" s="128">
        <v>0.20747496000000001</v>
      </c>
      <c r="E152" s="128">
        <v>0</v>
      </c>
      <c r="F152" s="128">
        <v>0.20747496000000001</v>
      </c>
      <c r="G152" s="128">
        <v>0</v>
      </c>
      <c r="H152" s="128">
        <v>42.657825780000003</v>
      </c>
      <c r="I152" s="128">
        <v>0</v>
      </c>
      <c r="J152" s="128">
        <v>0</v>
      </c>
      <c r="K152" s="128">
        <v>42.657825780000003</v>
      </c>
      <c r="L152" s="128">
        <v>4924.2085623800003</v>
      </c>
      <c r="M152" s="128">
        <v>652.54398703000004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9">
        <v>44866</v>
      </c>
      <c r="B153" s="128">
        <v>4918.66927717</v>
      </c>
      <c r="C153" s="128">
        <v>42.927013860000002</v>
      </c>
      <c r="D153" s="128">
        <v>0.20986489</v>
      </c>
      <c r="E153" s="128">
        <v>0</v>
      </c>
      <c r="F153" s="128">
        <v>0.20986489</v>
      </c>
      <c r="G153" s="128">
        <v>0</v>
      </c>
      <c r="H153" s="128">
        <v>42.717148969999997</v>
      </c>
      <c r="I153" s="128">
        <v>0</v>
      </c>
      <c r="J153" s="128">
        <v>0</v>
      </c>
      <c r="K153" s="128">
        <v>42.717148969999997</v>
      </c>
      <c r="L153" s="128">
        <v>4875.7422633100005</v>
      </c>
      <c r="M153" s="128">
        <v>603.28043563999995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9">
        <v>44896</v>
      </c>
      <c r="B154" s="128">
        <v>4845.3563760200004</v>
      </c>
      <c r="C154" s="128">
        <v>42.651242840000002</v>
      </c>
      <c r="D154" s="128">
        <v>0.21233356</v>
      </c>
      <c r="E154" s="128">
        <v>0</v>
      </c>
      <c r="F154" s="128">
        <v>0.21233356</v>
      </c>
      <c r="G154" s="128">
        <v>0</v>
      </c>
      <c r="H154" s="128">
        <v>42.438909279999997</v>
      </c>
      <c r="I154" s="128">
        <v>0</v>
      </c>
      <c r="J154" s="128">
        <v>0</v>
      </c>
      <c r="K154" s="128">
        <v>42.438909279999997</v>
      </c>
      <c r="L154" s="128">
        <v>4802.7051331800003</v>
      </c>
      <c r="M154" s="128">
        <v>487.12984512000003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9">
        <v>44927</v>
      </c>
      <c r="B155" s="128">
        <v>4658.7880115300004</v>
      </c>
      <c r="C155" s="128">
        <v>42.288370469999997</v>
      </c>
      <c r="D155" s="128">
        <v>0.21505047999999999</v>
      </c>
      <c r="E155" s="128">
        <v>0</v>
      </c>
      <c r="F155" s="128">
        <v>0.21505047999999999</v>
      </c>
      <c r="G155" s="128">
        <v>0</v>
      </c>
      <c r="H155" s="128">
        <v>42.073319990000002</v>
      </c>
      <c r="I155" s="128">
        <v>0</v>
      </c>
      <c r="J155" s="128">
        <v>0</v>
      </c>
      <c r="K155" s="128">
        <v>42.073319990000002</v>
      </c>
      <c r="L155" s="128">
        <v>4616.4996410599997</v>
      </c>
      <c r="M155" s="128">
        <v>514.61349068000004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9">
        <v>44958</v>
      </c>
      <c r="B156" s="128">
        <v>4365.37516323</v>
      </c>
      <c r="C156" s="128">
        <v>40.619181740000002</v>
      </c>
      <c r="D156" s="128">
        <v>0.21733561000000001</v>
      </c>
      <c r="E156" s="128">
        <v>0</v>
      </c>
      <c r="F156" s="128">
        <v>0.21733561000000001</v>
      </c>
      <c r="G156" s="128">
        <v>0</v>
      </c>
      <c r="H156" s="128">
        <v>40.401846130000003</v>
      </c>
      <c r="I156" s="128">
        <v>0</v>
      </c>
      <c r="J156" s="128">
        <v>0</v>
      </c>
      <c r="K156" s="128">
        <v>40.401846130000003</v>
      </c>
      <c r="L156" s="128">
        <v>4324.7559814899996</v>
      </c>
      <c r="M156" s="128">
        <v>513.44464471000003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9">
        <v>44986</v>
      </c>
      <c r="B157" s="128">
        <v>4175.6537322300001</v>
      </c>
      <c r="C157" s="128">
        <v>40.369547959999998</v>
      </c>
      <c r="D157" s="128">
        <v>0.21986580999999999</v>
      </c>
      <c r="E157" s="128">
        <v>0</v>
      </c>
      <c r="F157" s="128">
        <v>0.21986580999999999</v>
      </c>
      <c r="G157" s="128">
        <v>0</v>
      </c>
      <c r="H157" s="128">
        <v>40.149682149999997</v>
      </c>
      <c r="I157" s="128">
        <v>0</v>
      </c>
      <c r="J157" s="128">
        <v>0</v>
      </c>
      <c r="K157" s="128">
        <v>40.149682149999997</v>
      </c>
      <c r="L157" s="128">
        <v>4135.28418427</v>
      </c>
      <c r="M157" s="128">
        <v>548.46773054000005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9">
        <v>45017</v>
      </c>
      <c r="B158" s="128">
        <v>4183.8884292599996</v>
      </c>
      <c r="C158" s="128">
        <v>39.751085160000002</v>
      </c>
      <c r="D158" s="128">
        <v>0.22269994000000001</v>
      </c>
      <c r="E158" s="128">
        <v>0</v>
      </c>
      <c r="F158" s="128">
        <v>0.22269994000000001</v>
      </c>
      <c r="G158" s="128">
        <v>0</v>
      </c>
      <c r="H158" s="128">
        <v>39.528385219999997</v>
      </c>
      <c r="I158" s="128">
        <v>0</v>
      </c>
      <c r="J158" s="128">
        <v>0</v>
      </c>
      <c r="K158" s="128">
        <v>39.528385219999997</v>
      </c>
      <c r="L158" s="128">
        <v>4144.1373440999996</v>
      </c>
      <c r="M158" s="128">
        <v>547.06730307999999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9">
        <v>45047</v>
      </c>
      <c r="B159" s="128">
        <v>4331.6620205400004</v>
      </c>
      <c r="C159" s="128">
        <v>38.233773599999999</v>
      </c>
      <c r="D159" s="128">
        <v>0.22535483000000001</v>
      </c>
      <c r="E159" s="128">
        <v>0</v>
      </c>
      <c r="F159" s="128">
        <v>0.22535483000000001</v>
      </c>
      <c r="G159" s="128">
        <v>0</v>
      </c>
      <c r="H159" s="128">
        <v>38.008418769999999</v>
      </c>
      <c r="I159" s="128">
        <v>0</v>
      </c>
      <c r="J159" s="128">
        <v>0</v>
      </c>
      <c r="K159" s="128">
        <v>38.008418769999999</v>
      </c>
      <c r="L159" s="128">
        <v>4293.4282469399996</v>
      </c>
      <c r="M159" s="128">
        <v>520.50718055000004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9">
        <v>45078</v>
      </c>
      <c r="B160" s="128">
        <v>4360.88975708</v>
      </c>
      <c r="C160" s="128">
        <v>37.677693689999998</v>
      </c>
      <c r="D160" s="128">
        <v>0.22792313</v>
      </c>
      <c r="E160" s="128">
        <v>0</v>
      </c>
      <c r="F160" s="128">
        <v>0.22792313</v>
      </c>
      <c r="G160" s="128">
        <v>0</v>
      </c>
      <c r="H160" s="128">
        <v>37.449770559999997</v>
      </c>
      <c r="I160" s="128">
        <v>0</v>
      </c>
      <c r="J160" s="128">
        <v>0</v>
      </c>
      <c r="K160" s="128">
        <v>37.449770559999997</v>
      </c>
      <c r="L160" s="128">
        <v>4323.2120633900004</v>
      </c>
      <c r="M160" s="128">
        <v>518.49870434000002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9">
        <v>45108</v>
      </c>
      <c r="B161" s="128">
        <v>4320.3110380300004</v>
      </c>
      <c r="C161" s="128">
        <v>37.211312640000003</v>
      </c>
      <c r="D161" s="128">
        <v>7.6781630000000003E-2</v>
      </c>
      <c r="E161" s="128">
        <v>0</v>
      </c>
      <c r="F161" s="128">
        <v>7.6781630000000003E-2</v>
      </c>
      <c r="G161" s="128">
        <v>0</v>
      </c>
      <c r="H161" s="128">
        <v>37.134531010000003</v>
      </c>
      <c r="I161" s="128">
        <v>0</v>
      </c>
      <c r="J161" s="128">
        <v>0</v>
      </c>
      <c r="K161" s="128">
        <v>37.134531010000003</v>
      </c>
      <c r="L161" s="128">
        <v>4283.0997253899995</v>
      </c>
      <c r="M161" s="128">
        <v>515.42902919000005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9">
        <v>45139</v>
      </c>
      <c r="B162" s="128">
        <v>4591.9908061899996</v>
      </c>
      <c r="C162" s="128">
        <v>36.61007678</v>
      </c>
      <c r="D162" s="128">
        <v>6.5714659999999994E-2</v>
      </c>
      <c r="E162" s="128">
        <v>0</v>
      </c>
      <c r="F162" s="128">
        <v>6.5714659999999994E-2</v>
      </c>
      <c r="G162" s="128">
        <v>0</v>
      </c>
      <c r="H162" s="128">
        <v>36.544362120000002</v>
      </c>
      <c r="I162" s="128">
        <v>0</v>
      </c>
      <c r="J162" s="128">
        <v>0</v>
      </c>
      <c r="K162" s="128">
        <v>36.544362120000002</v>
      </c>
      <c r="L162" s="128">
        <v>4555.3807294099997</v>
      </c>
      <c r="M162" s="128">
        <v>555.96004914000002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9">
        <v>45170</v>
      </c>
      <c r="B163" s="128">
        <v>4621.9989597100002</v>
      </c>
      <c r="C163" s="128">
        <v>35.042400469999997</v>
      </c>
      <c r="D163" s="128">
        <v>6.5586199999999997E-2</v>
      </c>
      <c r="E163" s="128">
        <v>0</v>
      </c>
      <c r="F163" s="128">
        <v>6.5586199999999997E-2</v>
      </c>
      <c r="G163" s="128">
        <v>0</v>
      </c>
      <c r="H163" s="128">
        <v>34.976814269999998</v>
      </c>
      <c r="I163" s="128">
        <v>0</v>
      </c>
      <c r="J163" s="128">
        <v>0</v>
      </c>
      <c r="K163" s="128">
        <v>34.976814269999998</v>
      </c>
      <c r="L163" s="128">
        <v>4586.9565592400004</v>
      </c>
      <c r="M163" s="128">
        <v>596.88694557999997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9">
        <v>45200</v>
      </c>
      <c r="B164" s="128">
        <v>4642.0042067900004</v>
      </c>
      <c r="C164" s="128">
        <v>34.028312960000001</v>
      </c>
      <c r="D164" s="128">
        <v>6.6590689999999994E-2</v>
      </c>
      <c r="E164" s="128">
        <v>0</v>
      </c>
      <c r="F164" s="128">
        <v>6.6590689999999994E-2</v>
      </c>
      <c r="G164" s="128">
        <v>0</v>
      </c>
      <c r="H164" s="128">
        <v>33.961722270000003</v>
      </c>
      <c r="I164" s="128">
        <v>0</v>
      </c>
      <c r="J164" s="128">
        <v>0</v>
      </c>
      <c r="K164" s="128">
        <v>33.961722270000003</v>
      </c>
      <c r="L164" s="128">
        <v>4607.9758938300001</v>
      </c>
      <c r="M164" s="128">
        <v>577.84301381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9">
        <v>45231</v>
      </c>
      <c r="B165" s="128">
        <v>4598.9891404999998</v>
      </c>
      <c r="C165" s="128">
        <v>33.756108640000001</v>
      </c>
      <c r="D165" s="128">
        <v>6.6989919999999994E-2</v>
      </c>
      <c r="E165" s="128">
        <v>0</v>
      </c>
      <c r="F165" s="128">
        <v>6.6989919999999994E-2</v>
      </c>
      <c r="G165" s="128">
        <v>0</v>
      </c>
      <c r="H165" s="128">
        <v>33.689118720000003</v>
      </c>
      <c r="I165" s="128">
        <v>0</v>
      </c>
      <c r="J165" s="128">
        <v>0</v>
      </c>
      <c r="K165" s="128">
        <v>33.689118720000003</v>
      </c>
      <c r="L165" s="128">
        <v>4565.2330318599998</v>
      </c>
      <c r="M165" s="128">
        <v>633.78504511000006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9">
        <v>45261</v>
      </c>
      <c r="B166" s="128">
        <v>4563.0147491099997</v>
      </c>
      <c r="C166" s="128">
        <v>34.472272089999997</v>
      </c>
      <c r="D166" s="128">
        <v>6.7971879999999998E-2</v>
      </c>
      <c r="E166" s="128">
        <v>0</v>
      </c>
      <c r="F166" s="128">
        <v>6.7971879999999998E-2</v>
      </c>
      <c r="G166" s="128">
        <v>0</v>
      </c>
      <c r="H166" s="128">
        <v>34.404300210000002</v>
      </c>
      <c r="I166" s="128">
        <v>0</v>
      </c>
      <c r="J166" s="128">
        <v>0</v>
      </c>
      <c r="K166" s="128">
        <v>34.404300210000002</v>
      </c>
      <c r="L166" s="128">
        <v>4528.5424770199998</v>
      </c>
      <c r="M166" s="128">
        <v>639.25540595999996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9">
        <v>45292</v>
      </c>
      <c r="B167" s="128">
        <v>4534.1552824399996</v>
      </c>
      <c r="C167" s="128">
        <v>32.916768679999997</v>
      </c>
      <c r="D167" s="128">
        <v>6.8958039999999998E-2</v>
      </c>
      <c r="E167" s="128">
        <v>0</v>
      </c>
      <c r="F167" s="128">
        <v>6.8958039999999998E-2</v>
      </c>
      <c r="G167" s="128">
        <v>0</v>
      </c>
      <c r="H167" s="128">
        <v>32.847810639999999</v>
      </c>
      <c r="I167" s="128">
        <v>0</v>
      </c>
      <c r="J167" s="128">
        <v>0</v>
      </c>
      <c r="K167" s="128">
        <v>32.847810639999999</v>
      </c>
      <c r="L167" s="128">
        <v>4501.2385137600004</v>
      </c>
      <c r="M167" s="128">
        <v>646.97422553000001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9">
        <v>45323</v>
      </c>
      <c r="B168" s="128">
        <v>4541.2017734800002</v>
      </c>
      <c r="C168" s="128">
        <v>32.127405250000002</v>
      </c>
      <c r="D168" s="128">
        <v>6.9829130000000003E-2</v>
      </c>
      <c r="E168" s="128">
        <v>0</v>
      </c>
      <c r="F168" s="128">
        <v>6.9829130000000003E-2</v>
      </c>
      <c r="G168" s="128">
        <v>0</v>
      </c>
      <c r="H168" s="128">
        <v>32.05757612</v>
      </c>
      <c r="I168" s="128">
        <v>0</v>
      </c>
      <c r="J168" s="128">
        <v>0</v>
      </c>
      <c r="K168" s="128">
        <v>32.05757612</v>
      </c>
      <c r="L168" s="128">
        <v>4509.0743682299999</v>
      </c>
      <c r="M168" s="128">
        <v>637.62310795999997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9">
        <v>45352</v>
      </c>
      <c r="B169" s="128">
        <v>4744.2992823200002</v>
      </c>
      <c r="C169" s="128">
        <v>31.93630757</v>
      </c>
      <c r="D169" s="128">
        <v>7.0760550000000005E-2</v>
      </c>
      <c r="E169" s="128">
        <v>0</v>
      </c>
      <c r="F169" s="128">
        <v>7.0760550000000005E-2</v>
      </c>
      <c r="G169" s="128">
        <v>0</v>
      </c>
      <c r="H169" s="128">
        <v>31.865547020000001</v>
      </c>
      <c r="I169" s="128">
        <v>0</v>
      </c>
      <c r="J169" s="128">
        <v>0</v>
      </c>
      <c r="K169" s="128">
        <v>31.865547020000001</v>
      </c>
      <c r="L169" s="128">
        <v>4712.3629747499999</v>
      </c>
      <c r="M169" s="128">
        <v>599.68978893999997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9">
        <v>45383</v>
      </c>
      <c r="B170" s="128">
        <v>4810.3915492400001</v>
      </c>
      <c r="C170" s="128">
        <v>31.099653830000001</v>
      </c>
      <c r="D170" s="128">
        <v>7.1783620000000006E-2</v>
      </c>
      <c r="E170" s="128">
        <v>0</v>
      </c>
      <c r="F170" s="128">
        <v>7.1783620000000006E-2</v>
      </c>
      <c r="G170" s="128">
        <v>0</v>
      </c>
      <c r="H170" s="128">
        <v>31.02787021</v>
      </c>
      <c r="I170" s="128">
        <v>0</v>
      </c>
      <c r="J170" s="128">
        <v>0</v>
      </c>
      <c r="K170" s="128">
        <v>31.02787021</v>
      </c>
      <c r="L170" s="128">
        <v>4779.2918954099996</v>
      </c>
      <c r="M170" s="128">
        <v>614.33081474999994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9">
        <v>45413</v>
      </c>
      <c r="B171" s="128">
        <v>4841.6037925600003</v>
      </c>
      <c r="C171" s="128">
        <v>31.432981680000001</v>
      </c>
      <c r="D171" s="128">
        <v>5.786024E-2</v>
      </c>
      <c r="E171" s="128">
        <v>0</v>
      </c>
      <c r="F171" s="128">
        <v>5.786024E-2</v>
      </c>
      <c r="G171" s="128">
        <v>0</v>
      </c>
      <c r="H171" s="128">
        <v>31.375121440000001</v>
      </c>
      <c r="I171" s="128">
        <v>0</v>
      </c>
      <c r="J171" s="128">
        <v>0</v>
      </c>
      <c r="K171" s="128">
        <v>31.375121440000001</v>
      </c>
      <c r="L171" s="128">
        <v>4810.1708108800003</v>
      </c>
      <c r="M171" s="128">
        <v>1061.6664037099999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9">
        <v>45444</v>
      </c>
      <c r="B172" s="128">
        <v>4968.49755559</v>
      </c>
      <c r="C172" s="128">
        <v>30.12880947</v>
      </c>
      <c r="D172" s="128">
        <v>0</v>
      </c>
      <c r="E172" s="128">
        <v>0</v>
      </c>
      <c r="F172" s="128">
        <v>0</v>
      </c>
      <c r="G172" s="128">
        <v>0</v>
      </c>
      <c r="H172" s="128">
        <v>30.12880947</v>
      </c>
      <c r="I172" s="128">
        <v>0</v>
      </c>
      <c r="J172" s="128">
        <v>0</v>
      </c>
      <c r="K172" s="128">
        <v>30.12880947</v>
      </c>
      <c r="L172" s="128">
        <v>4938.3687461199997</v>
      </c>
      <c r="M172" s="128">
        <v>1000.13402455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9">
        <v>45474</v>
      </c>
      <c r="B173" s="128">
        <v>5049.6523328100002</v>
      </c>
      <c r="C173" s="128">
        <v>29.601657599999999</v>
      </c>
      <c r="D173" s="128">
        <v>0</v>
      </c>
      <c r="E173" s="128">
        <v>0</v>
      </c>
      <c r="F173" s="128">
        <v>0</v>
      </c>
      <c r="G173" s="128">
        <v>0</v>
      </c>
      <c r="H173" s="128">
        <v>29.601657599999999</v>
      </c>
      <c r="I173" s="128">
        <v>0</v>
      </c>
      <c r="J173" s="128">
        <v>0</v>
      </c>
      <c r="K173" s="128">
        <v>29.601657599999999</v>
      </c>
      <c r="L173" s="128">
        <v>5020.05067521</v>
      </c>
      <c r="M173" s="128">
        <v>1033.0359956899999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9">
        <v>45505</v>
      </c>
      <c r="B174" s="128">
        <v>5116.2849560100003</v>
      </c>
      <c r="C174" s="128">
        <v>29.01196989</v>
      </c>
      <c r="D174" s="128">
        <v>0</v>
      </c>
      <c r="E174" s="128">
        <v>0</v>
      </c>
      <c r="F174" s="128">
        <v>0</v>
      </c>
      <c r="G174" s="128">
        <v>0</v>
      </c>
      <c r="H174" s="128">
        <v>29.01196989</v>
      </c>
      <c r="I174" s="128">
        <v>0</v>
      </c>
      <c r="J174" s="128">
        <v>0</v>
      </c>
      <c r="K174" s="128">
        <v>29.01196989</v>
      </c>
      <c r="L174" s="128">
        <v>5087.2729861199996</v>
      </c>
      <c r="M174" s="128">
        <v>994.86585287000003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9">
        <v>45536</v>
      </c>
      <c r="B175" s="128">
        <v>5045.8206486299996</v>
      </c>
      <c r="C175" s="128">
        <v>27.963167290000001</v>
      </c>
      <c r="D175" s="128">
        <v>0</v>
      </c>
      <c r="E175" s="128">
        <v>0</v>
      </c>
      <c r="F175" s="128">
        <v>0</v>
      </c>
      <c r="G175" s="128">
        <v>0</v>
      </c>
      <c r="H175" s="128">
        <v>27.963167290000001</v>
      </c>
      <c r="I175" s="128">
        <v>0</v>
      </c>
      <c r="J175" s="128">
        <v>0</v>
      </c>
      <c r="K175" s="128">
        <v>27.963167290000001</v>
      </c>
      <c r="L175" s="128">
        <v>5017.85748134</v>
      </c>
      <c r="M175" s="128">
        <v>1004.99762144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9">
        <v>45566</v>
      </c>
      <c r="B176" s="128">
        <v>5047.1819031100003</v>
      </c>
      <c r="C176" s="128">
        <v>26.421525039999999</v>
      </c>
      <c r="D176" s="128">
        <v>0</v>
      </c>
      <c r="E176" s="128">
        <v>0</v>
      </c>
      <c r="F176" s="128">
        <v>0</v>
      </c>
      <c r="G176" s="128">
        <v>0</v>
      </c>
      <c r="H176" s="128">
        <v>26.421525039999999</v>
      </c>
      <c r="I176" s="128">
        <v>0</v>
      </c>
      <c r="J176" s="128">
        <v>0</v>
      </c>
      <c r="K176" s="128">
        <v>26.421525039999999</v>
      </c>
      <c r="L176" s="128">
        <v>5020.7603780700001</v>
      </c>
      <c r="M176" s="128">
        <v>964.99937046000002</v>
      </c>
      <c r="N176" s="128"/>
      <c r="O176" s="128"/>
      <c r="P176" s="128"/>
      <c r="Q176" s="128"/>
      <c r="R176" s="128"/>
      <c r="S176" s="128"/>
      <c r="T176" s="128"/>
    </row>
    <row r="177" spans="1:20">
      <c r="A177" s="9">
        <v>45597</v>
      </c>
      <c r="B177" s="128">
        <v>5046.1225350100003</v>
      </c>
      <c r="C177" s="128">
        <v>25.137832509999999</v>
      </c>
      <c r="D177" s="128">
        <v>0</v>
      </c>
      <c r="E177" s="128">
        <v>0</v>
      </c>
      <c r="F177" s="128">
        <v>0</v>
      </c>
      <c r="G177" s="128">
        <v>0</v>
      </c>
      <c r="H177" s="128">
        <v>25.137832509999999</v>
      </c>
      <c r="I177" s="128">
        <v>0</v>
      </c>
      <c r="J177" s="128">
        <v>0</v>
      </c>
      <c r="K177" s="128">
        <v>25.137832509999999</v>
      </c>
      <c r="L177" s="128">
        <v>5020.9847024999999</v>
      </c>
      <c r="M177" s="128">
        <v>905.12388482999995</v>
      </c>
      <c r="N177" s="128"/>
      <c r="O177" s="128"/>
      <c r="P177" s="128"/>
      <c r="Q177" s="128"/>
      <c r="R177" s="128"/>
      <c r="S177" s="128"/>
      <c r="T177" s="128"/>
    </row>
    <row r="178" spans="1:20">
      <c r="A178" s="9">
        <v>45627</v>
      </c>
      <c r="B178" s="128">
        <v>4984.7744014899999</v>
      </c>
      <c r="C178" s="128">
        <v>24.150696780000001</v>
      </c>
      <c r="D178" s="128">
        <v>0</v>
      </c>
      <c r="E178" s="128">
        <v>0</v>
      </c>
      <c r="F178" s="128">
        <v>0</v>
      </c>
      <c r="G178" s="128">
        <v>0</v>
      </c>
      <c r="H178" s="128">
        <v>24.150696780000001</v>
      </c>
      <c r="I178" s="128">
        <v>0</v>
      </c>
      <c r="J178" s="128">
        <v>0</v>
      </c>
      <c r="K178" s="128">
        <v>24.150696780000001</v>
      </c>
      <c r="L178" s="128">
        <v>4960.6237047100003</v>
      </c>
      <c r="M178" s="128">
        <v>692.49556700999995</v>
      </c>
      <c r="N178" s="128"/>
      <c r="O178" s="128"/>
      <c r="P178" s="128"/>
      <c r="Q178" s="128"/>
      <c r="R178" s="128"/>
      <c r="S178" s="128"/>
      <c r="T178" s="128"/>
    </row>
    <row r="179" spans="1:20">
      <c r="A179" s="9">
        <v>45658</v>
      </c>
      <c r="B179" s="128">
        <v>4587.7686765099998</v>
      </c>
      <c r="C179" s="128">
        <v>22.8474334</v>
      </c>
      <c r="D179" s="128">
        <v>0</v>
      </c>
      <c r="E179" s="128">
        <v>0</v>
      </c>
      <c r="F179" s="128">
        <v>0</v>
      </c>
      <c r="G179" s="128">
        <v>0</v>
      </c>
      <c r="H179" s="128">
        <v>22.8474334</v>
      </c>
      <c r="I179" s="128">
        <v>0</v>
      </c>
      <c r="J179" s="128">
        <v>0</v>
      </c>
      <c r="K179" s="128">
        <v>22.8474334</v>
      </c>
      <c r="L179" s="128">
        <v>4564.9212431100004</v>
      </c>
      <c r="M179" s="128">
        <v>599.93368991</v>
      </c>
      <c r="N179" s="128"/>
      <c r="O179" s="128"/>
      <c r="P179" s="128"/>
      <c r="Q179" s="128"/>
      <c r="R179" s="128"/>
      <c r="S179" s="128"/>
      <c r="T179" s="128"/>
    </row>
    <row r="180" spans="1:20">
      <c r="A180" s="9">
        <v>45689</v>
      </c>
      <c r="B180" s="128">
        <v>4241.4969515800003</v>
      </c>
      <c r="C180" s="128">
        <v>21.635515779999999</v>
      </c>
      <c r="D180" s="128">
        <v>0</v>
      </c>
      <c r="E180" s="128">
        <v>0</v>
      </c>
      <c r="F180" s="128">
        <v>0</v>
      </c>
      <c r="G180" s="128">
        <v>0</v>
      </c>
      <c r="H180" s="128">
        <v>21.635515779999999</v>
      </c>
      <c r="I180" s="128">
        <v>0</v>
      </c>
      <c r="J180" s="128">
        <v>0</v>
      </c>
      <c r="K180" s="128">
        <v>21.635515779999999</v>
      </c>
      <c r="L180" s="128">
        <v>4219.8614358000004</v>
      </c>
      <c r="M180" s="128">
        <v>582.19125638000003</v>
      </c>
      <c r="N180" s="128"/>
      <c r="O180" s="128"/>
      <c r="P180" s="128"/>
      <c r="Q180" s="128"/>
      <c r="R180" s="128"/>
      <c r="S180" s="128"/>
      <c r="T180" s="128"/>
    </row>
    <row r="181" spans="1:20">
      <c r="A181" s="9">
        <v>45717</v>
      </c>
      <c r="B181" s="128">
        <v>5004.9324854099996</v>
      </c>
      <c r="C181" s="128">
        <v>22.174626809999999</v>
      </c>
      <c r="D181" s="128">
        <v>1.5795312399999999</v>
      </c>
      <c r="E181" s="128">
        <v>0</v>
      </c>
      <c r="F181" s="128">
        <v>1.5795312399999999</v>
      </c>
      <c r="G181" s="128">
        <v>0</v>
      </c>
      <c r="H181" s="128">
        <v>20.595095570000002</v>
      </c>
      <c r="I181" s="128">
        <v>0</v>
      </c>
      <c r="J181" s="128">
        <v>0</v>
      </c>
      <c r="K181" s="128">
        <v>20.595095570000002</v>
      </c>
      <c r="L181" s="128">
        <v>4982.7578586</v>
      </c>
      <c r="M181" s="128">
        <v>557.95245953000006</v>
      </c>
      <c r="N181" s="128"/>
      <c r="O181" s="128"/>
      <c r="P181" s="128"/>
      <c r="Q181" s="128"/>
      <c r="R181" s="128"/>
      <c r="S181" s="128"/>
      <c r="T181" s="128"/>
    </row>
    <row r="182" spans="1:20">
      <c r="A182" s="9">
        <v>45748</v>
      </c>
      <c r="B182" s="128">
        <v>5582.1684362400001</v>
      </c>
      <c r="C182" s="128">
        <v>21.44193692</v>
      </c>
      <c r="D182" s="128">
        <v>1.60711666</v>
      </c>
      <c r="E182" s="128">
        <v>0</v>
      </c>
      <c r="F182" s="128">
        <v>1.60711666</v>
      </c>
      <c r="G182" s="128">
        <v>0</v>
      </c>
      <c r="H182" s="128">
        <v>19.834820260000001</v>
      </c>
      <c r="I182" s="128">
        <v>0</v>
      </c>
      <c r="J182" s="128">
        <v>0</v>
      </c>
      <c r="K182" s="128">
        <v>19.834820260000001</v>
      </c>
      <c r="L182" s="128">
        <v>5560.7264993199997</v>
      </c>
      <c r="M182" s="128">
        <v>622.94730978999996</v>
      </c>
      <c r="N182" s="128"/>
      <c r="O182" s="128"/>
      <c r="P182" s="128"/>
      <c r="Q182" s="128"/>
      <c r="R182" s="128"/>
      <c r="S182" s="128"/>
      <c r="T182" s="128"/>
    </row>
    <row r="183" spans="1:20">
      <c r="A183" s="9">
        <v>45778</v>
      </c>
      <c r="B183" s="128">
        <v>5865.1887449200003</v>
      </c>
      <c r="C183" s="128">
        <v>27.767821040000001</v>
      </c>
      <c r="D183" s="128">
        <v>9.4822940800000008</v>
      </c>
      <c r="E183" s="128">
        <v>0</v>
      </c>
      <c r="F183" s="128">
        <v>9.4822940800000008</v>
      </c>
      <c r="G183" s="128">
        <v>0</v>
      </c>
      <c r="H183" s="128">
        <v>18.285526959999999</v>
      </c>
      <c r="I183" s="128">
        <v>0</v>
      </c>
      <c r="J183" s="128">
        <v>0</v>
      </c>
      <c r="K183" s="128">
        <v>18.285526959999999</v>
      </c>
      <c r="L183" s="128">
        <v>5837.4209238800004</v>
      </c>
      <c r="M183" s="128">
        <v>627.35532720000003</v>
      </c>
      <c r="N183" s="128"/>
      <c r="O183" s="128"/>
      <c r="P183" s="128"/>
      <c r="Q183" s="128"/>
      <c r="R183" s="128"/>
      <c r="S183" s="128"/>
      <c r="T183" s="128"/>
    </row>
    <row r="184" spans="1:20">
      <c r="A184" s="9">
        <v>45809</v>
      </c>
      <c r="B184" s="128">
        <v>6085.5798274199997</v>
      </c>
      <c r="C184" s="128">
        <v>27.320082200000002</v>
      </c>
      <c r="D184" s="128">
        <v>10.04081457</v>
      </c>
      <c r="E184" s="128">
        <v>0</v>
      </c>
      <c r="F184" s="128">
        <v>10.04081457</v>
      </c>
      <c r="G184" s="128">
        <v>0</v>
      </c>
      <c r="H184" s="128">
        <v>17.27926763</v>
      </c>
      <c r="I184" s="128">
        <v>0</v>
      </c>
      <c r="J184" s="128">
        <v>0</v>
      </c>
      <c r="K184" s="128">
        <v>17.27926763</v>
      </c>
      <c r="L184" s="128">
        <v>6058.2597452199998</v>
      </c>
      <c r="M184" s="128">
        <v>683.6968018</v>
      </c>
      <c r="N184" s="128"/>
      <c r="O184" s="128"/>
      <c r="P184" s="128"/>
      <c r="Q184" s="128"/>
      <c r="R184" s="128"/>
      <c r="S184" s="128"/>
      <c r="T184" s="128"/>
    </row>
    <row r="185" spans="1:20">
      <c r="A185" s="9">
        <v>45839</v>
      </c>
      <c r="B185" s="128">
        <v>6051.2651274099999</v>
      </c>
      <c r="C185" s="128">
        <v>25.856271700000001</v>
      </c>
      <c r="D185" s="128">
        <v>10.15521307</v>
      </c>
      <c r="E185" s="128">
        <v>0</v>
      </c>
      <c r="F185" s="128">
        <v>10.15521307</v>
      </c>
      <c r="G185" s="128">
        <v>0</v>
      </c>
      <c r="H185" s="128">
        <v>15.70105863</v>
      </c>
      <c r="I185" s="128">
        <v>0</v>
      </c>
      <c r="J185" s="128">
        <v>0</v>
      </c>
      <c r="K185" s="128">
        <v>15.70105863</v>
      </c>
      <c r="L185" s="128">
        <v>6025.4088557100004</v>
      </c>
      <c r="M185" s="128">
        <v>593.10711096</v>
      </c>
      <c r="N185" s="128"/>
      <c r="O185" s="128"/>
      <c r="P185" s="128"/>
      <c r="Q185" s="128"/>
      <c r="R185" s="128"/>
      <c r="S185" s="128"/>
      <c r="T185" s="128"/>
    </row>
    <row r="186" spans="1:20">
      <c r="A186" s="9">
        <v>45870</v>
      </c>
      <c r="B186" s="128">
        <v>5993.2353234900002</v>
      </c>
      <c r="C186" s="128">
        <v>23.35003931</v>
      </c>
      <c r="D186" s="128">
        <v>9.1944704500000007</v>
      </c>
      <c r="E186" s="128">
        <v>0</v>
      </c>
      <c r="F186" s="128">
        <v>9.1944704500000007</v>
      </c>
      <c r="G186" s="128">
        <v>0</v>
      </c>
      <c r="H186" s="128">
        <v>14.155568860000001</v>
      </c>
      <c r="I186" s="128">
        <v>0</v>
      </c>
      <c r="J186" s="128">
        <v>0</v>
      </c>
      <c r="K186" s="128">
        <v>14.155568860000001</v>
      </c>
      <c r="L186" s="128">
        <v>5969.8852841799999</v>
      </c>
      <c r="M186" s="128">
        <v>524.41113026999994</v>
      </c>
      <c r="N186" s="128"/>
      <c r="O186" s="128"/>
      <c r="P186" s="128"/>
      <c r="Q186" s="128"/>
      <c r="R186" s="128"/>
      <c r="S186" s="128"/>
      <c r="T186" s="128"/>
    </row>
    <row r="187" spans="1:20">
      <c r="A187" s="9">
        <v>45901</v>
      </c>
      <c r="B187" s="128">
        <v>6234.0905774700004</v>
      </c>
      <c r="C187" s="128">
        <v>22.810057610000001</v>
      </c>
      <c r="D187" s="128">
        <v>10.075464370000001</v>
      </c>
      <c r="E187" s="128">
        <v>0</v>
      </c>
      <c r="F187" s="128">
        <v>10.075464370000001</v>
      </c>
      <c r="G187" s="128">
        <v>0</v>
      </c>
      <c r="H187" s="128">
        <v>12.734593240000001</v>
      </c>
      <c r="I187" s="128">
        <v>0</v>
      </c>
      <c r="J187" s="128">
        <v>0</v>
      </c>
      <c r="K187" s="128">
        <v>12.734593240000001</v>
      </c>
      <c r="L187" s="128">
        <v>6211.2805198599999</v>
      </c>
      <c r="M187" s="128">
        <v>624.80424806999997</v>
      </c>
      <c r="N187" s="128"/>
      <c r="O187" s="128"/>
      <c r="P187" s="128"/>
      <c r="Q187" s="128"/>
      <c r="R187" s="128"/>
      <c r="S187" s="128"/>
      <c r="T187" s="128"/>
    </row>
    <row r="188" spans="1:20">
      <c r="A188" s="9">
        <v>45931</v>
      </c>
      <c r="B188" s="128">
        <v>5749.6375921700001</v>
      </c>
      <c r="C188" s="128">
        <v>21.48393733</v>
      </c>
      <c r="D188" s="128">
        <v>10.14761528</v>
      </c>
      <c r="E188" s="128">
        <v>0</v>
      </c>
      <c r="F188" s="128">
        <v>10.14761528</v>
      </c>
      <c r="G188" s="128">
        <v>0</v>
      </c>
      <c r="H188" s="128">
        <v>11.33632205</v>
      </c>
      <c r="I188" s="128">
        <v>0</v>
      </c>
      <c r="J188" s="128">
        <v>0</v>
      </c>
      <c r="K188" s="128">
        <v>11.33632205</v>
      </c>
      <c r="L188" s="128">
        <v>5728.1536548399999</v>
      </c>
      <c r="M188" s="128">
        <v>596.06371490000004</v>
      </c>
      <c r="N188" s="128"/>
      <c r="O188" s="128"/>
      <c r="P188" s="128"/>
      <c r="Q188" s="128"/>
      <c r="R188" s="128"/>
      <c r="S188" s="128"/>
      <c r="T188" s="128"/>
    </row>
    <row r="189" spans="1:20">
      <c r="A189" s="9">
        <v>45962</v>
      </c>
      <c r="B189" s="128">
        <v>5762.6464674600002</v>
      </c>
      <c r="C189" s="128">
        <v>19.236621960000001</v>
      </c>
      <c r="D189" s="128">
        <v>10.066252739999999</v>
      </c>
      <c r="E189" s="128">
        <v>0</v>
      </c>
      <c r="F189" s="128">
        <v>10.066252739999999</v>
      </c>
      <c r="G189" s="128">
        <v>0</v>
      </c>
      <c r="H189" s="128">
        <v>9.1703692199999995</v>
      </c>
      <c r="I189" s="128">
        <v>0</v>
      </c>
      <c r="J189" s="128">
        <v>0</v>
      </c>
      <c r="K189" s="128">
        <v>9.1703692199999995</v>
      </c>
      <c r="L189" s="128">
        <v>5743.4098455000003</v>
      </c>
      <c r="M189" s="128">
        <v>592.96341382000003</v>
      </c>
      <c r="N189" s="128"/>
      <c r="O189" s="128"/>
      <c r="P189" s="128"/>
      <c r="Q189" s="128"/>
      <c r="R189" s="128"/>
      <c r="S189" s="128"/>
      <c r="T189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21" customWidth="1"/>
    <col min="12" max="12" width="13.109375" style="28" customWidth="1"/>
    <col min="13" max="20" width="6.5546875" style="21" customWidth="1"/>
    <col min="21" max="21" width="7.6640625" style="28" customWidth="1"/>
    <col min="22" max="22" width="8.6640625" style="28" customWidth="1"/>
    <col min="23" max="16384" width="9.109375" style="25"/>
  </cols>
  <sheetData>
    <row r="1" spans="1:28">
      <c r="A1" s="18" t="s">
        <v>129</v>
      </c>
    </row>
    <row r="2" spans="1:28" ht="5.25" customHeight="1">
      <c r="A2" s="162"/>
    </row>
    <row r="3" spans="1:28" ht="26.25" customHeight="1">
      <c r="A3" s="224" t="s">
        <v>70</v>
      </c>
      <c r="B3" s="228"/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</row>
    <row r="4" spans="1:28" ht="12.75" customHeight="1">
      <c r="A4" s="217" t="s">
        <v>128</v>
      </c>
      <c r="B4" s="229"/>
      <c r="C4" s="229"/>
      <c r="L4" s="27"/>
      <c r="U4" s="27"/>
      <c r="V4" s="27"/>
    </row>
    <row r="5" spans="1:28" ht="12.75" customHeight="1">
      <c r="A5" s="27" t="s">
        <v>226</v>
      </c>
      <c r="B5" s="27"/>
      <c r="C5" s="27"/>
      <c r="L5" s="27"/>
      <c r="U5" s="27"/>
      <c r="V5" s="27"/>
    </row>
    <row r="6" spans="1:28" s="31" customFormat="1" ht="18" customHeight="1">
      <c r="A6" s="230" t="s">
        <v>0</v>
      </c>
      <c r="B6" s="215" t="s">
        <v>1</v>
      </c>
      <c r="C6" s="215" t="s">
        <v>55</v>
      </c>
      <c r="D6" s="204" t="s">
        <v>2</v>
      </c>
      <c r="E6" s="204"/>
      <c r="F6" s="204"/>
      <c r="G6" s="204"/>
      <c r="H6" s="204"/>
      <c r="I6" s="204"/>
      <c r="J6" s="204"/>
      <c r="K6" s="204"/>
      <c r="L6" s="215" t="s">
        <v>53</v>
      </c>
      <c r="M6" s="206" t="s">
        <v>2</v>
      </c>
      <c r="N6" s="207"/>
      <c r="O6" s="207"/>
      <c r="P6" s="207"/>
      <c r="Q6" s="207"/>
      <c r="R6" s="207"/>
      <c r="S6" s="207"/>
      <c r="T6" s="207"/>
      <c r="U6" s="215" t="s">
        <v>56</v>
      </c>
      <c r="V6" s="215" t="s">
        <v>51</v>
      </c>
    </row>
    <row r="7" spans="1:28" s="33" customFormat="1" ht="15" customHeight="1">
      <c r="A7" s="230"/>
      <c r="B7" s="215"/>
      <c r="C7" s="215"/>
      <c r="D7" s="204" t="s">
        <v>17</v>
      </c>
      <c r="E7" s="205"/>
      <c r="F7" s="205"/>
      <c r="G7" s="205"/>
      <c r="H7" s="204" t="s">
        <v>9</v>
      </c>
      <c r="I7" s="205"/>
      <c r="J7" s="205"/>
      <c r="K7" s="205"/>
      <c r="L7" s="215"/>
      <c r="M7" s="206" t="s">
        <v>17</v>
      </c>
      <c r="N7" s="207"/>
      <c r="O7" s="207"/>
      <c r="P7" s="207"/>
      <c r="Q7" s="206" t="s">
        <v>9</v>
      </c>
      <c r="R7" s="207"/>
      <c r="S7" s="207"/>
      <c r="T7" s="207"/>
      <c r="U7" s="215"/>
      <c r="V7" s="215"/>
    </row>
    <row r="8" spans="1:28" ht="55.2">
      <c r="A8" s="230"/>
      <c r="B8" s="215"/>
      <c r="C8" s="215"/>
      <c r="D8" s="22" t="s">
        <v>13</v>
      </c>
      <c r="E8" s="22" t="s">
        <v>10</v>
      </c>
      <c r="F8" s="22" t="s">
        <v>11</v>
      </c>
      <c r="G8" s="22" t="s">
        <v>12</v>
      </c>
      <c r="H8" s="22" t="s">
        <v>13</v>
      </c>
      <c r="I8" s="22" t="s">
        <v>10</v>
      </c>
      <c r="J8" s="22" t="s">
        <v>11</v>
      </c>
      <c r="K8" s="22" t="s">
        <v>12</v>
      </c>
      <c r="L8" s="215"/>
      <c r="M8" s="22" t="s">
        <v>13</v>
      </c>
      <c r="N8" s="22" t="s">
        <v>10</v>
      </c>
      <c r="O8" s="22" t="s">
        <v>11</v>
      </c>
      <c r="P8" s="22" t="s">
        <v>12</v>
      </c>
      <c r="Q8" s="22" t="s">
        <v>13</v>
      </c>
      <c r="R8" s="22" t="s">
        <v>10</v>
      </c>
      <c r="S8" s="22" t="s">
        <v>11</v>
      </c>
      <c r="T8" s="22" t="s">
        <v>12</v>
      </c>
      <c r="U8" s="215"/>
      <c r="V8" s="215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2">
        <v>1</v>
      </c>
      <c r="B10" s="30">
        <v>2</v>
      </c>
      <c r="C10" s="32">
        <v>3</v>
      </c>
      <c r="D10" s="30">
        <v>4</v>
      </c>
      <c r="E10" s="32">
        <v>5</v>
      </c>
      <c r="F10" s="30">
        <v>6</v>
      </c>
      <c r="G10" s="32">
        <v>7</v>
      </c>
      <c r="H10" s="30">
        <v>8</v>
      </c>
      <c r="I10" s="32">
        <v>9</v>
      </c>
      <c r="J10" s="30">
        <v>10</v>
      </c>
      <c r="K10" s="32">
        <v>11</v>
      </c>
      <c r="L10" s="30">
        <v>12</v>
      </c>
      <c r="M10" s="32">
        <v>13</v>
      </c>
      <c r="N10" s="30">
        <v>14</v>
      </c>
      <c r="O10" s="32">
        <v>15</v>
      </c>
      <c r="P10" s="30">
        <v>16</v>
      </c>
      <c r="Q10" s="32">
        <v>17</v>
      </c>
      <c r="R10" s="30">
        <v>18</v>
      </c>
      <c r="S10" s="32">
        <v>19</v>
      </c>
      <c r="T10" s="30">
        <v>20</v>
      </c>
      <c r="U10" s="32">
        <v>21</v>
      </c>
      <c r="V10" s="30">
        <v>22</v>
      </c>
    </row>
    <row r="11" spans="1:28" hidden="1" outlineLevel="1">
      <c r="A11" s="9">
        <v>40544</v>
      </c>
      <c r="B11" s="128">
        <v>1826.1767037100001</v>
      </c>
      <c r="C11" s="128">
        <v>1179.09520957</v>
      </c>
      <c r="D11" s="128">
        <v>584.31369214999995</v>
      </c>
      <c r="E11" s="128">
        <v>216.82733074999999</v>
      </c>
      <c r="F11" s="128">
        <v>185.04248103</v>
      </c>
      <c r="G11" s="128">
        <v>182.44388036999999</v>
      </c>
      <c r="H11" s="128">
        <v>594.78151742</v>
      </c>
      <c r="I11" s="128">
        <v>16.047635759999999</v>
      </c>
      <c r="J11" s="128">
        <v>103.73951871</v>
      </c>
      <c r="K11" s="128">
        <v>474.99436294999998</v>
      </c>
      <c r="L11" s="128">
        <v>616.55980297999997</v>
      </c>
      <c r="M11" s="128">
        <v>106.61985924</v>
      </c>
      <c r="N11" s="128">
        <v>3.4088331300000001</v>
      </c>
      <c r="O11" s="128">
        <v>6.7016734900000001</v>
      </c>
      <c r="P11" s="128">
        <v>96.509352620000001</v>
      </c>
      <c r="Q11" s="128">
        <v>509.93994373999999</v>
      </c>
      <c r="R11" s="128">
        <v>3.72373457</v>
      </c>
      <c r="S11" s="128">
        <v>29.904201789999998</v>
      </c>
      <c r="T11" s="128">
        <v>476.31200738000001</v>
      </c>
      <c r="U11" s="128">
        <v>30.52169116</v>
      </c>
      <c r="V11" s="128">
        <v>940.88641633999998</v>
      </c>
      <c r="W11" s="128"/>
      <c r="X11" s="128"/>
      <c r="Y11" s="128"/>
      <c r="Z11" s="128"/>
      <c r="AA11" s="128"/>
      <c r="AB11" s="128"/>
    </row>
    <row r="12" spans="1:28" hidden="1" outlineLevel="1">
      <c r="A12" s="9">
        <v>40575</v>
      </c>
      <c r="B12" s="128">
        <v>1809.67000183</v>
      </c>
      <c r="C12" s="128">
        <v>1171.2594862200001</v>
      </c>
      <c r="D12" s="128">
        <v>586.22125587000005</v>
      </c>
      <c r="E12" s="128">
        <v>222.84064774000001</v>
      </c>
      <c r="F12" s="128">
        <v>185.54374809000001</v>
      </c>
      <c r="G12" s="128">
        <v>177.83686004</v>
      </c>
      <c r="H12" s="128">
        <v>585.03823035000005</v>
      </c>
      <c r="I12" s="128">
        <v>16.347912529999999</v>
      </c>
      <c r="J12" s="128">
        <v>101.24634067</v>
      </c>
      <c r="K12" s="128">
        <v>467.44397715000002</v>
      </c>
      <c r="L12" s="128">
        <v>609.71939882000004</v>
      </c>
      <c r="M12" s="128">
        <v>107.27625472</v>
      </c>
      <c r="N12" s="128">
        <v>3.3748358899999999</v>
      </c>
      <c r="O12" s="128">
        <v>7.03931766</v>
      </c>
      <c r="P12" s="128">
        <v>96.862101170000003</v>
      </c>
      <c r="Q12" s="128">
        <v>502.44314409999998</v>
      </c>
      <c r="R12" s="128">
        <v>4.89094725</v>
      </c>
      <c r="S12" s="128">
        <v>26.97408179</v>
      </c>
      <c r="T12" s="128">
        <v>470.57811506000002</v>
      </c>
      <c r="U12" s="128">
        <v>28.691116789999999</v>
      </c>
      <c r="V12" s="128">
        <v>930.36587191000001</v>
      </c>
      <c r="W12" s="128"/>
      <c r="X12" s="128"/>
      <c r="Y12" s="128"/>
      <c r="Z12" s="128"/>
      <c r="AA12" s="128"/>
      <c r="AB12" s="128"/>
    </row>
    <row r="13" spans="1:28" hidden="1" outlineLevel="1">
      <c r="A13" s="9">
        <v>40603</v>
      </c>
      <c r="B13" s="128">
        <v>1801.32199421</v>
      </c>
      <c r="C13" s="128">
        <v>1181.2767081</v>
      </c>
      <c r="D13" s="128">
        <v>592.52251760000001</v>
      </c>
      <c r="E13" s="128">
        <v>230.60860693000001</v>
      </c>
      <c r="F13" s="128">
        <v>184.47936412999999</v>
      </c>
      <c r="G13" s="128">
        <v>177.43454654000001</v>
      </c>
      <c r="H13" s="128">
        <v>588.75419050000005</v>
      </c>
      <c r="I13" s="128">
        <v>15.29602102</v>
      </c>
      <c r="J13" s="128">
        <v>137.29459494</v>
      </c>
      <c r="K13" s="128">
        <v>436.16357454000001</v>
      </c>
      <c r="L13" s="128">
        <v>588.43043661000002</v>
      </c>
      <c r="M13" s="128">
        <v>103.70268871</v>
      </c>
      <c r="N13" s="128">
        <v>1.7867792600000001</v>
      </c>
      <c r="O13" s="128">
        <v>6.1675151499999998</v>
      </c>
      <c r="P13" s="128">
        <v>95.748394300000001</v>
      </c>
      <c r="Q13" s="128">
        <v>484.7277479</v>
      </c>
      <c r="R13" s="128">
        <v>4.3544258200000003</v>
      </c>
      <c r="S13" s="128">
        <v>16.786385729999999</v>
      </c>
      <c r="T13" s="128">
        <v>463.58693634999997</v>
      </c>
      <c r="U13" s="128">
        <v>31.614849499999998</v>
      </c>
      <c r="V13" s="128">
        <v>823.64557608999996</v>
      </c>
      <c r="W13" s="128"/>
      <c r="X13" s="128"/>
      <c r="Y13" s="128"/>
      <c r="Z13" s="128"/>
      <c r="AA13" s="128"/>
      <c r="AB13" s="128"/>
    </row>
    <row r="14" spans="1:28" hidden="1" outlineLevel="1">
      <c r="A14" s="9">
        <v>40634</v>
      </c>
      <c r="B14" s="128">
        <v>1810.2538778799999</v>
      </c>
      <c r="C14" s="128">
        <v>1220.4106903100001</v>
      </c>
      <c r="D14" s="128">
        <v>622.77186611000002</v>
      </c>
      <c r="E14" s="128">
        <v>245.45204869</v>
      </c>
      <c r="F14" s="128">
        <v>184.78901217999999</v>
      </c>
      <c r="G14" s="128">
        <v>192.53080524000001</v>
      </c>
      <c r="H14" s="128">
        <v>597.63882420000004</v>
      </c>
      <c r="I14" s="128">
        <v>15.35245668</v>
      </c>
      <c r="J14" s="128">
        <v>78.777995790000006</v>
      </c>
      <c r="K14" s="128">
        <v>503.50837173000002</v>
      </c>
      <c r="L14" s="128">
        <v>557.89869024999996</v>
      </c>
      <c r="M14" s="128">
        <v>94.360346129999996</v>
      </c>
      <c r="N14" s="128">
        <v>4.4410945499999999</v>
      </c>
      <c r="O14" s="128">
        <v>5.6828502500000004</v>
      </c>
      <c r="P14" s="128">
        <v>84.236401330000007</v>
      </c>
      <c r="Q14" s="128">
        <v>463.53834411999998</v>
      </c>
      <c r="R14" s="128">
        <v>3.34870198</v>
      </c>
      <c r="S14" s="128">
        <v>15.07775324</v>
      </c>
      <c r="T14" s="128">
        <v>445.1118889</v>
      </c>
      <c r="U14" s="128">
        <v>31.94449732</v>
      </c>
      <c r="V14" s="128">
        <v>820.07471498999996</v>
      </c>
      <c r="W14" s="128"/>
      <c r="X14" s="128"/>
      <c r="Y14" s="128"/>
      <c r="Z14" s="128"/>
      <c r="AA14" s="128"/>
      <c r="AB14" s="128"/>
    </row>
    <row r="15" spans="1:28" hidden="1" outlineLevel="1">
      <c r="A15" s="9">
        <v>40664</v>
      </c>
      <c r="B15" s="128">
        <v>1814.88022555</v>
      </c>
      <c r="C15" s="128">
        <v>1227.5656816400001</v>
      </c>
      <c r="D15" s="128">
        <v>645.34161525000002</v>
      </c>
      <c r="E15" s="128">
        <v>263.06877026000001</v>
      </c>
      <c r="F15" s="128">
        <v>189.02714426</v>
      </c>
      <c r="G15" s="128">
        <v>193.24570073000001</v>
      </c>
      <c r="H15" s="128">
        <v>582.22406638999996</v>
      </c>
      <c r="I15" s="128">
        <v>14.25662541</v>
      </c>
      <c r="J15" s="128">
        <v>76.816294170000006</v>
      </c>
      <c r="K15" s="128">
        <v>491.15114681</v>
      </c>
      <c r="L15" s="128">
        <v>554.88001285999997</v>
      </c>
      <c r="M15" s="128">
        <v>96.740528530000006</v>
      </c>
      <c r="N15" s="128">
        <v>4.44036074</v>
      </c>
      <c r="O15" s="128">
        <v>6.1684166200000003</v>
      </c>
      <c r="P15" s="128">
        <v>86.131751170000001</v>
      </c>
      <c r="Q15" s="128">
        <v>458.13948433000002</v>
      </c>
      <c r="R15" s="128">
        <v>4.49399295</v>
      </c>
      <c r="S15" s="128">
        <v>14.8286227</v>
      </c>
      <c r="T15" s="128">
        <v>438.81686868000003</v>
      </c>
      <c r="U15" s="128">
        <v>32.434531049999997</v>
      </c>
      <c r="V15" s="128">
        <v>812.02596482000001</v>
      </c>
      <c r="W15" s="128"/>
      <c r="X15" s="128"/>
      <c r="Y15" s="128"/>
      <c r="Z15" s="128"/>
      <c r="AA15" s="128"/>
      <c r="AB15" s="128"/>
    </row>
    <row r="16" spans="1:28" hidden="1" outlineLevel="1">
      <c r="A16" s="9">
        <v>40695</v>
      </c>
      <c r="B16" s="128">
        <v>1819.1260747199999</v>
      </c>
      <c r="C16" s="128">
        <v>1233.87470145</v>
      </c>
      <c r="D16" s="128">
        <v>660.13854100000003</v>
      </c>
      <c r="E16" s="128">
        <v>271.96924382999998</v>
      </c>
      <c r="F16" s="128">
        <v>193.70447325000001</v>
      </c>
      <c r="G16" s="128">
        <v>194.46482391999999</v>
      </c>
      <c r="H16" s="128">
        <v>573.73616045000006</v>
      </c>
      <c r="I16" s="128">
        <v>14.41210081</v>
      </c>
      <c r="J16" s="128">
        <v>74.862899990000003</v>
      </c>
      <c r="K16" s="128">
        <v>484.46115965000001</v>
      </c>
      <c r="L16" s="128">
        <v>552.71753181999998</v>
      </c>
      <c r="M16" s="128">
        <v>98.421544350000005</v>
      </c>
      <c r="N16" s="128">
        <v>4.4152779799999999</v>
      </c>
      <c r="O16" s="128">
        <v>6.6285139099999997</v>
      </c>
      <c r="P16" s="128">
        <v>87.377752459999996</v>
      </c>
      <c r="Q16" s="128">
        <v>454.29598747</v>
      </c>
      <c r="R16" s="128">
        <v>4.5756890800000001</v>
      </c>
      <c r="S16" s="128">
        <v>14.56693593</v>
      </c>
      <c r="T16" s="128">
        <v>435.15336245999998</v>
      </c>
      <c r="U16" s="128">
        <v>32.533841449999997</v>
      </c>
      <c r="V16" s="128">
        <v>806.4297004</v>
      </c>
      <c r="W16" s="128"/>
      <c r="X16" s="128"/>
      <c r="Y16" s="128"/>
      <c r="Z16" s="128"/>
      <c r="AA16" s="128"/>
      <c r="AB16" s="128"/>
    </row>
    <row r="17" spans="1:28" hidden="1" outlineLevel="1">
      <c r="A17" s="9">
        <v>40725</v>
      </c>
      <c r="B17" s="128">
        <v>1824.5928181500001</v>
      </c>
      <c r="C17" s="128">
        <v>1200.5372187200001</v>
      </c>
      <c r="D17" s="128">
        <v>665.50342369999998</v>
      </c>
      <c r="E17" s="128">
        <v>285.29354913999998</v>
      </c>
      <c r="F17" s="128">
        <v>197.33030715000001</v>
      </c>
      <c r="G17" s="128">
        <v>182.87956740999999</v>
      </c>
      <c r="H17" s="128">
        <v>535.03379501999996</v>
      </c>
      <c r="I17" s="128">
        <v>15.04435795</v>
      </c>
      <c r="J17" s="128">
        <v>70.131631049999996</v>
      </c>
      <c r="K17" s="128">
        <v>449.85780602</v>
      </c>
      <c r="L17" s="128">
        <v>590.06346483000004</v>
      </c>
      <c r="M17" s="128">
        <v>113.75196968</v>
      </c>
      <c r="N17" s="128">
        <v>4.3447666299999996</v>
      </c>
      <c r="O17" s="128">
        <v>7.2822785300000001</v>
      </c>
      <c r="P17" s="128">
        <v>102.12492451999999</v>
      </c>
      <c r="Q17" s="128">
        <v>476.31149514999998</v>
      </c>
      <c r="R17" s="128">
        <v>5.2777942500000004</v>
      </c>
      <c r="S17" s="128">
        <v>14.470171819999999</v>
      </c>
      <c r="T17" s="128">
        <v>456.56352908000002</v>
      </c>
      <c r="U17" s="128">
        <v>33.9921346</v>
      </c>
      <c r="V17" s="128">
        <v>800.22733402999995</v>
      </c>
      <c r="W17" s="128"/>
      <c r="X17" s="128"/>
      <c r="Y17" s="128"/>
      <c r="Z17" s="128"/>
      <c r="AA17" s="128"/>
      <c r="AB17" s="128"/>
    </row>
    <row r="18" spans="1:28" hidden="1" outlineLevel="1">
      <c r="A18" s="9">
        <v>40756</v>
      </c>
      <c r="B18" s="128">
        <v>1838.5992590999999</v>
      </c>
      <c r="C18" s="128">
        <v>1225.0648510999999</v>
      </c>
      <c r="D18" s="128">
        <v>709.86607705999995</v>
      </c>
      <c r="E18" s="128">
        <v>312.86538838000001</v>
      </c>
      <c r="F18" s="128">
        <v>207.06812335000001</v>
      </c>
      <c r="G18" s="128">
        <v>189.93256532999999</v>
      </c>
      <c r="H18" s="128">
        <v>515.19877403999999</v>
      </c>
      <c r="I18" s="128">
        <v>14.10121854</v>
      </c>
      <c r="J18" s="128">
        <v>67.636204149999998</v>
      </c>
      <c r="K18" s="128">
        <v>433.46135134999997</v>
      </c>
      <c r="L18" s="128">
        <v>578.65401712000005</v>
      </c>
      <c r="M18" s="128">
        <v>115.91001783</v>
      </c>
      <c r="N18" s="128">
        <v>3.34770637</v>
      </c>
      <c r="O18" s="128">
        <v>6.9485814699999997</v>
      </c>
      <c r="P18" s="128">
        <v>105.61372999</v>
      </c>
      <c r="Q18" s="128">
        <v>462.74399928999998</v>
      </c>
      <c r="R18" s="128">
        <v>4.2332506299999997</v>
      </c>
      <c r="S18" s="128">
        <v>12.849632440000001</v>
      </c>
      <c r="T18" s="128">
        <v>445.66111622</v>
      </c>
      <c r="U18" s="128">
        <v>34.88039088</v>
      </c>
      <c r="V18" s="128">
        <v>727.07404041999996</v>
      </c>
      <c r="W18" s="128"/>
      <c r="X18" s="128"/>
      <c r="Y18" s="128"/>
      <c r="Z18" s="128"/>
      <c r="AA18" s="128"/>
      <c r="AB18" s="128"/>
    </row>
    <row r="19" spans="1:28" hidden="1" outlineLevel="1">
      <c r="A19" s="9">
        <v>40787</v>
      </c>
      <c r="B19" s="128">
        <v>1833.96859275</v>
      </c>
      <c r="C19" s="128">
        <v>1230.1682734200001</v>
      </c>
      <c r="D19" s="128">
        <v>728.54326146999995</v>
      </c>
      <c r="E19" s="128">
        <v>324.22755384999999</v>
      </c>
      <c r="F19" s="128">
        <v>212.12609909</v>
      </c>
      <c r="G19" s="128">
        <v>192.18960852999999</v>
      </c>
      <c r="H19" s="128">
        <v>501.62501194999999</v>
      </c>
      <c r="I19" s="128">
        <v>12.55756774</v>
      </c>
      <c r="J19" s="128">
        <v>66.465605289999999</v>
      </c>
      <c r="K19" s="128">
        <v>422.60183891999998</v>
      </c>
      <c r="L19" s="128">
        <v>568.16513605</v>
      </c>
      <c r="M19" s="128">
        <v>119.10488631</v>
      </c>
      <c r="N19" s="128">
        <v>1.6313072200000001</v>
      </c>
      <c r="O19" s="128">
        <v>8.6749665599999997</v>
      </c>
      <c r="P19" s="128">
        <v>108.79861253</v>
      </c>
      <c r="Q19" s="128">
        <v>449.06024974000002</v>
      </c>
      <c r="R19" s="128">
        <v>4.16648497</v>
      </c>
      <c r="S19" s="128">
        <v>13.25291749</v>
      </c>
      <c r="T19" s="128">
        <v>431.64084728</v>
      </c>
      <c r="U19" s="128">
        <v>35.63518328</v>
      </c>
      <c r="V19" s="128">
        <v>721.63020237000001</v>
      </c>
      <c r="W19" s="128"/>
      <c r="X19" s="128"/>
      <c r="Y19" s="128"/>
      <c r="Z19" s="128"/>
      <c r="AA19" s="128"/>
      <c r="AB19" s="128"/>
    </row>
    <row r="20" spans="1:28" hidden="1" outlineLevel="1">
      <c r="A20" s="9">
        <v>40817</v>
      </c>
      <c r="B20" s="128">
        <v>1836.2658133899999</v>
      </c>
      <c r="C20" s="128">
        <v>1236.6728405599999</v>
      </c>
      <c r="D20" s="128">
        <v>728.54326146999995</v>
      </c>
      <c r="E20" s="128">
        <v>324.22755384999999</v>
      </c>
      <c r="F20" s="128">
        <v>212.12609909</v>
      </c>
      <c r="G20" s="128">
        <v>192.18960852999999</v>
      </c>
      <c r="H20" s="128">
        <v>501.62501194999999</v>
      </c>
      <c r="I20" s="128">
        <v>12.55756774</v>
      </c>
      <c r="J20" s="128">
        <v>66.465605289999999</v>
      </c>
      <c r="K20" s="128">
        <v>422.60183891999998</v>
      </c>
      <c r="L20" s="128">
        <v>562.73668681000004</v>
      </c>
      <c r="M20" s="128">
        <v>119.10488631</v>
      </c>
      <c r="N20" s="128">
        <v>1.6313072200000001</v>
      </c>
      <c r="O20" s="128">
        <v>8.6749665599999997</v>
      </c>
      <c r="P20" s="128">
        <v>108.79861253</v>
      </c>
      <c r="Q20" s="128">
        <v>449.06024974000002</v>
      </c>
      <c r="R20" s="128">
        <v>4.16648497</v>
      </c>
      <c r="S20" s="128">
        <v>13.25291749</v>
      </c>
      <c r="T20" s="128">
        <v>431.64084728</v>
      </c>
      <c r="U20" s="128">
        <v>36.856286019999999</v>
      </c>
      <c r="V20" s="128">
        <v>713.91162097999995</v>
      </c>
      <c r="W20" s="128"/>
      <c r="X20" s="128"/>
      <c r="Y20" s="128"/>
      <c r="Z20" s="128"/>
      <c r="AA20" s="128"/>
      <c r="AB20" s="128"/>
    </row>
    <row r="21" spans="1:28" hidden="1" outlineLevel="1">
      <c r="A21" s="9">
        <v>40848</v>
      </c>
      <c r="B21" s="128">
        <v>1805.63559424</v>
      </c>
      <c r="C21" s="128">
        <v>1213.4398301700001</v>
      </c>
      <c r="D21" s="128">
        <v>728.54326146999995</v>
      </c>
      <c r="E21" s="128">
        <v>324.22755384999999</v>
      </c>
      <c r="F21" s="128">
        <v>212.12609909</v>
      </c>
      <c r="G21" s="128">
        <v>192.18960852999999</v>
      </c>
      <c r="H21" s="128">
        <v>501.62501194999999</v>
      </c>
      <c r="I21" s="128">
        <v>12.55756774</v>
      </c>
      <c r="J21" s="128">
        <v>66.465605289999999</v>
      </c>
      <c r="K21" s="128">
        <v>422.60183891999998</v>
      </c>
      <c r="L21" s="128">
        <v>553.79270240000005</v>
      </c>
      <c r="M21" s="128">
        <v>119.10488631</v>
      </c>
      <c r="N21" s="128">
        <v>1.6313072200000001</v>
      </c>
      <c r="O21" s="128">
        <v>8.6749665599999997</v>
      </c>
      <c r="P21" s="128">
        <v>108.79861253</v>
      </c>
      <c r="Q21" s="128">
        <v>449.06024974000002</v>
      </c>
      <c r="R21" s="128">
        <v>4.16648497</v>
      </c>
      <c r="S21" s="128">
        <v>13.25291749</v>
      </c>
      <c r="T21" s="128">
        <v>431.64084728</v>
      </c>
      <c r="U21" s="128">
        <v>38.40306167</v>
      </c>
      <c r="V21" s="128">
        <v>699.69697965</v>
      </c>
      <c r="W21" s="128"/>
      <c r="X21" s="128"/>
      <c r="Y21" s="128"/>
      <c r="Z21" s="128"/>
      <c r="AA21" s="128"/>
      <c r="AB21" s="128"/>
    </row>
    <row r="22" spans="1:28" hidden="1" outlineLevel="1">
      <c r="A22" s="9">
        <v>40878</v>
      </c>
      <c r="B22" s="128">
        <v>1715.93220348</v>
      </c>
      <c r="C22" s="128">
        <v>1198.60769923</v>
      </c>
      <c r="D22" s="128">
        <v>728.54326146999995</v>
      </c>
      <c r="E22" s="128">
        <v>324.22755384999999</v>
      </c>
      <c r="F22" s="128">
        <v>212.12609909</v>
      </c>
      <c r="G22" s="128">
        <v>192.18960852999999</v>
      </c>
      <c r="H22" s="128">
        <v>501.62501194999999</v>
      </c>
      <c r="I22" s="128">
        <v>12.55756774</v>
      </c>
      <c r="J22" s="128">
        <v>66.465605289999999</v>
      </c>
      <c r="K22" s="128">
        <v>422.60183891999998</v>
      </c>
      <c r="L22" s="128">
        <v>480.73244865999999</v>
      </c>
      <c r="M22" s="128">
        <v>119.10488631</v>
      </c>
      <c r="N22" s="128">
        <v>1.6313072200000001</v>
      </c>
      <c r="O22" s="128">
        <v>8.6749665599999997</v>
      </c>
      <c r="P22" s="128">
        <v>108.79861253</v>
      </c>
      <c r="Q22" s="128">
        <v>449.06024974000002</v>
      </c>
      <c r="R22" s="128">
        <v>4.16648497</v>
      </c>
      <c r="S22" s="128">
        <v>13.25291749</v>
      </c>
      <c r="T22" s="128">
        <v>431.64084728</v>
      </c>
      <c r="U22" s="128">
        <v>36.592055590000001</v>
      </c>
      <c r="V22" s="128">
        <v>762.51446562000001</v>
      </c>
      <c r="W22" s="128"/>
      <c r="X22" s="128"/>
      <c r="Y22" s="128"/>
      <c r="Z22" s="128"/>
      <c r="AA22" s="128"/>
      <c r="AB22" s="128"/>
    </row>
    <row r="23" spans="1:28" hidden="1" outlineLevel="1">
      <c r="A23" s="9">
        <v>40909</v>
      </c>
      <c r="B23" s="128">
        <v>1705.14912587</v>
      </c>
      <c r="C23" s="128">
        <v>1192.9555692900001</v>
      </c>
      <c r="D23" s="128">
        <v>728.54326146999995</v>
      </c>
      <c r="E23" s="128">
        <v>324.22755384999999</v>
      </c>
      <c r="F23" s="128">
        <v>212.12609909</v>
      </c>
      <c r="G23" s="128">
        <v>192.18960852999999</v>
      </c>
      <c r="H23" s="128">
        <v>501.62501194999999</v>
      </c>
      <c r="I23" s="128">
        <v>12.55756774</v>
      </c>
      <c r="J23" s="128">
        <v>66.465605289999999</v>
      </c>
      <c r="K23" s="128">
        <v>422.60183891999998</v>
      </c>
      <c r="L23" s="128">
        <v>475.96094042999999</v>
      </c>
      <c r="M23" s="128">
        <v>119.10488631</v>
      </c>
      <c r="N23" s="128">
        <v>1.6313072200000001</v>
      </c>
      <c r="O23" s="128">
        <v>8.6749665599999997</v>
      </c>
      <c r="P23" s="128">
        <v>108.79861253</v>
      </c>
      <c r="Q23" s="128">
        <v>449.06024974000002</v>
      </c>
      <c r="R23" s="128">
        <v>4.16648497</v>
      </c>
      <c r="S23" s="128">
        <v>13.25291749</v>
      </c>
      <c r="T23" s="128">
        <v>431.64084728</v>
      </c>
      <c r="U23" s="128">
        <v>36.232616149999998</v>
      </c>
      <c r="V23" s="128">
        <v>710.86717644999999</v>
      </c>
      <c r="W23" s="128"/>
      <c r="X23" s="128"/>
      <c r="Y23" s="128"/>
      <c r="Z23" s="128"/>
      <c r="AA23" s="128"/>
      <c r="AB23" s="128"/>
    </row>
    <row r="24" spans="1:28" hidden="1" outlineLevel="1">
      <c r="A24" s="9">
        <v>40940</v>
      </c>
      <c r="B24" s="128">
        <v>1689.2324199699999</v>
      </c>
      <c r="C24" s="128">
        <v>1147.9115761</v>
      </c>
      <c r="D24" s="128">
        <v>728.54326146999995</v>
      </c>
      <c r="E24" s="128">
        <v>324.22755384999999</v>
      </c>
      <c r="F24" s="128">
        <v>212.12609909</v>
      </c>
      <c r="G24" s="128">
        <v>192.18960852999999</v>
      </c>
      <c r="H24" s="128">
        <v>501.62501194999999</v>
      </c>
      <c r="I24" s="128">
        <v>12.55756774</v>
      </c>
      <c r="J24" s="128">
        <v>66.465605289999999</v>
      </c>
      <c r="K24" s="128">
        <v>422.60183891999998</v>
      </c>
      <c r="L24" s="128">
        <v>505.58403238</v>
      </c>
      <c r="M24" s="128">
        <v>119.10488631</v>
      </c>
      <c r="N24" s="128">
        <v>1.6313072200000001</v>
      </c>
      <c r="O24" s="128">
        <v>8.6749665599999997</v>
      </c>
      <c r="P24" s="128">
        <v>108.79861253</v>
      </c>
      <c r="Q24" s="128">
        <v>449.06024974000002</v>
      </c>
      <c r="R24" s="128">
        <v>4.16648497</v>
      </c>
      <c r="S24" s="128">
        <v>13.25291749</v>
      </c>
      <c r="T24" s="128">
        <v>431.64084728</v>
      </c>
      <c r="U24" s="128">
        <v>35.736811490000001</v>
      </c>
      <c r="V24" s="128">
        <v>639.04356427000005</v>
      </c>
      <c r="W24" s="128"/>
      <c r="X24" s="128"/>
      <c r="Y24" s="128"/>
      <c r="Z24" s="128"/>
      <c r="AA24" s="128"/>
      <c r="AB24" s="128"/>
    </row>
    <row r="25" spans="1:28" hidden="1" outlineLevel="1">
      <c r="A25" s="9">
        <v>40969</v>
      </c>
      <c r="B25" s="128">
        <v>1670.26438669</v>
      </c>
      <c r="C25" s="128">
        <v>1175.6009261300001</v>
      </c>
      <c r="D25" s="128">
        <v>728.54326146999995</v>
      </c>
      <c r="E25" s="128">
        <v>324.22755384999999</v>
      </c>
      <c r="F25" s="128">
        <v>212.12609909</v>
      </c>
      <c r="G25" s="128">
        <v>192.18960852999999</v>
      </c>
      <c r="H25" s="128">
        <v>501.62501194999999</v>
      </c>
      <c r="I25" s="128">
        <v>12.55756774</v>
      </c>
      <c r="J25" s="128">
        <v>66.465605289999999</v>
      </c>
      <c r="K25" s="128">
        <v>422.60183891999998</v>
      </c>
      <c r="L25" s="128">
        <v>460.45611208999998</v>
      </c>
      <c r="M25" s="128">
        <v>119.10488631</v>
      </c>
      <c r="N25" s="128">
        <v>1.6313072200000001</v>
      </c>
      <c r="O25" s="128">
        <v>8.6749665599999997</v>
      </c>
      <c r="P25" s="128">
        <v>108.79861253</v>
      </c>
      <c r="Q25" s="128">
        <v>449.06024974000002</v>
      </c>
      <c r="R25" s="128">
        <v>4.16648497</v>
      </c>
      <c r="S25" s="128">
        <v>13.25291749</v>
      </c>
      <c r="T25" s="128">
        <v>431.64084728</v>
      </c>
      <c r="U25" s="128">
        <v>34.207348469999999</v>
      </c>
      <c r="V25" s="128">
        <v>662.47915503000002</v>
      </c>
      <c r="W25" s="128"/>
      <c r="X25" s="128"/>
      <c r="Y25" s="128"/>
      <c r="Z25" s="128"/>
      <c r="AA25" s="128"/>
      <c r="AB25" s="128"/>
    </row>
    <row r="26" spans="1:28" hidden="1" outlineLevel="1">
      <c r="A26" s="9">
        <v>41000</v>
      </c>
      <c r="B26" s="128">
        <v>1667.00344653</v>
      </c>
      <c r="C26" s="128">
        <v>1174.22310466</v>
      </c>
      <c r="D26" s="128">
        <v>728.54326146999995</v>
      </c>
      <c r="E26" s="128">
        <v>324.22755384999999</v>
      </c>
      <c r="F26" s="128">
        <v>212.12609909</v>
      </c>
      <c r="G26" s="128">
        <v>192.18960852999999</v>
      </c>
      <c r="H26" s="128">
        <v>501.62501194999999</v>
      </c>
      <c r="I26" s="128">
        <v>12.55756774</v>
      </c>
      <c r="J26" s="128">
        <v>66.465605289999999</v>
      </c>
      <c r="K26" s="128">
        <v>422.60183891999998</v>
      </c>
      <c r="L26" s="128">
        <v>456.341049</v>
      </c>
      <c r="M26" s="128">
        <v>119.10488631</v>
      </c>
      <c r="N26" s="128">
        <v>1.6313072200000001</v>
      </c>
      <c r="O26" s="128">
        <v>8.6749665599999997</v>
      </c>
      <c r="P26" s="128">
        <v>108.79861253</v>
      </c>
      <c r="Q26" s="128">
        <v>449.06024974000002</v>
      </c>
      <c r="R26" s="128">
        <v>4.16648497</v>
      </c>
      <c r="S26" s="128">
        <v>13.25291749</v>
      </c>
      <c r="T26" s="128">
        <v>431.64084728</v>
      </c>
      <c r="U26" s="128">
        <v>36.439292870000003</v>
      </c>
      <c r="V26" s="128">
        <v>690.01175061000004</v>
      </c>
      <c r="W26" s="128"/>
      <c r="X26" s="128"/>
      <c r="Y26" s="128"/>
      <c r="Z26" s="128"/>
      <c r="AA26" s="128"/>
      <c r="AB26" s="128"/>
    </row>
    <row r="27" spans="1:28" hidden="1" outlineLevel="1">
      <c r="A27" s="9">
        <v>41030</v>
      </c>
      <c r="B27" s="128">
        <v>1676.05288832</v>
      </c>
      <c r="C27" s="128">
        <v>1187.4216831700001</v>
      </c>
      <c r="D27" s="128">
        <v>728.54326146999995</v>
      </c>
      <c r="E27" s="128">
        <v>324.22755384999999</v>
      </c>
      <c r="F27" s="128">
        <v>212.12609909</v>
      </c>
      <c r="G27" s="128">
        <v>192.18960852999999</v>
      </c>
      <c r="H27" s="128">
        <v>501.62501194999999</v>
      </c>
      <c r="I27" s="128">
        <v>12.55756774</v>
      </c>
      <c r="J27" s="128">
        <v>66.465605289999999</v>
      </c>
      <c r="K27" s="128">
        <v>422.60183891999998</v>
      </c>
      <c r="L27" s="128">
        <v>451.29340461999999</v>
      </c>
      <c r="M27" s="128">
        <v>119.10488631</v>
      </c>
      <c r="N27" s="128">
        <v>1.6313072200000001</v>
      </c>
      <c r="O27" s="128">
        <v>8.6749665599999997</v>
      </c>
      <c r="P27" s="128">
        <v>108.79861253</v>
      </c>
      <c r="Q27" s="128">
        <v>449.06024974000002</v>
      </c>
      <c r="R27" s="128">
        <v>4.16648497</v>
      </c>
      <c r="S27" s="128">
        <v>13.25291749</v>
      </c>
      <c r="T27" s="128">
        <v>431.64084728</v>
      </c>
      <c r="U27" s="128">
        <v>37.337800530000003</v>
      </c>
      <c r="V27" s="128">
        <v>684.92337615999998</v>
      </c>
      <c r="W27" s="128"/>
      <c r="X27" s="128"/>
      <c r="Y27" s="128"/>
      <c r="Z27" s="128"/>
      <c r="AA27" s="128"/>
      <c r="AB27" s="128"/>
    </row>
    <row r="28" spans="1:28" hidden="1" outlineLevel="1">
      <c r="A28" s="9">
        <v>41061</v>
      </c>
      <c r="B28" s="128">
        <v>1665.3217111700001</v>
      </c>
      <c r="C28" s="128">
        <v>1188.9325507900001</v>
      </c>
      <c r="D28" s="128">
        <v>728.54326146999995</v>
      </c>
      <c r="E28" s="128">
        <v>324.22755384999999</v>
      </c>
      <c r="F28" s="128">
        <v>212.12609909</v>
      </c>
      <c r="G28" s="128">
        <v>192.18960852999999</v>
      </c>
      <c r="H28" s="128">
        <v>501.62501194999999</v>
      </c>
      <c r="I28" s="128">
        <v>12.55756774</v>
      </c>
      <c r="J28" s="128">
        <v>66.465605289999999</v>
      </c>
      <c r="K28" s="128">
        <v>422.60183891999998</v>
      </c>
      <c r="L28" s="128">
        <v>439.23458142999999</v>
      </c>
      <c r="M28" s="128">
        <v>119.10488631</v>
      </c>
      <c r="N28" s="128">
        <v>1.6313072200000001</v>
      </c>
      <c r="O28" s="128">
        <v>8.6749665599999997</v>
      </c>
      <c r="P28" s="128">
        <v>108.79861253</v>
      </c>
      <c r="Q28" s="128">
        <v>449.06024974000002</v>
      </c>
      <c r="R28" s="128">
        <v>4.16648497</v>
      </c>
      <c r="S28" s="128">
        <v>13.25291749</v>
      </c>
      <c r="T28" s="128">
        <v>431.64084728</v>
      </c>
      <c r="U28" s="128">
        <v>37.154578950000001</v>
      </c>
      <c r="V28" s="128">
        <v>675.60512700000004</v>
      </c>
      <c r="W28" s="128"/>
      <c r="X28" s="128"/>
      <c r="Y28" s="128"/>
      <c r="Z28" s="128"/>
      <c r="AA28" s="128"/>
      <c r="AB28" s="128"/>
    </row>
    <row r="29" spans="1:28" hidden="1" outlineLevel="1">
      <c r="A29" s="9">
        <v>41091</v>
      </c>
      <c r="B29" s="128">
        <v>1658.07154186</v>
      </c>
      <c r="C29" s="128">
        <v>1186.87595074</v>
      </c>
      <c r="D29" s="128">
        <v>728.54326146999995</v>
      </c>
      <c r="E29" s="128">
        <v>324.22755384999999</v>
      </c>
      <c r="F29" s="128">
        <v>212.12609909</v>
      </c>
      <c r="G29" s="128">
        <v>192.18960852999999</v>
      </c>
      <c r="H29" s="128">
        <v>501.62501194999999</v>
      </c>
      <c r="I29" s="128">
        <v>12.55756774</v>
      </c>
      <c r="J29" s="128">
        <v>66.465605289999999</v>
      </c>
      <c r="K29" s="128">
        <v>422.60183891999998</v>
      </c>
      <c r="L29" s="128">
        <v>433.02432472999999</v>
      </c>
      <c r="M29" s="128">
        <v>119.10488631</v>
      </c>
      <c r="N29" s="128">
        <v>1.6313072200000001</v>
      </c>
      <c r="O29" s="128">
        <v>8.6749665599999997</v>
      </c>
      <c r="P29" s="128">
        <v>108.79861253</v>
      </c>
      <c r="Q29" s="128">
        <v>449.06024974000002</v>
      </c>
      <c r="R29" s="128">
        <v>4.16648497</v>
      </c>
      <c r="S29" s="128">
        <v>13.25291749</v>
      </c>
      <c r="T29" s="128">
        <v>431.64084728</v>
      </c>
      <c r="U29" s="128">
        <v>38.17126639</v>
      </c>
      <c r="V29" s="128">
        <v>668.01100825000003</v>
      </c>
      <c r="W29" s="128"/>
      <c r="X29" s="128"/>
      <c r="Y29" s="128"/>
      <c r="Z29" s="128"/>
      <c r="AA29" s="128"/>
      <c r="AB29" s="128"/>
    </row>
    <row r="30" spans="1:28" hidden="1" outlineLevel="1">
      <c r="A30" s="9">
        <v>41122</v>
      </c>
      <c r="B30" s="128">
        <v>1659.7622199499999</v>
      </c>
      <c r="C30" s="128">
        <v>1192.1754403299999</v>
      </c>
      <c r="D30" s="128">
        <v>728.54326146999995</v>
      </c>
      <c r="E30" s="128">
        <v>324.22755384999999</v>
      </c>
      <c r="F30" s="128">
        <v>212.12609909</v>
      </c>
      <c r="G30" s="128">
        <v>192.18960852999999</v>
      </c>
      <c r="H30" s="128">
        <v>501.62501194999999</v>
      </c>
      <c r="I30" s="128">
        <v>12.55756774</v>
      </c>
      <c r="J30" s="128">
        <v>66.465605289999999</v>
      </c>
      <c r="K30" s="128">
        <v>422.60183891999998</v>
      </c>
      <c r="L30" s="128">
        <v>432.07365779000003</v>
      </c>
      <c r="M30" s="128">
        <v>119.10488631</v>
      </c>
      <c r="N30" s="128">
        <v>1.6313072200000001</v>
      </c>
      <c r="O30" s="128">
        <v>8.6749665599999997</v>
      </c>
      <c r="P30" s="128">
        <v>108.79861253</v>
      </c>
      <c r="Q30" s="128">
        <v>449.06024974000002</v>
      </c>
      <c r="R30" s="128">
        <v>4.16648497</v>
      </c>
      <c r="S30" s="128">
        <v>13.25291749</v>
      </c>
      <c r="T30" s="128">
        <v>431.64084728</v>
      </c>
      <c r="U30" s="128">
        <v>35.513121830000003</v>
      </c>
      <c r="V30" s="128">
        <v>664.07414912000002</v>
      </c>
      <c r="W30" s="128"/>
      <c r="X30" s="128"/>
      <c r="Y30" s="128"/>
      <c r="Z30" s="128"/>
      <c r="AA30" s="128"/>
      <c r="AB30" s="128"/>
    </row>
    <row r="31" spans="1:28" hidden="1" outlineLevel="1">
      <c r="A31" s="9">
        <v>41153</v>
      </c>
      <c r="B31" s="128">
        <v>1652.665767</v>
      </c>
      <c r="C31" s="128">
        <v>1191.6716620499999</v>
      </c>
      <c r="D31" s="128">
        <v>728.54326146999995</v>
      </c>
      <c r="E31" s="128">
        <v>324.22755384999999</v>
      </c>
      <c r="F31" s="128">
        <v>212.12609909</v>
      </c>
      <c r="G31" s="128">
        <v>192.18960852999999</v>
      </c>
      <c r="H31" s="128">
        <v>501.62501194999999</v>
      </c>
      <c r="I31" s="128">
        <v>12.55756774</v>
      </c>
      <c r="J31" s="128">
        <v>66.465605289999999</v>
      </c>
      <c r="K31" s="128">
        <v>422.60183891999998</v>
      </c>
      <c r="L31" s="128">
        <v>426.28220648000001</v>
      </c>
      <c r="M31" s="128">
        <v>119.10488631</v>
      </c>
      <c r="N31" s="128">
        <v>1.6313072200000001</v>
      </c>
      <c r="O31" s="128">
        <v>8.6749665599999997</v>
      </c>
      <c r="P31" s="128">
        <v>108.79861253</v>
      </c>
      <c r="Q31" s="128">
        <v>449.06024974000002</v>
      </c>
      <c r="R31" s="128">
        <v>4.16648497</v>
      </c>
      <c r="S31" s="128">
        <v>13.25291749</v>
      </c>
      <c r="T31" s="128">
        <v>431.64084728</v>
      </c>
      <c r="U31" s="128">
        <v>34.711898470000001</v>
      </c>
      <c r="V31" s="128">
        <v>648.55926009999996</v>
      </c>
      <c r="W31" s="128"/>
      <c r="X31" s="128"/>
      <c r="Y31" s="128"/>
      <c r="Z31" s="128"/>
      <c r="AA31" s="128"/>
      <c r="AB31" s="128"/>
    </row>
    <row r="32" spans="1:28" hidden="1" outlineLevel="1">
      <c r="A32" s="9">
        <v>41183</v>
      </c>
      <c r="B32" s="128">
        <v>1654.3647174499999</v>
      </c>
      <c r="C32" s="128">
        <v>1195.90961339</v>
      </c>
      <c r="D32" s="128">
        <v>728.54326146999995</v>
      </c>
      <c r="E32" s="128">
        <v>324.22755384999999</v>
      </c>
      <c r="F32" s="128">
        <v>212.12609909</v>
      </c>
      <c r="G32" s="128">
        <v>192.18960852999999</v>
      </c>
      <c r="H32" s="128">
        <v>501.62501194999999</v>
      </c>
      <c r="I32" s="128">
        <v>12.55756774</v>
      </c>
      <c r="J32" s="128">
        <v>66.465605289999999</v>
      </c>
      <c r="K32" s="128">
        <v>422.60183891999998</v>
      </c>
      <c r="L32" s="128">
        <v>423.36499416999999</v>
      </c>
      <c r="M32" s="128">
        <v>119.10488631</v>
      </c>
      <c r="N32" s="128">
        <v>1.6313072200000001</v>
      </c>
      <c r="O32" s="128">
        <v>8.6749665599999997</v>
      </c>
      <c r="P32" s="128">
        <v>108.79861253</v>
      </c>
      <c r="Q32" s="128">
        <v>449.06024974000002</v>
      </c>
      <c r="R32" s="128">
        <v>4.16648497</v>
      </c>
      <c r="S32" s="128">
        <v>13.25291749</v>
      </c>
      <c r="T32" s="128">
        <v>431.64084728</v>
      </c>
      <c r="U32" s="128">
        <v>35.090109890000001</v>
      </c>
      <c r="V32" s="128">
        <v>634.13003314000002</v>
      </c>
      <c r="W32" s="128"/>
      <c r="X32" s="128"/>
      <c r="Y32" s="128"/>
      <c r="Z32" s="128"/>
      <c r="AA32" s="128"/>
      <c r="AB32" s="128"/>
    </row>
    <row r="33" spans="1:28" hidden="1" outlineLevel="1">
      <c r="A33" s="9">
        <v>41214</v>
      </c>
      <c r="B33" s="128">
        <v>1644.1519921199999</v>
      </c>
      <c r="C33" s="128">
        <v>1193.22049872</v>
      </c>
      <c r="D33" s="128">
        <v>728.54326146999995</v>
      </c>
      <c r="E33" s="128">
        <v>324.22755384999999</v>
      </c>
      <c r="F33" s="128">
        <v>212.12609909</v>
      </c>
      <c r="G33" s="128">
        <v>192.18960852999999</v>
      </c>
      <c r="H33" s="128">
        <v>501.62501194999999</v>
      </c>
      <c r="I33" s="128">
        <v>12.55756774</v>
      </c>
      <c r="J33" s="128">
        <v>66.465605289999999</v>
      </c>
      <c r="K33" s="128">
        <v>422.60183891999998</v>
      </c>
      <c r="L33" s="128">
        <v>415.6173665</v>
      </c>
      <c r="M33" s="128">
        <v>119.10488631</v>
      </c>
      <c r="N33" s="128">
        <v>1.6313072200000001</v>
      </c>
      <c r="O33" s="128">
        <v>8.6749665599999997</v>
      </c>
      <c r="P33" s="128">
        <v>108.79861253</v>
      </c>
      <c r="Q33" s="128">
        <v>449.06024974000002</v>
      </c>
      <c r="R33" s="128">
        <v>4.16648497</v>
      </c>
      <c r="S33" s="128">
        <v>13.25291749</v>
      </c>
      <c r="T33" s="128">
        <v>431.64084728</v>
      </c>
      <c r="U33" s="128">
        <v>35.314126899999998</v>
      </c>
      <c r="V33" s="128">
        <v>643.29995955000004</v>
      </c>
      <c r="W33" s="128"/>
      <c r="X33" s="128"/>
      <c r="Y33" s="128"/>
      <c r="Z33" s="128"/>
      <c r="AA33" s="128"/>
      <c r="AB33" s="128"/>
    </row>
    <row r="34" spans="1:28" hidden="1" outlineLevel="1">
      <c r="A34" s="9">
        <v>41244</v>
      </c>
      <c r="B34" s="128">
        <v>1617.28719703</v>
      </c>
      <c r="C34" s="128">
        <v>1177.0494670800001</v>
      </c>
      <c r="D34" s="128">
        <v>728.54326146999995</v>
      </c>
      <c r="E34" s="128">
        <v>324.22755384999999</v>
      </c>
      <c r="F34" s="128">
        <v>212.12609909</v>
      </c>
      <c r="G34" s="128">
        <v>192.18960852999999</v>
      </c>
      <c r="H34" s="128">
        <v>501.62501194999999</v>
      </c>
      <c r="I34" s="128">
        <v>12.55756774</v>
      </c>
      <c r="J34" s="128">
        <v>66.465605289999999</v>
      </c>
      <c r="K34" s="128">
        <v>422.60183891999998</v>
      </c>
      <c r="L34" s="128">
        <v>403.71890571</v>
      </c>
      <c r="M34" s="128">
        <v>119.10488631</v>
      </c>
      <c r="N34" s="128">
        <v>1.6313072200000001</v>
      </c>
      <c r="O34" s="128">
        <v>8.6749665599999997</v>
      </c>
      <c r="P34" s="128">
        <v>108.79861253</v>
      </c>
      <c r="Q34" s="128">
        <v>449.06024974000002</v>
      </c>
      <c r="R34" s="128">
        <v>4.16648497</v>
      </c>
      <c r="S34" s="128">
        <v>13.25291749</v>
      </c>
      <c r="T34" s="128">
        <v>431.64084728</v>
      </c>
      <c r="U34" s="128">
        <v>36.518824240000001</v>
      </c>
      <c r="V34" s="128">
        <v>480.81835223000002</v>
      </c>
      <c r="W34" s="128"/>
      <c r="X34" s="128"/>
      <c r="Y34" s="128"/>
      <c r="Z34" s="128"/>
      <c r="AA34" s="128"/>
      <c r="AB34" s="128"/>
    </row>
    <row r="35" spans="1:28" hidden="1" outlineLevel="1">
      <c r="A35" s="9">
        <v>41275</v>
      </c>
      <c r="B35" s="128">
        <v>1607.5745917300001</v>
      </c>
      <c r="C35" s="128">
        <v>1170.73226103</v>
      </c>
      <c r="D35" s="128">
        <v>728.54326146999995</v>
      </c>
      <c r="E35" s="128">
        <v>324.22755384999999</v>
      </c>
      <c r="F35" s="128">
        <v>212.12609909</v>
      </c>
      <c r="G35" s="128">
        <v>192.18960852999999</v>
      </c>
      <c r="H35" s="128">
        <v>501.62501194999999</v>
      </c>
      <c r="I35" s="128">
        <v>12.55756774</v>
      </c>
      <c r="J35" s="128">
        <v>66.465605289999999</v>
      </c>
      <c r="K35" s="128">
        <v>422.60183891999998</v>
      </c>
      <c r="L35" s="128">
        <v>399.97512182999998</v>
      </c>
      <c r="M35" s="128">
        <v>119.10488631</v>
      </c>
      <c r="N35" s="128">
        <v>1.6313072200000001</v>
      </c>
      <c r="O35" s="128">
        <v>8.6749665599999997</v>
      </c>
      <c r="P35" s="128">
        <v>108.79861253</v>
      </c>
      <c r="Q35" s="128">
        <v>449.06024974000002</v>
      </c>
      <c r="R35" s="128">
        <v>4.16648497</v>
      </c>
      <c r="S35" s="128">
        <v>13.25291749</v>
      </c>
      <c r="T35" s="128">
        <v>431.64084728</v>
      </c>
      <c r="U35" s="128">
        <v>36.867208869999999</v>
      </c>
      <c r="V35" s="128">
        <v>465.60800864999999</v>
      </c>
      <c r="W35" s="128"/>
      <c r="X35" s="128"/>
      <c r="Y35" s="128"/>
      <c r="Z35" s="128"/>
      <c r="AA35" s="128"/>
      <c r="AB35" s="128"/>
    </row>
    <row r="36" spans="1:28" hidden="1" outlineLevel="1">
      <c r="A36" s="9">
        <v>41306</v>
      </c>
      <c r="B36" s="128">
        <v>1605.2210633300001</v>
      </c>
      <c r="C36" s="128">
        <v>1171.60875263</v>
      </c>
      <c r="D36" s="128">
        <v>728.54326146999995</v>
      </c>
      <c r="E36" s="128">
        <v>324.22755384999999</v>
      </c>
      <c r="F36" s="128">
        <v>212.12609909</v>
      </c>
      <c r="G36" s="128">
        <v>192.18960852999999</v>
      </c>
      <c r="H36" s="128">
        <v>501.62501194999999</v>
      </c>
      <c r="I36" s="128">
        <v>12.55756774</v>
      </c>
      <c r="J36" s="128">
        <v>66.465605289999999</v>
      </c>
      <c r="K36" s="128">
        <v>422.60183891999998</v>
      </c>
      <c r="L36" s="128">
        <v>393.88566100000003</v>
      </c>
      <c r="M36" s="128">
        <v>119.10488631</v>
      </c>
      <c r="N36" s="128">
        <v>1.6313072200000001</v>
      </c>
      <c r="O36" s="128">
        <v>8.6749665599999997</v>
      </c>
      <c r="P36" s="128">
        <v>108.79861253</v>
      </c>
      <c r="Q36" s="128">
        <v>449.06024974000002</v>
      </c>
      <c r="R36" s="128">
        <v>4.16648497</v>
      </c>
      <c r="S36" s="128">
        <v>13.25291749</v>
      </c>
      <c r="T36" s="128">
        <v>431.64084728</v>
      </c>
      <c r="U36" s="128">
        <v>39.726649700000003</v>
      </c>
      <c r="V36" s="128">
        <v>442.93677864</v>
      </c>
      <c r="W36" s="128"/>
      <c r="X36" s="128"/>
      <c r="Y36" s="128"/>
      <c r="Z36" s="128"/>
      <c r="AA36" s="128"/>
      <c r="AB36" s="128"/>
    </row>
    <row r="37" spans="1:28" hidden="1" outlineLevel="1">
      <c r="A37" s="9">
        <v>41334</v>
      </c>
      <c r="B37" s="128">
        <v>1601.21148264</v>
      </c>
      <c r="C37" s="128">
        <v>1159.49953901</v>
      </c>
      <c r="D37" s="128">
        <v>831.02447713000004</v>
      </c>
      <c r="E37" s="128">
        <v>389.68646340999999</v>
      </c>
      <c r="F37" s="128">
        <v>235.77008186</v>
      </c>
      <c r="G37" s="128">
        <v>205.56793185999999</v>
      </c>
      <c r="H37" s="128">
        <v>328.47506188</v>
      </c>
      <c r="I37" s="128">
        <v>16.88109618</v>
      </c>
      <c r="J37" s="128">
        <v>27.376278880000001</v>
      </c>
      <c r="K37" s="128">
        <v>284.21768681999998</v>
      </c>
      <c r="L37" s="128">
        <v>398.27403478000002</v>
      </c>
      <c r="M37" s="128">
        <v>106.82896799</v>
      </c>
      <c r="N37" s="128">
        <v>0.85963571000000005</v>
      </c>
      <c r="O37" s="128">
        <v>4.3190421600000004</v>
      </c>
      <c r="P37" s="128">
        <v>101.65029011999999</v>
      </c>
      <c r="Q37" s="128">
        <v>291.44506679</v>
      </c>
      <c r="R37" s="128">
        <v>14.18771403</v>
      </c>
      <c r="S37" s="128">
        <v>1.793072</v>
      </c>
      <c r="T37" s="128">
        <v>275.46428076000001</v>
      </c>
      <c r="U37" s="128">
        <v>43.437908849999999</v>
      </c>
      <c r="V37" s="128">
        <v>456.241938</v>
      </c>
      <c r="W37" s="128"/>
      <c r="X37" s="128"/>
      <c r="Y37" s="128"/>
      <c r="Z37" s="128"/>
      <c r="AA37" s="128"/>
      <c r="AB37" s="128"/>
    </row>
    <row r="38" spans="1:28" hidden="1" outlineLevel="1">
      <c r="A38" s="9">
        <v>41365</v>
      </c>
      <c r="B38" s="128">
        <v>1627.1454498200001</v>
      </c>
      <c r="C38" s="128">
        <v>1184.43367369</v>
      </c>
      <c r="D38" s="128">
        <v>859.12864567999998</v>
      </c>
      <c r="E38" s="128">
        <v>416.2411755</v>
      </c>
      <c r="F38" s="128">
        <v>237.20566754000001</v>
      </c>
      <c r="G38" s="128">
        <v>205.68180264</v>
      </c>
      <c r="H38" s="128">
        <v>325.30502801</v>
      </c>
      <c r="I38" s="128">
        <v>17.048268459999999</v>
      </c>
      <c r="J38" s="128">
        <v>26.09887518</v>
      </c>
      <c r="K38" s="128">
        <v>282.15788436999998</v>
      </c>
      <c r="L38" s="128">
        <v>396.70931180999997</v>
      </c>
      <c r="M38" s="128">
        <v>107.42825913</v>
      </c>
      <c r="N38" s="128">
        <v>0.88970110999999996</v>
      </c>
      <c r="O38" s="128">
        <v>4.1771993099999998</v>
      </c>
      <c r="P38" s="128">
        <v>102.36135871</v>
      </c>
      <c r="Q38" s="128">
        <v>289.28105268000002</v>
      </c>
      <c r="R38" s="128">
        <v>14.430630860000001</v>
      </c>
      <c r="S38" s="128">
        <v>1.7490992299999999</v>
      </c>
      <c r="T38" s="128">
        <v>273.10132259</v>
      </c>
      <c r="U38" s="128">
        <v>46.002464320000001</v>
      </c>
      <c r="V38" s="128">
        <v>444.20092440000002</v>
      </c>
      <c r="W38" s="128"/>
      <c r="X38" s="128"/>
      <c r="Y38" s="128"/>
      <c r="Z38" s="128"/>
      <c r="AA38" s="128"/>
      <c r="AB38" s="128"/>
    </row>
    <row r="39" spans="1:28" hidden="1" outlineLevel="1">
      <c r="A39" s="9">
        <v>41395</v>
      </c>
      <c r="B39" s="128">
        <v>1617.76326924</v>
      </c>
      <c r="C39" s="128">
        <v>1174.9508943599999</v>
      </c>
      <c r="D39" s="128">
        <v>858.38558492000004</v>
      </c>
      <c r="E39" s="128">
        <v>421.81395048000002</v>
      </c>
      <c r="F39" s="128">
        <v>237.68608218</v>
      </c>
      <c r="G39" s="128">
        <v>198.88555226</v>
      </c>
      <c r="H39" s="128">
        <v>316.56530944000002</v>
      </c>
      <c r="I39" s="128">
        <v>17.44726738</v>
      </c>
      <c r="J39" s="128">
        <v>24.138715380000001</v>
      </c>
      <c r="K39" s="128">
        <v>274.97932667999999</v>
      </c>
      <c r="L39" s="128">
        <v>396.49351738000001</v>
      </c>
      <c r="M39" s="128">
        <v>109.22578993</v>
      </c>
      <c r="N39" s="128">
        <v>1.0281346600000001</v>
      </c>
      <c r="O39" s="128">
        <v>4.10556184</v>
      </c>
      <c r="P39" s="128">
        <v>104.09209343000001</v>
      </c>
      <c r="Q39" s="128">
        <v>287.26772745</v>
      </c>
      <c r="R39" s="128">
        <v>15.147607199999999</v>
      </c>
      <c r="S39" s="128">
        <v>1.4445822800000001</v>
      </c>
      <c r="T39" s="128">
        <v>270.67553796999999</v>
      </c>
      <c r="U39" s="128">
        <v>46.3188575</v>
      </c>
      <c r="V39" s="128">
        <v>486.05203762999997</v>
      </c>
      <c r="W39" s="128"/>
      <c r="X39" s="128"/>
      <c r="Y39" s="128"/>
      <c r="Z39" s="128"/>
      <c r="AA39" s="128"/>
      <c r="AB39" s="128"/>
    </row>
    <row r="40" spans="1:28" hidden="1" outlineLevel="1">
      <c r="A40" s="9">
        <v>41426</v>
      </c>
      <c r="B40" s="128">
        <v>1612.6203413400001</v>
      </c>
      <c r="C40" s="128">
        <v>1168.1627277299999</v>
      </c>
      <c r="D40" s="128">
        <v>853.36532480999995</v>
      </c>
      <c r="E40" s="128">
        <v>418.14017963999999</v>
      </c>
      <c r="F40" s="128">
        <v>236.65689569</v>
      </c>
      <c r="G40" s="128">
        <v>198.56824947999999</v>
      </c>
      <c r="H40" s="128">
        <v>314.79740292000002</v>
      </c>
      <c r="I40" s="128">
        <v>17.430550480000001</v>
      </c>
      <c r="J40" s="128">
        <v>23.422258759999998</v>
      </c>
      <c r="K40" s="128">
        <v>273.94459368000003</v>
      </c>
      <c r="L40" s="128">
        <v>396.72816152000001</v>
      </c>
      <c r="M40" s="128">
        <v>109.04785621000001</v>
      </c>
      <c r="N40" s="128">
        <v>1.01281537</v>
      </c>
      <c r="O40" s="128">
        <v>4.0315762099999999</v>
      </c>
      <c r="P40" s="128">
        <v>104.00346463</v>
      </c>
      <c r="Q40" s="128">
        <v>287.68030530999999</v>
      </c>
      <c r="R40" s="128">
        <v>15.05013424</v>
      </c>
      <c r="S40" s="128">
        <v>1.6348838800000001</v>
      </c>
      <c r="T40" s="128">
        <v>270.99528719</v>
      </c>
      <c r="U40" s="128">
        <v>47.729452090000002</v>
      </c>
      <c r="V40" s="128">
        <v>484.33012015000003</v>
      </c>
      <c r="W40" s="128"/>
      <c r="X40" s="128"/>
      <c r="Y40" s="128"/>
      <c r="Z40" s="128"/>
      <c r="AA40" s="128"/>
      <c r="AB40" s="128"/>
    </row>
    <row r="41" spans="1:28" hidden="1" outlineLevel="1">
      <c r="A41" s="9">
        <v>41456</v>
      </c>
      <c r="B41" s="128">
        <v>1621.19405714</v>
      </c>
      <c r="C41" s="128">
        <v>1177.55330239</v>
      </c>
      <c r="D41" s="128">
        <v>865.85721581999996</v>
      </c>
      <c r="E41" s="128">
        <v>428.36410412999999</v>
      </c>
      <c r="F41" s="128">
        <v>240.18534592</v>
      </c>
      <c r="G41" s="128">
        <v>197.30776577</v>
      </c>
      <c r="H41" s="128">
        <v>311.69608656999998</v>
      </c>
      <c r="I41" s="128">
        <v>16.791274690000002</v>
      </c>
      <c r="J41" s="128">
        <v>23.054057</v>
      </c>
      <c r="K41" s="128">
        <v>271.85075488000001</v>
      </c>
      <c r="L41" s="128">
        <v>393.84494591999999</v>
      </c>
      <c r="M41" s="128">
        <v>109.61938542999999</v>
      </c>
      <c r="N41" s="128">
        <v>0.83947121999999996</v>
      </c>
      <c r="O41" s="128">
        <v>4.1315063700000003</v>
      </c>
      <c r="P41" s="128">
        <v>104.64840784</v>
      </c>
      <c r="Q41" s="128">
        <v>284.22556049000002</v>
      </c>
      <c r="R41" s="128">
        <v>15.172415000000001</v>
      </c>
      <c r="S41" s="128">
        <v>1.5523031899999999</v>
      </c>
      <c r="T41" s="128">
        <v>267.50084229999999</v>
      </c>
      <c r="U41" s="128">
        <v>49.795808829999999</v>
      </c>
      <c r="V41" s="128">
        <v>488.28024994999998</v>
      </c>
      <c r="W41" s="128"/>
      <c r="X41" s="128"/>
      <c r="Y41" s="128"/>
      <c r="Z41" s="128"/>
      <c r="AA41" s="128"/>
      <c r="AB41" s="128"/>
    </row>
    <row r="42" spans="1:28" hidden="1" outlineLevel="1">
      <c r="A42" s="9">
        <v>41487</v>
      </c>
      <c r="B42" s="128">
        <v>1638.7871276799999</v>
      </c>
      <c r="C42" s="128">
        <v>1198.1142395100001</v>
      </c>
      <c r="D42" s="128">
        <v>889.70226720999995</v>
      </c>
      <c r="E42" s="128">
        <v>447.65410198000001</v>
      </c>
      <c r="F42" s="128">
        <v>244.70038360000001</v>
      </c>
      <c r="G42" s="128">
        <v>197.34778162999999</v>
      </c>
      <c r="H42" s="128">
        <v>308.4119723</v>
      </c>
      <c r="I42" s="128">
        <v>17.05666665</v>
      </c>
      <c r="J42" s="128">
        <v>22.19287563</v>
      </c>
      <c r="K42" s="128">
        <v>269.16243001999999</v>
      </c>
      <c r="L42" s="128">
        <v>390.05827601999999</v>
      </c>
      <c r="M42" s="128">
        <v>109.27285086000001</v>
      </c>
      <c r="N42" s="128">
        <v>0.83285385999999995</v>
      </c>
      <c r="O42" s="128">
        <v>4.0309869799999998</v>
      </c>
      <c r="P42" s="128">
        <v>104.40901002</v>
      </c>
      <c r="Q42" s="128">
        <v>280.78542515999999</v>
      </c>
      <c r="R42" s="128">
        <v>15.46810524</v>
      </c>
      <c r="S42" s="128">
        <v>1.5001213600000001</v>
      </c>
      <c r="T42" s="128">
        <v>263.81719856000001</v>
      </c>
      <c r="U42" s="128">
        <v>50.614612149999999</v>
      </c>
      <c r="V42" s="128">
        <v>480.38230751999998</v>
      </c>
      <c r="W42" s="128"/>
      <c r="X42" s="128"/>
      <c r="Y42" s="128"/>
      <c r="Z42" s="128"/>
      <c r="AA42" s="128"/>
      <c r="AB42" s="128"/>
    </row>
    <row r="43" spans="1:28" hidden="1" outlineLevel="1">
      <c r="A43" s="9">
        <v>41518</v>
      </c>
      <c r="B43" s="128">
        <v>1632.7900824599999</v>
      </c>
      <c r="C43" s="128">
        <v>1200.9508178200001</v>
      </c>
      <c r="D43" s="128">
        <v>899.80345390000002</v>
      </c>
      <c r="E43" s="128">
        <v>455.32586645999999</v>
      </c>
      <c r="F43" s="128">
        <v>248.87352111999999</v>
      </c>
      <c r="G43" s="128">
        <v>195.60406631999999</v>
      </c>
      <c r="H43" s="128">
        <v>301.14736391999998</v>
      </c>
      <c r="I43" s="128">
        <v>16.905109549999999</v>
      </c>
      <c r="J43" s="128">
        <v>21.918243759999999</v>
      </c>
      <c r="K43" s="128">
        <v>262.32401061000002</v>
      </c>
      <c r="L43" s="128">
        <v>379.77441911</v>
      </c>
      <c r="M43" s="128">
        <v>108.80342743999999</v>
      </c>
      <c r="N43" s="128">
        <v>0.69089824</v>
      </c>
      <c r="O43" s="128">
        <v>3.84874772</v>
      </c>
      <c r="P43" s="128">
        <v>104.26378148000001</v>
      </c>
      <c r="Q43" s="128">
        <v>270.97099166999999</v>
      </c>
      <c r="R43" s="128">
        <v>15.260833809999999</v>
      </c>
      <c r="S43" s="128">
        <v>1.53217081</v>
      </c>
      <c r="T43" s="128">
        <v>254.17798705000001</v>
      </c>
      <c r="U43" s="128">
        <v>52.064845529999999</v>
      </c>
      <c r="V43" s="128">
        <v>485.26090837999999</v>
      </c>
      <c r="W43" s="128"/>
      <c r="X43" s="128"/>
      <c r="Y43" s="128"/>
      <c r="Z43" s="128"/>
      <c r="AA43" s="128"/>
      <c r="AB43" s="128"/>
    </row>
    <row r="44" spans="1:28" hidden="1" outlineLevel="1">
      <c r="A44" s="9">
        <v>41548</v>
      </c>
      <c r="B44" s="128">
        <v>1638.8625430899999</v>
      </c>
      <c r="C44" s="128">
        <v>1210.0206874999999</v>
      </c>
      <c r="D44" s="128">
        <v>910.00895495999998</v>
      </c>
      <c r="E44" s="128">
        <v>464.75298552999999</v>
      </c>
      <c r="F44" s="128">
        <v>250.69729444999999</v>
      </c>
      <c r="G44" s="128">
        <v>194.55867498000001</v>
      </c>
      <c r="H44" s="128">
        <v>300.01173254000003</v>
      </c>
      <c r="I44" s="128">
        <v>17.22494558</v>
      </c>
      <c r="J44" s="128">
        <v>22.114407610000001</v>
      </c>
      <c r="K44" s="128">
        <v>260.67237935000003</v>
      </c>
      <c r="L44" s="128">
        <v>374.29351066999999</v>
      </c>
      <c r="M44" s="128">
        <v>110.168064</v>
      </c>
      <c r="N44" s="128">
        <v>1.1973994100000001</v>
      </c>
      <c r="O44" s="128">
        <v>3.8233476400000002</v>
      </c>
      <c r="P44" s="128">
        <v>105.14731695</v>
      </c>
      <c r="Q44" s="128">
        <v>264.12544666999997</v>
      </c>
      <c r="R44" s="128">
        <v>15.489012260000001</v>
      </c>
      <c r="S44" s="128">
        <v>1.4746085099999999</v>
      </c>
      <c r="T44" s="128">
        <v>247.1618259</v>
      </c>
      <c r="U44" s="128">
        <v>54.548344919999998</v>
      </c>
      <c r="V44" s="128">
        <v>478.94464168000002</v>
      </c>
      <c r="W44" s="128"/>
      <c r="X44" s="128"/>
      <c r="Y44" s="128"/>
      <c r="Z44" s="128"/>
      <c r="AA44" s="128"/>
      <c r="AB44" s="128"/>
    </row>
    <row r="45" spans="1:28" hidden="1" outlineLevel="1">
      <c r="A45" s="9">
        <v>41579</v>
      </c>
      <c r="B45" s="128">
        <v>1608.46468028</v>
      </c>
      <c r="C45" s="128">
        <v>1185.7394790799999</v>
      </c>
      <c r="D45" s="128">
        <v>906.39353963999997</v>
      </c>
      <c r="E45" s="128">
        <v>465.82493641999997</v>
      </c>
      <c r="F45" s="128">
        <v>244.45118500999999</v>
      </c>
      <c r="G45" s="128">
        <v>196.11741821000001</v>
      </c>
      <c r="H45" s="128">
        <v>279.34593944</v>
      </c>
      <c r="I45" s="128">
        <v>5.8335187700000004</v>
      </c>
      <c r="J45" s="128">
        <v>22.10650313</v>
      </c>
      <c r="K45" s="128">
        <v>251.40591753999999</v>
      </c>
      <c r="L45" s="128">
        <v>368.05464816</v>
      </c>
      <c r="M45" s="128">
        <v>110.74771704</v>
      </c>
      <c r="N45" s="128">
        <v>1.0597915899999999</v>
      </c>
      <c r="O45" s="128">
        <v>3.64398226</v>
      </c>
      <c r="P45" s="128">
        <v>106.04394318999999</v>
      </c>
      <c r="Q45" s="128">
        <v>257.30693112</v>
      </c>
      <c r="R45" s="128">
        <v>14.15449291</v>
      </c>
      <c r="S45" s="128">
        <v>1.42942591</v>
      </c>
      <c r="T45" s="128">
        <v>241.72301229999999</v>
      </c>
      <c r="U45" s="128">
        <v>54.670553040000001</v>
      </c>
      <c r="V45" s="128">
        <v>472.62728068000001</v>
      </c>
      <c r="W45" s="128"/>
      <c r="X45" s="128"/>
      <c r="Y45" s="128"/>
      <c r="Z45" s="128"/>
      <c r="AA45" s="128"/>
      <c r="AB45" s="128"/>
    </row>
    <row r="46" spans="1:28" hidden="1" outlineLevel="1">
      <c r="A46" s="9">
        <v>41609</v>
      </c>
      <c r="B46" s="128">
        <v>1593.3586248500001</v>
      </c>
      <c r="C46" s="128">
        <v>1171.6654483499999</v>
      </c>
      <c r="D46" s="128">
        <v>898.10797730000002</v>
      </c>
      <c r="E46" s="128">
        <v>463.01667569</v>
      </c>
      <c r="F46" s="128">
        <v>241.92969701999999</v>
      </c>
      <c r="G46" s="128">
        <v>193.16160459</v>
      </c>
      <c r="H46" s="128">
        <v>273.55747105</v>
      </c>
      <c r="I46" s="128">
        <v>5.2134826900000002</v>
      </c>
      <c r="J46" s="128">
        <v>22.120871139999998</v>
      </c>
      <c r="K46" s="128">
        <v>246.22311722000001</v>
      </c>
      <c r="L46" s="128">
        <v>365.33865377000001</v>
      </c>
      <c r="M46" s="128">
        <v>108.31550804</v>
      </c>
      <c r="N46" s="128">
        <v>1.05965657</v>
      </c>
      <c r="O46" s="128">
        <v>3.6813471999999998</v>
      </c>
      <c r="P46" s="128">
        <v>103.57450427000001</v>
      </c>
      <c r="Q46" s="128">
        <v>257.02314573000001</v>
      </c>
      <c r="R46" s="128">
        <v>14.18422311</v>
      </c>
      <c r="S46" s="128">
        <v>1.3976727600000001</v>
      </c>
      <c r="T46" s="128">
        <v>241.44124986</v>
      </c>
      <c r="U46" s="128">
        <v>56.354522729999999</v>
      </c>
      <c r="V46" s="128">
        <v>457.07549547999997</v>
      </c>
      <c r="W46" s="128"/>
      <c r="X46" s="128"/>
      <c r="Y46" s="128"/>
      <c r="Z46" s="128"/>
      <c r="AA46" s="128"/>
      <c r="AB46" s="128"/>
    </row>
    <row r="47" spans="1:28" hidden="1" outlineLevel="1">
      <c r="A47" s="9">
        <v>41640</v>
      </c>
      <c r="B47" s="128">
        <v>1599.2841567299999</v>
      </c>
      <c r="C47" s="128">
        <v>1188.25672115</v>
      </c>
      <c r="D47" s="128">
        <v>910.03648668000005</v>
      </c>
      <c r="E47" s="128">
        <v>470.35122967000001</v>
      </c>
      <c r="F47" s="128">
        <v>245.76319719</v>
      </c>
      <c r="G47" s="128">
        <v>193.92205981999999</v>
      </c>
      <c r="H47" s="128">
        <v>278.22023446999998</v>
      </c>
      <c r="I47" s="128">
        <v>5.3012839899999999</v>
      </c>
      <c r="J47" s="128">
        <v>22.782206970000001</v>
      </c>
      <c r="K47" s="128">
        <v>250.13674351</v>
      </c>
      <c r="L47" s="128">
        <v>354.92927988000002</v>
      </c>
      <c r="M47" s="128">
        <v>107.31503588</v>
      </c>
      <c r="N47" s="128">
        <v>1.0893926599999999</v>
      </c>
      <c r="O47" s="128">
        <v>3.2742530599999999</v>
      </c>
      <c r="P47" s="128">
        <v>102.95139016</v>
      </c>
      <c r="Q47" s="128">
        <v>247.61424400000001</v>
      </c>
      <c r="R47" s="128">
        <v>14.51155902</v>
      </c>
      <c r="S47" s="128">
        <v>0.51896734</v>
      </c>
      <c r="T47" s="128">
        <v>232.58371764</v>
      </c>
      <c r="U47" s="128">
        <v>56.0981557</v>
      </c>
      <c r="V47" s="128">
        <v>433.90450378000003</v>
      </c>
      <c r="W47" s="128"/>
      <c r="X47" s="128"/>
      <c r="Y47" s="128"/>
      <c r="Z47" s="128"/>
      <c r="AA47" s="128"/>
      <c r="AB47" s="128"/>
    </row>
    <row r="48" spans="1:28" hidden="1" outlineLevel="1">
      <c r="A48" s="9">
        <v>41671</v>
      </c>
      <c r="B48" s="128">
        <v>1700.8510593000001</v>
      </c>
      <c r="C48" s="128">
        <v>1230.84329426</v>
      </c>
      <c r="D48" s="128">
        <v>917.03651466999997</v>
      </c>
      <c r="E48" s="128">
        <v>476.43480393999999</v>
      </c>
      <c r="F48" s="128">
        <v>247.33935328000001</v>
      </c>
      <c r="G48" s="128">
        <v>193.26235745</v>
      </c>
      <c r="H48" s="128">
        <v>313.80677959000002</v>
      </c>
      <c r="I48" s="128">
        <v>6.5680099600000004</v>
      </c>
      <c r="J48" s="128">
        <v>29.11957026</v>
      </c>
      <c r="K48" s="128">
        <v>278.11919936999999</v>
      </c>
      <c r="L48" s="128">
        <v>412.34177570999998</v>
      </c>
      <c r="M48" s="128">
        <v>105.88548953999999</v>
      </c>
      <c r="N48" s="128">
        <v>0.70602611999999998</v>
      </c>
      <c r="O48" s="128">
        <v>6.6392268300000001</v>
      </c>
      <c r="P48" s="128">
        <v>98.540236590000006</v>
      </c>
      <c r="Q48" s="128">
        <v>306.45628617</v>
      </c>
      <c r="R48" s="128">
        <v>12.15235025</v>
      </c>
      <c r="S48" s="128">
        <v>23.836456930000001</v>
      </c>
      <c r="T48" s="128">
        <v>270.46747899000002</v>
      </c>
      <c r="U48" s="128">
        <v>57.665989330000002</v>
      </c>
      <c r="V48" s="128">
        <v>488.60580236999999</v>
      </c>
      <c r="W48" s="128"/>
      <c r="X48" s="128"/>
      <c r="Y48" s="128"/>
      <c r="Z48" s="128"/>
      <c r="AA48" s="128"/>
      <c r="AB48" s="128"/>
    </row>
    <row r="49" spans="1:28" hidden="1" outlineLevel="1">
      <c r="A49" s="9">
        <v>41699</v>
      </c>
      <c r="B49" s="128">
        <v>1711.17158647</v>
      </c>
      <c r="C49" s="128">
        <v>1245.42292051</v>
      </c>
      <c r="D49" s="128">
        <v>912.56001759000003</v>
      </c>
      <c r="E49" s="128">
        <v>474.80439368999998</v>
      </c>
      <c r="F49" s="128">
        <v>244.00053532000001</v>
      </c>
      <c r="G49" s="128">
        <v>193.75508858000001</v>
      </c>
      <c r="H49" s="128">
        <v>332.86290292000001</v>
      </c>
      <c r="I49" s="128">
        <v>13.67873414</v>
      </c>
      <c r="J49" s="128">
        <v>31.732152670000001</v>
      </c>
      <c r="K49" s="128">
        <v>287.45201610999999</v>
      </c>
      <c r="L49" s="128">
        <v>411.46830129</v>
      </c>
      <c r="M49" s="128">
        <v>103.96891912</v>
      </c>
      <c r="N49" s="128">
        <v>1.0257253399999999</v>
      </c>
      <c r="O49" s="128">
        <v>2.7737551699999998</v>
      </c>
      <c r="P49" s="128">
        <v>100.16943861</v>
      </c>
      <c r="Q49" s="128">
        <v>307.49938216999999</v>
      </c>
      <c r="R49" s="128">
        <v>13.86299754</v>
      </c>
      <c r="S49" s="128">
        <v>0.23256956000000001</v>
      </c>
      <c r="T49" s="128">
        <v>293.40381507000001</v>
      </c>
      <c r="U49" s="128">
        <v>54.280364669999997</v>
      </c>
      <c r="V49" s="128">
        <v>504.74567363</v>
      </c>
      <c r="W49" s="128"/>
      <c r="X49" s="128"/>
      <c r="Y49" s="128"/>
      <c r="Z49" s="128"/>
      <c r="AA49" s="128"/>
      <c r="AB49" s="128"/>
    </row>
    <row r="50" spans="1:28" hidden="1" outlineLevel="1">
      <c r="A50" s="9">
        <v>41730</v>
      </c>
      <c r="B50" s="128">
        <v>1749.2114947099999</v>
      </c>
      <c r="C50" s="128">
        <v>1272.6583072799999</v>
      </c>
      <c r="D50" s="128">
        <v>930.58478882999998</v>
      </c>
      <c r="E50" s="128">
        <v>494.26882610000001</v>
      </c>
      <c r="F50" s="128">
        <v>242.81059626000001</v>
      </c>
      <c r="G50" s="128">
        <v>193.50536647000001</v>
      </c>
      <c r="H50" s="128">
        <v>342.07351844999999</v>
      </c>
      <c r="I50" s="128">
        <v>13.44085888</v>
      </c>
      <c r="J50" s="128">
        <v>40.151271489999999</v>
      </c>
      <c r="K50" s="128">
        <v>288.48138807999999</v>
      </c>
      <c r="L50" s="128">
        <v>424.99875575999999</v>
      </c>
      <c r="M50" s="128">
        <v>101.67955501</v>
      </c>
      <c r="N50" s="128">
        <v>0.47470000000000001</v>
      </c>
      <c r="O50" s="128">
        <v>3.2058040299999999</v>
      </c>
      <c r="P50" s="128">
        <v>97.999050980000007</v>
      </c>
      <c r="Q50" s="128">
        <v>323.31920074999999</v>
      </c>
      <c r="R50" s="128">
        <v>7.4245255300000004</v>
      </c>
      <c r="S50" s="128">
        <v>7.5834431799999997</v>
      </c>
      <c r="T50" s="128">
        <v>308.31123203999999</v>
      </c>
      <c r="U50" s="128">
        <v>51.55443167</v>
      </c>
      <c r="V50" s="128">
        <v>519.49768971000003</v>
      </c>
      <c r="W50" s="128"/>
      <c r="X50" s="128"/>
      <c r="Y50" s="128"/>
      <c r="Z50" s="128"/>
      <c r="AA50" s="128"/>
      <c r="AB50" s="128"/>
    </row>
    <row r="51" spans="1:28" hidden="1" outlineLevel="1">
      <c r="A51" s="9">
        <v>41760</v>
      </c>
      <c r="B51" s="128">
        <v>1749.99664358</v>
      </c>
      <c r="C51" s="128">
        <v>1253.8959706200001</v>
      </c>
      <c r="D51" s="128">
        <v>920.67715534000001</v>
      </c>
      <c r="E51" s="128">
        <v>492.38679271000001</v>
      </c>
      <c r="F51" s="128">
        <v>239.19528897999999</v>
      </c>
      <c r="G51" s="128">
        <v>189.09507364999999</v>
      </c>
      <c r="H51" s="128">
        <v>333.21881528</v>
      </c>
      <c r="I51" s="128">
        <v>7.1035831299999996</v>
      </c>
      <c r="J51" s="128">
        <v>41.126202669999998</v>
      </c>
      <c r="K51" s="128">
        <v>284.98902948</v>
      </c>
      <c r="L51" s="128">
        <v>446.46505907</v>
      </c>
      <c r="M51" s="128">
        <v>105.52948445</v>
      </c>
      <c r="N51" s="128">
        <v>0.82491587</v>
      </c>
      <c r="O51" s="128">
        <v>6.6078753299999997</v>
      </c>
      <c r="P51" s="128">
        <v>98.096693250000001</v>
      </c>
      <c r="Q51" s="128">
        <v>340.93557462000001</v>
      </c>
      <c r="R51" s="128">
        <v>13.55223097</v>
      </c>
      <c r="S51" s="128">
        <v>26.949291120000002</v>
      </c>
      <c r="T51" s="128">
        <v>300.43405252999997</v>
      </c>
      <c r="U51" s="128">
        <v>49.635613890000002</v>
      </c>
      <c r="V51" s="128">
        <v>524.15975558000002</v>
      </c>
      <c r="W51" s="128"/>
      <c r="X51" s="128"/>
      <c r="Y51" s="128"/>
      <c r="Z51" s="128"/>
      <c r="AA51" s="128"/>
      <c r="AB51" s="128"/>
    </row>
    <row r="52" spans="1:28" hidden="1" outlineLevel="1">
      <c r="A52" s="9">
        <v>41791</v>
      </c>
      <c r="B52" s="128">
        <v>1711.94209815</v>
      </c>
      <c r="C52" s="128">
        <v>1227.80262724</v>
      </c>
      <c r="D52" s="128">
        <v>908.81437094</v>
      </c>
      <c r="E52" s="128">
        <v>494.25242774999998</v>
      </c>
      <c r="F52" s="128">
        <v>232.99691143999999</v>
      </c>
      <c r="G52" s="128">
        <v>181.56503175</v>
      </c>
      <c r="H52" s="128">
        <v>318.98825629999999</v>
      </c>
      <c r="I52" s="128">
        <v>7.07347781</v>
      </c>
      <c r="J52" s="128">
        <v>40.911742599999997</v>
      </c>
      <c r="K52" s="128">
        <v>271.00303588999998</v>
      </c>
      <c r="L52" s="128">
        <v>436.91823778000003</v>
      </c>
      <c r="M52" s="128">
        <v>106.98417788</v>
      </c>
      <c r="N52" s="128">
        <v>1.1633818300000001</v>
      </c>
      <c r="O52" s="128">
        <v>2.33526363</v>
      </c>
      <c r="P52" s="128">
        <v>103.48553242</v>
      </c>
      <c r="Q52" s="128">
        <v>329.93405990000002</v>
      </c>
      <c r="R52" s="128">
        <v>20.489904360000001</v>
      </c>
      <c r="S52" s="128">
        <v>0.51349959999999994</v>
      </c>
      <c r="T52" s="128">
        <v>308.93065594000001</v>
      </c>
      <c r="U52" s="128">
        <v>47.221233130000002</v>
      </c>
      <c r="V52" s="128">
        <v>497.95961552</v>
      </c>
      <c r="W52" s="128"/>
      <c r="X52" s="128"/>
      <c r="Y52" s="128"/>
      <c r="Z52" s="128"/>
      <c r="AA52" s="128"/>
      <c r="AB52" s="128"/>
    </row>
    <row r="53" spans="1:28" hidden="1" outlineLevel="1">
      <c r="A53" s="9">
        <v>41821</v>
      </c>
      <c r="B53" s="128">
        <v>1725.7610841600001</v>
      </c>
      <c r="C53" s="128">
        <v>1238.3811824100001</v>
      </c>
      <c r="D53" s="128">
        <v>915.78658432999998</v>
      </c>
      <c r="E53" s="128">
        <v>507.94392732</v>
      </c>
      <c r="F53" s="128">
        <v>229.7888739</v>
      </c>
      <c r="G53" s="128">
        <v>178.05378311000001</v>
      </c>
      <c r="H53" s="128">
        <v>322.59459808000003</v>
      </c>
      <c r="I53" s="128">
        <v>8.1646758599999991</v>
      </c>
      <c r="J53" s="128">
        <v>41.507293850000003</v>
      </c>
      <c r="K53" s="128">
        <v>272.92262836999998</v>
      </c>
      <c r="L53" s="128">
        <v>442.28477606000001</v>
      </c>
      <c r="M53" s="128">
        <v>106.53131595000001</v>
      </c>
      <c r="N53" s="128">
        <v>1.11683836</v>
      </c>
      <c r="O53" s="128">
        <v>2.43112079</v>
      </c>
      <c r="P53" s="128">
        <v>102.9833568</v>
      </c>
      <c r="Q53" s="128">
        <v>335.75346010999999</v>
      </c>
      <c r="R53" s="128">
        <v>21.92608091</v>
      </c>
      <c r="S53" s="128">
        <v>0.47000819999999999</v>
      </c>
      <c r="T53" s="128">
        <v>313.357371</v>
      </c>
      <c r="U53" s="128">
        <v>45.095125690000003</v>
      </c>
      <c r="V53" s="128">
        <v>501.78688435999999</v>
      </c>
      <c r="W53" s="128"/>
      <c r="X53" s="128"/>
      <c r="Y53" s="128"/>
      <c r="Z53" s="128"/>
      <c r="AA53" s="128"/>
      <c r="AB53" s="128"/>
    </row>
    <row r="54" spans="1:28" hidden="1" outlineLevel="1">
      <c r="A54" s="9">
        <v>41852</v>
      </c>
      <c r="B54" s="128">
        <v>1807.7524664699999</v>
      </c>
      <c r="C54" s="128">
        <v>1283.5000123299999</v>
      </c>
      <c r="D54" s="128">
        <v>923.19936622</v>
      </c>
      <c r="E54" s="128">
        <v>519.46099077999997</v>
      </c>
      <c r="F54" s="128">
        <v>225.65647247999999</v>
      </c>
      <c r="G54" s="128">
        <v>178.08190296000001</v>
      </c>
      <c r="H54" s="128">
        <v>360.30064611</v>
      </c>
      <c r="I54" s="128">
        <v>9.9787130200000007</v>
      </c>
      <c r="J54" s="128">
        <v>46.853681960000003</v>
      </c>
      <c r="K54" s="128">
        <v>303.46825113</v>
      </c>
      <c r="L54" s="128">
        <v>479.55497657000001</v>
      </c>
      <c r="M54" s="128">
        <v>104.91061438</v>
      </c>
      <c r="N54" s="128">
        <v>0.49060312</v>
      </c>
      <c r="O54" s="128">
        <v>2.2464232599999998</v>
      </c>
      <c r="P54" s="128">
        <v>102.173588</v>
      </c>
      <c r="Q54" s="128">
        <v>374.64436218999998</v>
      </c>
      <c r="R54" s="128">
        <v>24.549034689999999</v>
      </c>
      <c r="S54" s="128">
        <v>0.58822156999999997</v>
      </c>
      <c r="T54" s="128">
        <v>349.50710593000002</v>
      </c>
      <c r="U54" s="128">
        <v>44.697477569999997</v>
      </c>
      <c r="V54" s="128">
        <v>541.39192513</v>
      </c>
      <c r="W54" s="128"/>
      <c r="X54" s="128"/>
      <c r="Y54" s="128"/>
      <c r="Z54" s="128"/>
      <c r="AA54" s="128"/>
      <c r="AB54" s="128"/>
    </row>
    <row r="55" spans="1:28" hidden="1" outlineLevel="1">
      <c r="A55" s="34">
        <v>41883</v>
      </c>
      <c r="B55" s="128">
        <v>1756.33364078</v>
      </c>
      <c r="C55" s="128">
        <v>1254.88275802</v>
      </c>
      <c r="D55" s="128">
        <v>919.77264107999997</v>
      </c>
      <c r="E55" s="128">
        <v>523.03065785000001</v>
      </c>
      <c r="F55" s="128">
        <v>222.20002172</v>
      </c>
      <c r="G55" s="128">
        <v>174.54196150999999</v>
      </c>
      <c r="H55" s="128">
        <v>335.11011694000001</v>
      </c>
      <c r="I55" s="128">
        <v>8.4842414399999999</v>
      </c>
      <c r="J55" s="128">
        <v>44.102762589999998</v>
      </c>
      <c r="K55" s="128">
        <v>282.52311291000001</v>
      </c>
      <c r="L55" s="128">
        <v>455.84042240999997</v>
      </c>
      <c r="M55" s="128">
        <v>103.2053217</v>
      </c>
      <c r="N55" s="128">
        <v>0.27455810000000003</v>
      </c>
      <c r="O55" s="128">
        <v>2.40085259</v>
      </c>
      <c r="P55" s="128">
        <v>100.52991101000001</v>
      </c>
      <c r="Q55" s="128">
        <v>352.63510071000002</v>
      </c>
      <c r="R55" s="128">
        <v>15.88581664</v>
      </c>
      <c r="S55" s="128">
        <v>8.2941815200000004</v>
      </c>
      <c r="T55" s="128">
        <v>328.45510254999999</v>
      </c>
      <c r="U55" s="128">
        <v>45.610460349999997</v>
      </c>
      <c r="V55" s="128">
        <v>513.45217964999995</v>
      </c>
      <c r="W55" s="128"/>
      <c r="X55" s="128"/>
      <c r="Y55" s="128"/>
      <c r="Z55" s="128"/>
      <c r="AA55" s="128"/>
      <c r="AB55" s="128"/>
    </row>
    <row r="56" spans="1:28" hidden="1" outlineLevel="1">
      <c r="A56" s="9">
        <v>41913</v>
      </c>
      <c r="B56" s="128">
        <v>1748.7706906200001</v>
      </c>
      <c r="C56" s="128">
        <v>1253.6143368600001</v>
      </c>
      <c r="D56" s="128">
        <v>918.76996914999995</v>
      </c>
      <c r="E56" s="128">
        <v>523.52604583000004</v>
      </c>
      <c r="F56" s="128">
        <v>222.18032557000001</v>
      </c>
      <c r="G56" s="128">
        <v>173.06359775000001</v>
      </c>
      <c r="H56" s="128">
        <v>334.84436770999997</v>
      </c>
      <c r="I56" s="128">
        <v>8.4877674699999996</v>
      </c>
      <c r="J56" s="128">
        <v>46.903354440000001</v>
      </c>
      <c r="K56" s="128">
        <v>279.45324579999999</v>
      </c>
      <c r="L56" s="128">
        <v>450.33476781000002</v>
      </c>
      <c r="M56" s="128">
        <v>102.69384506</v>
      </c>
      <c r="N56" s="128">
        <v>0.50636921999999995</v>
      </c>
      <c r="O56" s="128">
        <v>2.1071447700000001</v>
      </c>
      <c r="P56" s="128">
        <v>100.08033107</v>
      </c>
      <c r="Q56" s="128">
        <v>347.64092275000002</v>
      </c>
      <c r="R56" s="128">
        <v>23.494103639999999</v>
      </c>
      <c r="S56" s="128">
        <v>0.56496815</v>
      </c>
      <c r="T56" s="128">
        <v>323.58185096</v>
      </c>
      <c r="U56" s="128">
        <v>44.821585949999999</v>
      </c>
      <c r="V56" s="128">
        <v>571.59545795999998</v>
      </c>
      <c r="W56" s="128"/>
      <c r="X56" s="128"/>
      <c r="Y56" s="128"/>
      <c r="Z56" s="128"/>
      <c r="AA56" s="128"/>
      <c r="AB56" s="128"/>
    </row>
    <row r="57" spans="1:28" hidden="1" outlineLevel="1">
      <c r="A57" s="9">
        <v>41944</v>
      </c>
      <c r="B57" s="128">
        <v>1831.1507290699999</v>
      </c>
      <c r="C57" s="128">
        <v>1292.1524883</v>
      </c>
      <c r="D57" s="128">
        <v>903.83184374999996</v>
      </c>
      <c r="E57" s="128">
        <v>501.99120470000003</v>
      </c>
      <c r="F57" s="128">
        <v>229.60582428000001</v>
      </c>
      <c r="G57" s="128">
        <v>172.23481477000001</v>
      </c>
      <c r="H57" s="128">
        <v>388.32064455</v>
      </c>
      <c r="I57" s="128">
        <v>9.8825239600000003</v>
      </c>
      <c r="J57" s="128">
        <v>55.159712550000002</v>
      </c>
      <c r="K57" s="128">
        <v>323.27840803999999</v>
      </c>
      <c r="L57" s="128">
        <v>494.25786839</v>
      </c>
      <c r="M57" s="128">
        <v>108.37527286</v>
      </c>
      <c r="N57" s="128">
        <v>0.55079100000000003</v>
      </c>
      <c r="O57" s="128">
        <v>1.6249798</v>
      </c>
      <c r="P57" s="128">
        <v>106.19950206</v>
      </c>
      <c r="Q57" s="128">
        <v>385.88259553</v>
      </c>
      <c r="R57" s="128">
        <v>24.888917660000001</v>
      </c>
      <c r="S57" s="128">
        <v>2.0186605599999998</v>
      </c>
      <c r="T57" s="128">
        <v>358.97501731</v>
      </c>
      <c r="U57" s="128">
        <v>44.740372379999997</v>
      </c>
      <c r="V57" s="128">
        <v>658.94947001000003</v>
      </c>
      <c r="W57" s="128"/>
      <c r="X57" s="128"/>
      <c r="Y57" s="128"/>
      <c r="Z57" s="128"/>
      <c r="AA57" s="128"/>
      <c r="AB57" s="128"/>
    </row>
    <row r="58" spans="1:28" hidden="1" outlineLevel="1">
      <c r="A58" s="9">
        <v>41974</v>
      </c>
      <c r="B58" s="128">
        <v>1846.81373549</v>
      </c>
      <c r="C58" s="128">
        <v>1310.51274855</v>
      </c>
      <c r="D58" s="128">
        <v>911.94891231999998</v>
      </c>
      <c r="E58" s="128">
        <v>513.82775212000001</v>
      </c>
      <c r="F58" s="128">
        <v>225.98340825</v>
      </c>
      <c r="G58" s="128">
        <v>172.13775194999999</v>
      </c>
      <c r="H58" s="128">
        <v>398.56383622999999</v>
      </c>
      <c r="I58" s="128">
        <v>10.378258730000001</v>
      </c>
      <c r="J58" s="128">
        <v>56.601391919999998</v>
      </c>
      <c r="K58" s="128">
        <v>331.58418558</v>
      </c>
      <c r="L58" s="128">
        <v>492.17724843000002</v>
      </c>
      <c r="M58" s="128">
        <v>111.78800146</v>
      </c>
      <c r="N58" s="128">
        <v>0.54662546999999995</v>
      </c>
      <c r="O58" s="128">
        <v>1.4210389000000001</v>
      </c>
      <c r="P58" s="128">
        <v>109.82033709</v>
      </c>
      <c r="Q58" s="128">
        <v>380.38924696999999</v>
      </c>
      <c r="R58" s="128">
        <v>26.721018900000001</v>
      </c>
      <c r="S58" s="128">
        <v>2.0904626899999998</v>
      </c>
      <c r="T58" s="128">
        <v>351.57776538000002</v>
      </c>
      <c r="U58" s="128">
        <v>44.123738510000003</v>
      </c>
      <c r="V58" s="128">
        <v>660.95408982000004</v>
      </c>
      <c r="W58" s="128"/>
      <c r="X58" s="128"/>
      <c r="Y58" s="128"/>
      <c r="Z58" s="128"/>
      <c r="AA58" s="128"/>
      <c r="AB58" s="128"/>
    </row>
    <row r="59" spans="1:28" hidden="1" outlineLevel="1">
      <c r="A59" s="9">
        <v>42005</v>
      </c>
      <c r="B59" s="128">
        <v>1771.8655387599999</v>
      </c>
      <c r="C59" s="128">
        <v>1247.71268867</v>
      </c>
      <c r="D59" s="128">
        <v>874.25077289000001</v>
      </c>
      <c r="E59" s="128">
        <v>500.72022972000002</v>
      </c>
      <c r="F59" s="128">
        <v>204.51915314999999</v>
      </c>
      <c r="G59" s="128">
        <v>169.01139001999999</v>
      </c>
      <c r="H59" s="128">
        <v>373.46191578000003</v>
      </c>
      <c r="I59" s="128">
        <v>9.23116308</v>
      </c>
      <c r="J59" s="128">
        <v>34.359817290000002</v>
      </c>
      <c r="K59" s="128">
        <v>329.87093541000002</v>
      </c>
      <c r="L59" s="128">
        <v>483.22277501000002</v>
      </c>
      <c r="M59" s="128">
        <v>117.25255361000001</v>
      </c>
      <c r="N59" s="128">
        <v>0.55728911000000003</v>
      </c>
      <c r="O59" s="128">
        <v>1.2636547300000001</v>
      </c>
      <c r="P59" s="128">
        <v>115.43160976999999</v>
      </c>
      <c r="Q59" s="128">
        <v>365.97022140000001</v>
      </c>
      <c r="R59" s="128">
        <v>26.981927949999999</v>
      </c>
      <c r="S59" s="128">
        <v>0.78247783999999998</v>
      </c>
      <c r="T59" s="128">
        <v>338.20581561</v>
      </c>
      <c r="U59" s="128">
        <v>40.930075080000002</v>
      </c>
      <c r="V59" s="128">
        <v>654.75798069999996</v>
      </c>
      <c r="W59" s="128"/>
      <c r="X59" s="128"/>
      <c r="Y59" s="128"/>
      <c r="Z59" s="128"/>
      <c r="AA59" s="128"/>
      <c r="AB59" s="128"/>
    </row>
    <row r="60" spans="1:28" hidden="1" outlineLevel="1">
      <c r="A60" s="9">
        <v>42036</v>
      </c>
      <c r="B60" s="128">
        <v>2287.22002828</v>
      </c>
      <c r="C60" s="128">
        <v>1509.55645617</v>
      </c>
      <c r="D60" s="128">
        <v>868.46044885000003</v>
      </c>
      <c r="E60" s="128">
        <v>502.42679182000001</v>
      </c>
      <c r="F60" s="128">
        <v>199.32365804</v>
      </c>
      <c r="G60" s="128">
        <v>166.70999899</v>
      </c>
      <c r="H60" s="128">
        <v>641.09600732000001</v>
      </c>
      <c r="I60" s="128">
        <v>16.031960349999999</v>
      </c>
      <c r="J60" s="128">
        <v>60.437128540000003</v>
      </c>
      <c r="K60" s="128">
        <v>564.62691843000005</v>
      </c>
      <c r="L60" s="128">
        <v>737.41859884999997</v>
      </c>
      <c r="M60" s="128">
        <v>121.05599119</v>
      </c>
      <c r="N60" s="128">
        <v>0.53693259000000004</v>
      </c>
      <c r="O60" s="128">
        <v>1.2005115099999999</v>
      </c>
      <c r="P60" s="128">
        <v>119.31854709</v>
      </c>
      <c r="Q60" s="128">
        <v>616.36260765999998</v>
      </c>
      <c r="R60" s="128">
        <v>44.144468770000003</v>
      </c>
      <c r="S60" s="128">
        <v>2.9720064800000001</v>
      </c>
      <c r="T60" s="128">
        <v>569.24613240999997</v>
      </c>
      <c r="U60" s="128">
        <v>40.244973260000002</v>
      </c>
      <c r="V60" s="128">
        <v>974.19400572999996</v>
      </c>
      <c r="W60" s="128"/>
      <c r="X60" s="128"/>
      <c r="Y60" s="128"/>
      <c r="Z60" s="128"/>
      <c r="AA60" s="128"/>
      <c r="AB60" s="128"/>
    </row>
    <row r="61" spans="1:28" hidden="1" outlineLevel="1">
      <c r="A61" s="9">
        <v>42064</v>
      </c>
      <c r="B61" s="128">
        <v>2031.0792140399999</v>
      </c>
      <c r="C61" s="128">
        <v>1385.4969728399999</v>
      </c>
      <c r="D61" s="128">
        <v>853.18007195999996</v>
      </c>
      <c r="E61" s="128">
        <v>489.91491794000001</v>
      </c>
      <c r="F61" s="128">
        <v>197.55369988000001</v>
      </c>
      <c r="G61" s="128">
        <v>165.71145414</v>
      </c>
      <c r="H61" s="128">
        <v>532.31690088000005</v>
      </c>
      <c r="I61" s="128">
        <v>13.345909819999999</v>
      </c>
      <c r="J61" s="128">
        <v>49.914336679999998</v>
      </c>
      <c r="K61" s="128">
        <v>469.05665438</v>
      </c>
      <c r="L61" s="128">
        <v>607.96902205000004</v>
      </c>
      <c r="M61" s="128">
        <v>128.46121049000001</v>
      </c>
      <c r="N61" s="128">
        <v>0.58015053000000005</v>
      </c>
      <c r="O61" s="128">
        <v>1.11929433</v>
      </c>
      <c r="P61" s="128">
        <v>126.76176563</v>
      </c>
      <c r="Q61" s="128">
        <v>479.50781155999999</v>
      </c>
      <c r="R61" s="128">
        <v>24.09731378</v>
      </c>
      <c r="S61" s="128">
        <v>1.20799401</v>
      </c>
      <c r="T61" s="128">
        <v>454.20250377000002</v>
      </c>
      <c r="U61" s="128">
        <v>37.613219149999999</v>
      </c>
      <c r="V61" s="128">
        <v>812.49722889999998</v>
      </c>
      <c r="W61" s="128"/>
      <c r="X61" s="128"/>
      <c r="Y61" s="128"/>
      <c r="Z61" s="128"/>
      <c r="AA61" s="128"/>
      <c r="AB61" s="128"/>
    </row>
    <row r="62" spans="1:28" hidden="1" outlineLevel="1">
      <c r="A62" s="9">
        <v>42095</v>
      </c>
      <c r="B62" s="128">
        <v>1915.84333019</v>
      </c>
      <c r="C62" s="128">
        <v>1322.9823646699999</v>
      </c>
      <c r="D62" s="128">
        <v>853.07295081999996</v>
      </c>
      <c r="E62" s="128">
        <v>490.97185385</v>
      </c>
      <c r="F62" s="128">
        <v>196.44393407000001</v>
      </c>
      <c r="G62" s="128">
        <v>165.6571629</v>
      </c>
      <c r="H62" s="128">
        <v>469.90941385000002</v>
      </c>
      <c r="I62" s="128">
        <v>11.731555330000001</v>
      </c>
      <c r="J62" s="128">
        <v>42.40992344</v>
      </c>
      <c r="K62" s="128">
        <v>415.76793507999997</v>
      </c>
      <c r="L62" s="128">
        <v>556.19353142</v>
      </c>
      <c r="M62" s="128">
        <v>130.01474266</v>
      </c>
      <c r="N62" s="128">
        <v>0.56047921000000001</v>
      </c>
      <c r="O62" s="128">
        <v>1.05302797</v>
      </c>
      <c r="P62" s="128">
        <v>128.40123548</v>
      </c>
      <c r="Q62" s="128">
        <v>426.17878875999997</v>
      </c>
      <c r="R62" s="128">
        <v>21.622294490000002</v>
      </c>
      <c r="S62" s="128">
        <v>1.0967479099999999</v>
      </c>
      <c r="T62" s="128">
        <v>403.45974636</v>
      </c>
      <c r="U62" s="128">
        <v>36.667434100000001</v>
      </c>
      <c r="V62" s="128">
        <v>741.27645577999999</v>
      </c>
      <c r="W62" s="128"/>
      <c r="X62" s="128"/>
      <c r="Y62" s="128"/>
      <c r="Z62" s="128"/>
      <c r="AA62" s="128"/>
      <c r="AB62" s="128"/>
    </row>
    <row r="63" spans="1:28" hidden="1" outlineLevel="1">
      <c r="A63" s="9">
        <v>42125</v>
      </c>
      <c r="B63" s="128">
        <v>1746.8273784800001</v>
      </c>
      <c r="C63" s="128">
        <v>1232.9535310199999</v>
      </c>
      <c r="D63" s="128">
        <v>823.79775291999999</v>
      </c>
      <c r="E63" s="128">
        <v>486.30819664000001</v>
      </c>
      <c r="F63" s="128">
        <v>181.9631713</v>
      </c>
      <c r="G63" s="128">
        <v>155.52638497999999</v>
      </c>
      <c r="H63" s="128">
        <v>409.15577810000002</v>
      </c>
      <c r="I63" s="128">
        <v>9.4535023200000001</v>
      </c>
      <c r="J63" s="128">
        <v>26.335750399999998</v>
      </c>
      <c r="K63" s="128">
        <v>373.36652537999998</v>
      </c>
      <c r="L63" s="128">
        <v>477.81478397000001</v>
      </c>
      <c r="M63" s="128">
        <v>125.86569853</v>
      </c>
      <c r="N63" s="128">
        <v>0.57932976000000003</v>
      </c>
      <c r="O63" s="128">
        <v>0.90530765000000002</v>
      </c>
      <c r="P63" s="128">
        <v>124.38106112</v>
      </c>
      <c r="Q63" s="128">
        <v>351.94908543999998</v>
      </c>
      <c r="R63" s="128">
        <v>23.285749320000001</v>
      </c>
      <c r="S63" s="128">
        <v>0.77831501000000003</v>
      </c>
      <c r="T63" s="128">
        <v>327.88502111000003</v>
      </c>
      <c r="U63" s="128">
        <v>36.05906349</v>
      </c>
      <c r="V63" s="128">
        <v>709.30850203</v>
      </c>
      <c r="W63" s="128"/>
      <c r="X63" s="128"/>
      <c r="Y63" s="128"/>
      <c r="Z63" s="128"/>
      <c r="AA63" s="128"/>
      <c r="AB63" s="128"/>
    </row>
    <row r="64" spans="1:28" hidden="1" outlineLevel="1">
      <c r="A64" s="9">
        <v>42156</v>
      </c>
      <c r="B64" s="128">
        <v>1729.6218033600001</v>
      </c>
      <c r="C64" s="128">
        <v>1224.02872039</v>
      </c>
      <c r="D64" s="128">
        <v>822.89043856000001</v>
      </c>
      <c r="E64" s="128">
        <v>486.38762229000002</v>
      </c>
      <c r="F64" s="128">
        <v>181.71243109</v>
      </c>
      <c r="G64" s="128">
        <v>154.79038517999999</v>
      </c>
      <c r="H64" s="128">
        <v>401.13828182999998</v>
      </c>
      <c r="I64" s="128">
        <v>9.4948956300000003</v>
      </c>
      <c r="J64" s="128">
        <v>26.515429919999999</v>
      </c>
      <c r="K64" s="128">
        <v>365.12795627999998</v>
      </c>
      <c r="L64" s="128">
        <v>469.55723052000002</v>
      </c>
      <c r="M64" s="128">
        <v>127.55632842</v>
      </c>
      <c r="N64" s="128">
        <v>0.57902286999999997</v>
      </c>
      <c r="O64" s="128">
        <v>0.95851929000000002</v>
      </c>
      <c r="P64" s="128">
        <v>126.01878626</v>
      </c>
      <c r="Q64" s="128">
        <v>342.00090210000002</v>
      </c>
      <c r="R64" s="128">
        <v>22.587462590000001</v>
      </c>
      <c r="S64" s="128">
        <v>0.88688255999999999</v>
      </c>
      <c r="T64" s="128">
        <v>318.52655694999999</v>
      </c>
      <c r="U64" s="128">
        <v>36.03585245</v>
      </c>
      <c r="V64" s="128">
        <v>695.26825469000005</v>
      </c>
      <c r="W64" s="128"/>
      <c r="X64" s="128"/>
      <c r="Y64" s="128"/>
      <c r="Z64" s="128"/>
      <c r="AA64" s="128"/>
      <c r="AB64" s="128"/>
    </row>
    <row r="65" spans="1:28" hidden="1" outlineLevel="1">
      <c r="A65" s="9">
        <v>42186</v>
      </c>
      <c r="B65" s="128">
        <v>1743.3372860100001</v>
      </c>
      <c r="C65" s="128">
        <v>1235.9661973</v>
      </c>
      <c r="D65" s="128">
        <v>826.30389763999995</v>
      </c>
      <c r="E65" s="128">
        <v>490.29243989000003</v>
      </c>
      <c r="F65" s="128">
        <v>183.89473852</v>
      </c>
      <c r="G65" s="128">
        <v>152.11671923</v>
      </c>
      <c r="H65" s="128">
        <v>409.66229965999997</v>
      </c>
      <c r="I65" s="128">
        <v>9.7777186399999998</v>
      </c>
      <c r="J65" s="128">
        <v>27.339347570000001</v>
      </c>
      <c r="K65" s="128">
        <v>372.54523345000001</v>
      </c>
      <c r="L65" s="128">
        <v>470.61767624999999</v>
      </c>
      <c r="M65" s="128">
        <v>128.88085541000001</v>
      </c>
      <c r="N65" s="128">
        <v>0.59814014000000004</v>
      </c>
      <c r="O65" s="128">
        <v>1.6980606499999999</v>
      </c>
      <c r="P65" s="128">
        <v>126.58465461999999</v>
      </c>
      <c r="Q65" s="128">
        <v>341.73682084000001</v>
      </c>
      <c r="R65" s="128">
        <v>24.135433209999999</v>
      </c>
      <c r="S65" s="128">
        <v>0.19661961</v>
      </c>
      <c r="T65" s="128">
        <v>317.40476802000001</v>
      </c>
      <c r="U65" s="128">
        <v>36.75341246</v>
      </c>
      <c r="V65" s="128">
        <v>696.92452958000001</v>
      </c>
      <c r="W65" s="128"/>
      <c r="X65" s="128"/>
      <c r="Y65" s="128"/>
      <c r="Z65" s="128"/>
      <c r="AA65" s="128"/>
      <c r="AB65" s="128"/>
    </row>
    <row r="66" spans="1:28" hidden="1" outlineLevel="1">
      <c r="A66" s="9">
        <v>42217</v>
      </c>
      <c r="B66" s="128">
        <v>1731.3656255599999</v>
      </c>
      <c r="C66" s="128">
        <v>1232.0210918</v>
      </c>
      <c r="D66" s="128">
        <v>834.05236293999997</v>
      </c>
      <c r="E66" s="128">
        <v>492.39143102999998</v>
      </c>
      <c r="F66" s="128">
        <v>191.14280574</v>
      </c>
      <c r="G66" s="128">
        <v>150.51812616999999</v>
      </c>
      <c r="H66" s="128">
        <v>397.96872886</v>
      </c>
      <c r="I66" s="128">
        <v>9.8162366100000007</v>
      </c>
      <c r="J66" s="128">
        <v>26.799731560000001</v>
      </c>
      <c r="K66" s="128">
        <v>361.35276069000003</v>
      </c>
      <c r="L66" s="128">
        <v>462.64107146999999</v>
      </c>
      <c r="M66" s="128">
        <v>129.55217343000001</v>
      </c>
      <c r="N66" s="128">
        <v>0.62837785999999995</v>
      </c>
      <c r="O66" s="128">
        <v>1.6465943199999999</v>
      </c>
      <c r="P66" s="128">
        <v>127.27720125</v>
      </c>
      <c r="Q66" s="128">
        <v>333.08889804</v>
      </c>
      <c r="R66" s="128">
        <v>23.49835118</v>
      </c>
      <c r="S66" s="128">
        <v>0.19329658999999999</v>
      </c>
      <c r="T66" s="128">
        <v>309.39725026999997</v>
      </c>
      <c r="U66" s="128">
        <v>36.703462289999997</v>
      </c>
      <c r="V66" s="128">
        <v>682.97566758000005</v>
      </c>
      <c r="W66" s="128"/>
      <c r="X66" s="128"/>
      <c r="Y66" s="128"/>
      <c r="Z66" s="128"/>
      <c r="AA66" s="128"/>
      <c r="AB66" s="128"/>
    </row>
    <row r="67" spans="1:28" hidden="1" outlineLevel="1">
      <c r="A67" s="9">
        <v>42248</v>
      </c>
      <c r="B67" s="128">
        <v>1718.22922995</v>
      </c>
      <c r="C67" s="128">
        <v>1223.6275068499999</v>
      </c>
      <c r="D67" s="128">
        <v>830.31242735000001</v>
      </c>
      <c r="E67" s="128">
        <v>488.58443179</v>
      </c>
      <c r="F67" s="128">
        <v>194.50817886999999</v>
      </c>
      <c r="G67" s="128">
        <v>147.21981668999999</v>
      </c>
      <c r="H67" s="128">
        <v>393.31507950000002</v>
      </c>
      <c r="I67" s="128">
        <v>10.050925729999999</v>
      </c>
      <c r="J67" s="128">
        <v>27.271539069999999</v>
      </c>
      <c r="K67" s="128">
        <v>355.99261469999999</v>
      </c>
      <c r="L67" s="128">
        <v>458.16016547999999</v>
      </c>
      <c r="M67" s="128">
        <v>129.60308982000001</v>
      </c>
      <c r="N67" s="128">
        <v>0.66593838999999999</v>
      </c>
      <c r="O67" s="128">
        <v>1.58894969</v>
      </c>
      <c r="P67" s="128">
        <v>127.34820173999999</v>
      </c>
      <c r="Q67" s="128">
        <v>328.55707566000001</v>
      </c>
      <c r="R67" s="128">
        <v>23.92714746</v>
      </c>
      <c r="S67" s="128">
        <v>0.19696454999999999</v>
      </c>
      <c r="T67" s="128">
        <v>304.43296364999998</v>
      </c>
      <c r="U67" s="128">
        <v>36.441557619999998</v>
      </c>
      <c r="V67" s="128">
        <v>668.73578203</v>
      </c>
      <c r="W67" s="128"/>
      <c r="X67" s="128"/>
      <c r="Y67" s="128"/>
      <c r="Z67" s="128"/>
      <c r="AA67" s="128"/>
      <c r="AB67" s="128"/>
    </row>
    <row r="68" spans="1:28" hidden="1" outlineLevel="1">
      <c r="A68" s="9">
        <v>42278</v>
      </c>
      <c r="B68" s="128">
        <v>1756.42338217</v>
      </c>
      <c r="C68" s="128">
        <v>1246.12594281</v>
      </c>
      <c r="D68" s="128">
        <v>828.94111074</v>
      </c>
      <c r="E68" s="128">
        <v>483.46894888999998</v>
      </c>
      <c r="F68" s="128">
        <v>199.60542895</v>
      </c>
      <c r="G68" s="128">
        <v>145.86673289999999</v>
      </c>
      <c r="H68" s="128">
        <v>417.18483207000003</v>
      </c>
      <c r="I68" s="128">
        <v>10.74408551</v>
      </c>
      <c r="J68" s="128">
        <v>29.02910486</v>
      </c>
      <c r="K68" s="128">
        <v>377.41164170000002</v>
      </c>
      <c r="L68" s="128">
        <v>474.41482929</v>
      </c>
      <c r="M68" s="128">
        <v>129.28551282000001</v>
      </c>
      <c r="N68" s="128">
        <v>0.68007870999999998</v>
      </c>
      <c r="O68" s="128">
        <v>1.5370178999999999</v>
      </c>
      <c r="P68" s="128">
        <v>127.06841621</v>
      </c>
      <c r="Q68" s="128">
        <v>345.12931646999999</v>
      </c>
      <c r="R68" s="128">
        <v>26.29338332</v>
      </c>
      <c r="S68" s="128">
        <v>0.21015871999999999</v>
      </c>
      <c r="T68" s="128">
        <v>318.62577442999998</v>
      </c>
      <c r="U68" s="128">
        <v>35.882610069999998</v>
      </c>
      <c r="V68" s="128">
        <v>692.77832323999996</v>
      </c>
      <c r="W68" s="128"/>
      <c r="X68" s="128"/>
      <c r="Y68" s="128"/>
      <c r="Z68" s="128"/>
      <c r="AA68" s="128"/>
      <c r="AB68" s="128"/>
    </row>
    <row r="69" spans="1:28" hidden="1" outlineLevel="1">
      <c r="A69" s="9">
        <v>42309</v>
      </c>
      <c r="B69" s="128">
        <v>1790.4711339800001</v>
      </c>
      <c r="C69" s="128">
        <v>1254.9460781099999</v>
      </c>
      <c r="D69" s="128">
        <v>829.66768804000003</v>
      </c>
      <c r="E69" s="128">
        <v>478.38310969000003</v>
      </c>
      <c r="F69" s="128">
        <v>201.05381173000001</v>
      </c>
      <c r="G69" s="128">
        <v>150.23076662</v>
      </c>
      <c r="H69" s="128">
        <v>425.27839007</v>
      </c>
      <c r="I69" s="128">
        <v>11.426343320000001</v>
      </c>
      <c r="J69" s="128">
        <v>29.759159360000002</v>
      </c>
      <c r="K69" s="128">
        <v>384.09288738999999</v>
      </c>
      <c r="L69" s="128">
        <v>499.74225229000001</v>
      </c>
      <c r="M69" s="128">
        <v>130.79057281999999</v>
      </c>
      <c r="N69" s="128">
        <v>0.57541291999999999</v>
      </c>
      <c r="O69" s="128">
        <v>2.3922071699999998</v>
      </c>
      <c r="P69" s="128">
        <v>127.82295273</v>
      </c>
      <c r="Q69" s="128">
        <v>368.95167946999999</v>
      </c>
      <c r="R69" s="128">
        <v>27.217187930000001</v>
      </c>
      <c r="S69" s="128">
        <v>15.773065920000001</v>
      </c>
      <c r="T69" s="128">
        <v>325.96142562</v>
      </c>
      <c r="U69" s="128">
        <v>35.782803579999999</v>
      </c>
      <c r="V69" s="128">
        <v>702.86313092</v>
      </c>
      <c r="W69" s="128"/>
      <c r="X69" s="128"/>
      <c r="Y69" s="128"/>
      <c r="Z69" s="128"/>
      <c r="AA69" s="128"/>
      <c r="AB69" s="128"/>
    </row>
    <row r="70" spans="1:28" hidden="1" outlineLevel="1">
      <c r="A70" s="9">
        <v>42339</v>
      </c>
      <c r="B70" s="128">
        <v>1767.1631722699999</v>
      </c>
      <c r="C70" s="128">
        <v>1242.02514761</v>
      </c>
      <c r="D70" s="128">
        <v>828.44781009999997</v>
      </c>
      <c r="E70" s="128">
        <v>482.90433590999999</v>
      </c>
      <c r="F70" s="128">
        <v>187.42624914000001</v>
      </c>
      <c r="G70" s="128">
        <v>158.11722505</v>
      </c>
      <c r="H70" s="128">
        <v>413.57733751000001</v>
      </c>
      <c r="I70" s="128">
        <v>6.6822635500000001</v>
      </c>
      <c r="J70" s="128">
        <v>23.210282750000001</v>
      </c>
      <c r="K70" s="128">
        <v>383.68479121000001</v>
      </c>
      <c r="L70" s="128">
        <v>492.24960836000002</v>
      </c>
      <c r="M70" s="128">
        <v>146.12634237</v>
      </c>
      <c r="N70" s="128">
        <v>0.56720605999999996</v>
      </c>
      <c r="O70" s="128">
        <v>2.5596852999999999</v>
      </c>
      <c r="P70" s="128">
        <v>142.99945101</v>
      </c>
      <c r="Q70" s="128">
        <v>346.12326598999999</v>
      </c>
      <c r="R70" s="128">
        <v>39.881778840000003</v>
      </c>
      <c r="S70" s="128">
        <v>0.22146015999999999</v>
      </c>
      <c r="T70" s="128">
        <v>306.02002699000002</v>
      </c>
      <c r="U70" s="128">
        <v>32.888416300000003</v>
      </c>
      <c r="V70" s="128">
        <v>689.80311816000005</v>
      </c>
      <c r="W70" s="128"/>
      <c r="X70" s="128"/>
      <c r="Y70" s="128"/>
      <c r="Z70" s="128"/>
      <c r="AA70" s="128"/>
      <c r="AB70" s="128"/>
    </row>
    <row r="71" spans="1:28" hidden="1" outlineLevel="1">
      <c r="A71" s="9">
        <v>42370</v>
      </c>
      <c r="B71" s="128">
        <v>1789.1260595199999</v>
      </c>
      <c r="C71" s="128">
        <v>1254.0050002099999</v>
      </c>
      <c r="D71" s="128">
        <v>824.41018227999996</v>
      </c>
      <c r="E71" s="128">
        <v>478.84075066999998</v>
      </c>
      <c r="F71" s="128">
        <v>189.38955458000001</v>
      </c>
      <c r="G71" s="128">
        <v>156.17987703</v>
      </c>
      <c r="H71" s="128">
        <v>429.59481792999998</v>
      </c>
      <c r="I71" s="128">
        <v>7.1474743199999997</v>
      </c>
      <c r="J71" s="128">
        <v>24.50825034</v>
      </c>
      <c r="K71" s="128">
        <v>397.93909327</v>
      </c>
      <c r="L71" s="128">
        <v>503.72987096999998</v>
      </c>
      <c r="M71" s="128">
        <v>144.72492247</v>
      </c>
      <c r="N71" s="128">
        <v>0.54170474999999996</v>
      </c>
      <c r="O71" s="128">
        <v>2.4428824800000002</v>
      </c>
      <c r="P71" s="128">
        <v>141.74033524000001</v>
      </c>
      <c r="Q71" s="128">
        <v>359.00494850000001</v>
      </c>
      <c r="R71" s="128">
        <v>44.895071289999997</v>
      </c>
      <c r="S71" s="128">
        <v>0.23274163</v>
      </c>
      <c r="T71" s="128">
        <v>313.87713558000002</v>
      </c>
      <c r="U71" s="128">
        <v>31.391188339999999</v>
      </c>
      <c r="V71" s="128">
        <v>691.96523606999995</v>
      </c>
      <c r="W71" s="128"/>
      <c r="X71" s="128"/>
      <c r="Y71" s="128"/>
      <c r="Z71" s="128"/>
      <c r="AA71" s="128"/>
      <c r="AB71" s="128"/>
    </row>
    <row r="72" spans="1:28" hidden="1" outlineLevel="1">
      <c r="A72" s="9">
        <v>42401</v>
      </c>
      <c r="B72" s="128">
        <v>1849.0994052599999</v>
      </c>
      <c r="C72" s="128">
        <v>1291.5244619</v>
      </c>
      <c r="D72" s="128">
        <v>834.27973161</v>
      </c>
      <c r="E72" s="128">
        <v>491.78645478999999</v>
      </c>
      <c r="F72" s="128">
        <v>189.13384766999999</v>
      </c>
      <c r="G72" s="128">
        <v>153.35942915000001</v>
      </c>
      <c r="H72" s="128">
        <v>457.24473029000001</v>
      </c>
      <c r="I72" s="128">
        <v>7.5282261300000002</v>
      </c>
      <c r="J72" s="128">
        <v>26.589786050000001</v>
      </c>
      <c r="K72" s="128">
        <v>423.12671811000001</v>
      </c>
      <c r="L72" s="128">
        <v>525.71977992999996</v>
      </c>
      <c r="M72" s="128">
        <v>148.21749242000001</v>
      </c>
      <c r="N72" s="128">
        <v>0.51505820000000002</v>
      </c>
      <c r="O72" s="128">
        <v>2.3796890899999998</v>
      </c>
      <c r="P72" s="128">
        <v>145.32274512999999</v>
      </c>
      <c r="Q72" s="128">
        <v>377.50228750999997</v>
      </c>
      <c r="R72" s="128">
        <v>41.80635608</v>
      </c>
      <c r="S72" s="128">
        <v>0.25000580999999999</v>
      </c>
      <c r="T72" s="128">
        <v>335.44592562000003</v>
      </c>
      <c r="U72" s="128">
        <v>31.855163430000001</v>
      </c>
      <c r="V72" s="128">
        <v>725.01055958999996</v>
      </c>
      <c r="W72" s="128"/>
      <c r="X72" s="128"/>
      <c r="Y72" s="128"/>
      <c r="Z72" s="128"/>
      <c r="AA72" s="128"/>
      <c r="AB72" s="128"/>
    </row>
    <row r="73" spans="1:28" hidden="1" outlineLevel="1">
      <c r="A73" s="9">
        <v>42430</v>
      </c>
      <c r="B73" s="128">
        <v>1818.9501931899999</v>
      </c>
      <c r="C73" s="128">
        <v>1282.26830961</v>
      </c>
      <c r="D73" s="128">
        <v>842.14890510999999</v>
      </c>
      <c r="E73" s="128">
        <v>498.96847597999999</v>
      </c>
      <c r="F73" s="128">
        <v>192.0503142</v>
      </c>
      <c r="G73" s="128">
        <v>151.13011492999999</v>
      </c>
      <c r="H73" s="128">
        <v>440.11940449999997</v>
      </c>
      <c r="I73" s="128">
        <v>7.2122792899999997</v>
      </c>
      <c r="J73" s="128">
        <v>25.22855719</v>
      </c>
      <c r="K73" s="128">
        <v>407.67856802</v>
      </c>
      <c r="L73" s="128">
        <v>506.10226318000002</v>
      </c>
      <c r="M73" s="128">
        <v>146.03729958</v>
      </c>
      <c r="N73" s="128">
        <v>0.26900655000000001</v>
      </c>
      <c r="O73" s="128">
        <v>2.4746062499999999</v>
      </c>
      <c r="P73" s="128">
        <v>143.29368678</v>
      </c>
      <c r="Q73" s="128">
        <v>360.0649636</v>
      </c>
      <c r="R73" s="128">
        <v>24.296435339999999</v>
      </c>
      <c r="S73" s="128">
        <v>7.7049619999999999E-2</v>
      </c>
      <c r="T73" s="128">
        <v>335.69147864000001</v>
      </c>
      <c r="U73" s="128">
        <v>30.5796204</v>
      </c>
      <c r="V73" s="128">
        <v>723.74349574999997</v>
      </c>
      <c r="W73" s="128"/>
      <c r="X73" s="128"/>
      <c r="Y73" s="128"/>
      <c r="Z73" s="128"/>
      <c r="AA73" s="128"/>
      <c r="AB73" s="128"/>
    </row>
    <row r="74" spans="1:28" hidden="1" outlineLevel="1">
      <c r="A74" s="9">
        <v>42461</v>
      </c>
      <c r="B74" s="128">
        <v>1766.0599676300001</v>
      </c>
      <c r="C74" s="128">
        <v>1243.2425831800001</v>
      </c>
      <c r="D74" s="128">
        <v>823.08012524000003</v>
      </c>
      <c r="E74" s="128">
        <v>461.7263299</v>
      </c>
      <c r="F74" s="128">
        <v>210.73598136999999</v>
      </c>
      <c r="G74" s="128">
        <v>150.61781396999999</v>
      </c>
      <c r="H74" s="128">
        <v>420.16245794000002</v>
      </c>
      <c r="I74" s="128">
        <v>6.4882418199999998</v>
      </c>
      <c r="J74" s="128">
        <v>24.449593180000001</v>
      </c>
      <c r="K74" s="128">
        <v>389.22462294000002</v>
      </c>
      <c r="L74" s="128">
        <v>492.83295392000002</v>
      </c>
      <c r="M74" s="128">
        <v>147.43269581000001</v>
      </c>
      <c r="N74" s="128">
        <v>0.65295652999999998</v>
      </c>
      <c r="O74" s="128">
        <v>2.4014612999999998</v>
      </c>
      <c r="P74" s="128">
        <v>144.37827798000001</v>
      </c>
      <c r="Q74" s="128">
        <v>345.40025810999998</v>
      </c>
      <c r="R74" s="128">
        <v>22.81230506</v>
      </c>
      <c r="S74" s="128">
        <v>7.4495450000000005E-2</v>
      </c>
      <c r="T74" s="128">
        <v>322.51345759999998</v>
      </c>
      <c r="U74" s="128">
        <v>29.984430530000001</v>
      </c>
      <c r="V74" s="128">
        <v>754.81856678999998</v>
      </c>
      <c r="W74" s="128"/>
      <c r="X74" s="128"/>
      <c r="Y74" s="128"/>
      <c r="Z74" s="128"/>
      <c r="AA74" s="128"/>
      <c r="AB74" s="128"/>
    </row>
    <row r="75" spans="1:28" hidden="1" outlineLevel="1">
      <c r="A75" s="9">
        <v>42491</v>
      </c>
      <c r="B75" s="128">
        <v>1764.6185147399999</v>
      </c>
      <c r="C75" s="128">
        <v>1251.4689992399999</v>
      </c>
      <c r="D75" s="128">
        <v>836.00024554000004</v>
      </c>
      <c r="E75" s="128">
        <v>485.21277836000002</v>
      </c>
      <c r="F75" s="128">
        <v>202.39055887000001</v>
      </c>
      <c r="G75" s="128">
        <v>148.39690830999999</v>
      </c>
      <c r="H75" s="128">
        <v>415.46875369999998</v>
      </c>
      <c r="I75" s="128">
        <v>6.5021412500000002</v>
      </c>
      <c r="J75" s="128">
        <v>22.838942280000001</v>
      </c>
      <c r="K75" s="128">
        <v>386.12767016999999</v>
      </c>
      <c r="L75" s="128">
        <v>484.07440505</v>
      </c>
      <c r="M75" s="128">
        <v>142.08654490000001</v>
      </c>
      <c r="N75" s="128">
        <v>0.23289707000000001</v>
      </c>
      <c r="O75" s="128">
        <v>2.35533444</v>
      </c>
      <c r="P75" s="128">
        <v>139.49831338999999</v>
      </c>
      <c r="Q75" s="128">
        <v>341.98786015000002</v>
      </c>
      <c r="R75" s="128">
        <v>22.970028970000001</v>
      </c>
      <c r="S75" s="128">
        <v>7.5094850000000005E-2</v>
      </c>
      <c r="T75" s="128">
        <v>318.94273633</v>
      </c>
      <c r="U75" s="128">
        <v>29.07511045</v>
      </c>
      <c r="V75" s="128">
        <v>741.81845887999998</v>
      </c>
      <c r="W75" s="128"/>
      <c r="X75" s="128"/>
      <c r="Y75" s="128"/>
      <c r="Z75" s="128"/>
      <c r="AA75" s="128"/>
      <c r="AB75" s="128"/>
    </row>
    <row r="76" spans="1:28" hidden="1" outlineLevel="1">
      <c r="A76" s="9">
        <v>42522</v>
      </c>
      <c r="B76" s="128">
        <v>1731.7222549200001</v>
      </c>
      <c r="C76" s="128">
        <v>1242.7994198700001</v>
      </c>
      <c r="D76" s="128">
        <v>838.22196423000003</v>
      </c>
      <c r="E76" s="128">
        <v>486.30540827999999</v>
      </c>
      <c r="F76" s="128">
        <v>206.79605513000001</v>
      </c>
      <c r="G76" s="128">
        <v>145.12050081999999</v>
      </c>
      <c r="H76" s="128">
        <v>404.57745563999998</v>
      </c>
      <c r="I76" s="128">
        <v>6.8677315200000004</v>
      </c>
      <c r="J76" s="128">
        <v>20.73170271</v>
      </c>
      <c r="K76" s="128">
        <v>376.97802141</v>
      </c>
      <c r="L76" s="128">
        <v>458.19419966999999</v>
      </c>
      <c r="M76" s="128">
        <v>139.57922866999999</v>
      </c>
      <c r="N76" s="128">
        <v>0.14722529000000001</v>
      </c>
      <c r="O76" s="128">
        <v>2.3149744299999999</v>
      </c>
      <c r="P76" s="128">
        <v>137.11702894999999</v>
      </c>
      <c r="Q76" s="128">
        <v>318.61497100000003</v>
      </c>
      <c r="R76" s="128">
        <v>6.3531398499999998</v>
      </c>
      <c r="S76" s="128">
        <v>7.4795860000000006E-2</v>
      </c>
      <c r="T76" s="128">
        <v>312.18703528999998</v>
      </c>
      <c r="U76" s="128">
        <v>30.72863538</v>
      </c>
      <c r="V76" s="128">
        <v>726.24935364999999</v>
      </c>
      <c r="W76" s="128"/>
      <c r="X76" s="128"/>
      <c r="Y76" s="128"/>
      <c r="Z76" s="128"/>
      <c r="AA76" s="128"/>
      <c r="AB76" s="128"/>
    </row>
    <row r="77" spans="1:28" hidden="1" outlineLevel="1">
      <c r="A77" s="9">
        <v>42552</v>
      </c>
      <c r="B77" s="128">
        <v>1640.0519612000001</v>
      </c>
      <c r="C77" s="128">
        <v>1213.10607633</v>
      </c>
      <c r="D77" s="128">
        <v>814.45159597999998</v>
      </c>
      <c r="E77" s="128">
        <v>474.06558121</v>
      </c>
      <c r="F77" s="128">
        <v>208.46624727</v>
      </c>
      <c r="G77" s="128">
        <v>131.91976750000001</v>
      </c>
      <c r="H77" s="128">
        <v>398.65448034999997</v>
      </c>
      <c r="I77" s="128">
        <v>6.8531742600000003</v>
      </c>
      <c r="J77" s="128">
        <v>19.683646589999999</v>
      </c>
      <c r="K77" s="128">
        <v>372.1176595</v>
      </c>
      <c r="L77" s="128">
        <v>395.08855736999999</v>
      </c>
      <c r="M77" s="128">
        <v>94.926750380000001</v>
      </c>
      <c r="N77" s="128">
        <v>0.52347686999999998</v>
      </c>
      <c r="O77" s="128">
        <v>2.70589441</v>
      </c>
      <c r="P77" s="128">
        <v>91.697379100000006</v>
      </c>
      <c r="Q77" s="128">
        <v>300.16180699</v>
      </c>
      <c r="R77" s="128">
        <v>6.3399819500000003</v>
      </c>
      <c r="S77" s="128">
        <v>0</v>
      </c>
      <c r="T77" s="128">
        <v>293.82182504000002</v>
      </c>
      <c r="U77" s="128">
        <v>31.8573275</v>
      </c>
      <c r="V77" s="128">
        <v>652.79701863000003</v>
      </c>
      <c r="W77" s="128"/>
      <c r="X77" s="128"/>
      <c r="Y77" s="128"/>
      <c r="Z77" s="128"/>
      <c r="AA77" s="128"/>
      <c r="AB77" s="128"/>
    </row>
    <row r="78" spans="1:28" hidden="1" outlineLevel="1">
      <c r="A78" s="9">
        <v>42583</v>
      </c>
      <c r="B78" s="128">
        <v>1692.3451640599999</v>
      </c>
      <c r="C78" s="128">
        <v>1265.37366086</v>
      </c>
      <c r="D78" s="128">
        <v>853.67499473999999</v>
      </c>
      <c r="E78" s="128">
        <v>514.41161131000001</v>
      </c>
      <c r="F78" s="128">
        <v>210.30021356</v>
      </c>
      <c r="G78" s="128">
        <v>128.96316987</v>
      </c>
      <c r="H78" s="128">
        <v>411.69866611999998</v>
      </c>
      <c r="I78" s="128">
        <v>7.1863154800000002</v>
      </c>
      <c r="J78" s="128">
        <v>20.350430320000001</v>
      </c>
      <c r="K78" s="128">
        <v>384.16192031999998</v>
      </c>
      <c r="L78" s="128">
        <v>395.55513272000002</v>
      </c>
      <c r="M78" s="128">
        <v>94.709116609999995</v>
      </c>
      <c r="N78" s="128">
        <v>0.20885218999999999</v>
      </c>
      <c r="O78" s="128">
        <v>2.69962993</v>
      </c>
      <c r="P78" s="128">
        <v>91.800634489999993</v>
      </c>
      <c r="Q78" s="128">
        <v>300.84601610999999</v>
      </c>
      <c r="R78" s="128">
        <v>6.5686433800000001</v>
      </c>
      <c r="S78" s="128">
        <v>0</v>
      </c>
      <c r="T78" s="128">
        <v>294.27737273000002</v>
      </c>
      <c r="U78" s="128">
        <v>31.416370480000001</v>
      </c>
      <c r="V78" s="128">
        <v>659.55839520999996</v>
      </c>
      <c r="W78" s="128"/>
      <c r="X78" s="128"/>
      <c r="Y78" s="128"/>
      <c r="Z78" s="128"/>
      <c r="AA78" s="128"/>
      <c r="AB78" s="128"/>
    </row>
    <row r="79" spans="1:28" hidden="1" outlineLevel="1">
      <c r="A79" s="9">
        <v>42614</v>
      </c>
      <c r="B79" s="128">
        <v>1689.45709035</v>
      </c>
      <c r="C79" s="128">
        <v>1261.5856026599999</v>
      </c>
      <c r="D79" s="128">
        <v>849.57856887000003</v>
      </c>
      <c r="E79" s="128">
        <v>511.37821124999999</v>
      </c>
      <c r="F79" s="128">
        <v>211.48416824</v>
      </c>
      <c r="G79" s="128">
        <v>126.71618938</v>
      </c>
      <c r="H79" s="128">
        <v>412.00703378999998</v>
      </c>
      <c r="I79" s="128">
        <v>7.2367409900000004</v>
      </c>
      <c r="J79" s="128">
        <v>20.482788410000001</v>
      </c>
      <c r="K79" s="128">
        <v>384.28750438999998</v>
      </c>
      <c r="L79" s="128">
        <v>395.38215463</v>
      </c>
      <c r="M79" s="128">
        <v>95.501280159999993</v>
      </c>
      <c r="N79" s="128">
        <v>0.21177325999999999</v>
      </c>
      <c r="O79" s="128">
        <v>2.7568182499999998</v>
      </c>
      <c r="P79" s="128">
        <v>92.532688649999997</v>
      </c>
      <c r="Q79" s="128">
        <v>299.88087446999998</v>
      </c>
      <c r="R79" s="128">
        <v>6.63136086</v>
      </c>
      <c r="S79" s="128">
        <v>0</v>
      </c>
      <c r="T79" s="128">
        <v>293.24951361000001</v>
      </c>
      <c r="U79" s="128">
        <v>32.48933306</v>
      </c>
      <c r="V79" s="128">
        <v>654.28031897000005</v>
      </c>
      <c r="W79" s="128"/>
      <c r="X79" s="128"/>
      <c r="Y79" s="128"/>
      <c r="Z79" s="128"/>
      <c r="AA79" s="128"/>
      <c r="AB79" s="128"/>
    </row>
    <row r="80" spans="1:28" hidden="1" outlineLevel="1">
      <c r="A80" s="9">
        <v>42644</v>
      </c>
      <c r="B80" s="128">
        <v>1658.4926313200001</v>
      </c>
      <c r="C80" s="128">
        <v>1237.45820628</v>
      </c>
      <c r="D80" s="128">
        <v>842.39708661999998</v>
      </c>
      <c r="E80" s="128">
        <v>501.84089152000001</v>
      </c>
      <c r="F80" s="128">
        <v>213.66670568999999</v>
      </c>
      <c r="G80" s="128">
        <v>126.88948941</v>
      </c>
      <c r="H80" s="128">
        <v>395.06111965999997</v>
      </c>
      <c r="I80" s="128">
        <v>7.0815485599999999</v>
      </c>
      <c r="J80" s="128">
        <v>19.679743770000002</v>
      </c>
      <c r="K80" s="128">
        <v>368.29982733000003</v>
      </c>
      <c r="L80" s="128">
        <v>389.37509548999998</v>
      </c>
      <c r="M80" s="128">
        <v>95.106355480000005</v>
      </c>
      <c r="N80" s="128">
        <v>0.14154422999999999</v>
      </c>
      <c r="O80" s="128">
        <v>2.8333255099999999</v>
      </c>
      <c r="P80" s="128">
        <v>92.131485740000002</v>
      </c>
      <c r="Q80" s="128">
        <v>294.26874000999999</v>
      </c>
      <c r="R80" s="128">
        <v>6.5316258899999999</v>
      </c>
      <c r="S80" s="128">
        <v>0</v>
      </c>
      <c r="T80" s="128">
        <v>287.73711412</v>
      </c>
      <c r="U80" s="128">
        <v>31.659329549999999</v>
      </c>
      <c r="V80" s="128">
        <v>636.60807394999995</v>
      </c>
      <c r="W80" s="128"/>
      <c r="X80" s="128"/>
      <c r="Y80" s="128"/>
      <c r="Z80" s="128"/>
      <c r="AA80" s="128"/>
      <c r="AB80" s="128"/>
    </row>
    <row r="81" spans="1:28" hidden="1" outlineLevel="1">
      <c r="A81" s="9">
        <v>42675</v>
      </c>
      <c r="B81" s="128">
        <v>1661.87170889</v>
      </c>
      <c r="C81" s="128">
        <v>1242.9847301899999</v>
      </c>
      <c r="D81" s="128">
        <v>847.79782001000001</v>
      </c>
      <c r="E81" s="128">
        <v>502.95077125</v>
      </c>
      <c r="F81" s="128">
        <v>218.94096469999999</v>
      </c>
      <c r="G81" s="128">
        <v>125.90608406</v>
      </c>
      <c r="H81" s="128">
        <v>395.18691017999998</v>
      </c>
      <c r="I81" s="128">
        <v>7.09215485</v>
      </c>
      <c r="J81" s="128">
        <v>19.73466634</v>
      </c>
      <c r="K81" s="128">
        <v>368.36008899000001</v>
      </c>
      <c r="L81" s="128">
        <v>387.81747185</v>
      </c>
      <c r="M81" s="128">
        <v>94.149769140000004</v>
      </c>
      <c r="N81" s="128">
        <v>0.21103141</v>
      </c>
      <c r="O81" s="128">
        <v>2.7717566499999999</v>
      </c>
      <c r="P81" s="128">
        <v>91.166981079999999</v>
      </c>
      <c r="Q81" s="128">
        <v>293.66770271000001</v>
      </c>
      <c r="R81" s="128">
        <v>6.5609142499999997</v>
      </c>
      <c r="S81" s="128">
        <v>0</v>
      </c>
      <c r="T81" s="128">
        <v>287.10678846000002</v>
      </c>
      <c r="U81" s="128">
        <v>31.06950685</v>
      </c>
      <c r="V81" s="128">
        <v>632.62289323000005</v>
      </c>
      <c r="W81" s="128"/>
      <c r="X81" s="128"/>
      <c r="Y81" s="128"/>
      <c r="Z81" s="128"/>
      <c r="AA81" s="128"/>
      <c r="AB81" s="128"/>
    </row>
    <row r="82" spans="1:28" hidden="1" outlineLevel="1">
      <c r="A82" s="9">
        <v>42705</v>
      </c>
      <c r="B82" s="128">
        <v>1654.5844083300001</v>
      </c>
      <c r="C82" s="128">
        <v>1238.9673381299999</v>
      </c>
      <c r="D82" s="128">
        <v>821.44751713999995</v>
      </c>
      <c r="E82" s="128">
        <v>492.48129650999999</v>
      </c>
      <c r="F82" s="128">
        <v>204.01109751000001</v>
      </c>
      <c r="G82" s="128">
        <v>124.95512312</v>
      </c>
      <c r="H82" s="128">
        <v>417.51982099000003</v>
      </c>
      <c r="I82" s="128">
        <v>7.5223296900000003</v>
      </c>
      <c r="J82" s="128">
        <v>20.948470100000002</v>
      </c>
      <c r="K82" s="128">
        <v>389.04902120000003</v>
      </c>
      <c r="L82" s="128">
        <v>385.66690690000001</v>
      </c>
      <c r="M82" s="128">
        <v>91.563146029999999</v>
      </c>
      <c r="N82" s="128">
        <v>0.26588861000000003</v>
      </c>
      <c r="O82" s="128">
        <v>2.6987092600000002</v>
      </c>
      <c r="P82" s="128">
        <v>88.598548160000007</v>
      </c>
      <c r="Q82" s="128">
        <v>294.10376086999997</v>
      </c>
      <c r="R82" s="128">
        <v>11.311788200000001</v>
      </c>
      <c r="S82" s="128">
        <v>0</v>
      </c>
      <c r="T82" s="128">
        <v>282.79197267000001</v>
      </c>
      <c r="U82" s="128">
        <v>29.9501633</v>
      </c>
      <c r="V82" s="128">
        <v>645.44349345000001</v>
      </c>
      <c r="W82" s="128"/>
      <c r="X82" s="128"/>
      <c r="Y82" s="128"/>
      <c r="Z82" s="128"/>
      <c r="AA82" s="128"/>
      <c r="AB82" s="128"/>
    </row>
    <row r="83" spans="1:28" hidden="1" outlineLevel="1">
      <c r="A83" s="9">
        <v>42736</v>
      </c>
      <c r="B83" s="128">
        <v>1675.2493434600001</v>
      </c>
      <c r="C83" s="128">
        <v>1261.5082811699999</v>
      </c>
      <c r="D83" s="128">
        <v>845.85893472999999</v>
      </c>
      <c r="E83" s="128">
        <v>509.05717124</v>
      </c>
      <c r="F83" s="128">
        <v>210.52824835000001</v>
      </c>
      <c r="G83" s="128">
        <v>126.27351514</v>
      </c>
      <c r="H83" s="128">
        <v>415.64934643999999</v>
      </c>
      <c r="I83" s="128">
        <v>7.5345146500000002</v>
      </c>
      <c r="J83" s="128">
        <v>20.56656332</v>
      </c>
      <c r="K83" s="128">
        <v>387.54826846999998</v>
      </c>
      <c r="L83" s="128">
        <v>383.55634980000002</v>
      </c>
      <c r="M83" s="128">
        <v>90.723502929999995</v>
      </c>
      <c r="N83" s="128">
        <v>0.32563248</v>
      </c>
      <c r="O83" s="128">
        <v>2.6649951600000001</v>
      </c>
      <c r="P83" s="128">
        <v>87.732875289999996</v>
      </c>
      <c r="Q83" s="128">
        <v>292.83284687000003</v>
      </c>
      <c r="R83" s="128">
        <v>11.260229710000001</v>
      </c>
      <c r="S83" s="128">
        <v>0</v>
      </c>
      <c r="T83" s="128">
        <v>281.57261715999999</v>
      </c>
      <c r="U83" s="128">
        <v>30.184712489999999</v>
      </c>
      <c r="V83" s="128">
        <v>601.25097129000005</v>
      </c>
      <c r="W83" s="128"/>
      <c r="X83" s="128"/>
      <c r="Y83" s="128"/>
      <c r="Z83" s="128"/>
      <c r="AA83" s="128"/>
      <c r="AB83" s="128"/>
    </row>
    <row r="84" spans="1:28" hidden="1" outlineLevel="1">
      <c r="A84" s="9">
        <v>42767</v>
      </c>
      <c r="B84" s="128">
        <v>1741.4719227400001</v>
      </c>
      <c r="C84" s="128">
        <v>1331.58665509</v>
      </c>
      <c r="D84" s="128">
        <v>919.38676198999997</v>
      </c>
      <c r="E84" s="128">
        <v>584.29182593999997</v>
      </c>
      <c r="F84" s="128">
        <v>210.84743359999999</v>
      </c>
      <c r="G84" s="128">
        <v>124.24750245</v>
      </c>
      <c r="H84" s="128">
        <v>412.1998931</v>
      </c>
      <c r="I84" s="128">
        <v>7.5398989500000004</v>
      </c>
      <c r="J84" s="128">
        <v>20.160891939999999</v>
      </c>
      <c r="K84" s="128">
        <v>384.49910220999999</v>
      </c>
      <c r="L84" s="128">
        <v>379.21646506000002</v>
      </c>
      <c r="M84" s="128">
        <v>90.529160390000001</v>
      </c>
      <c r="N84" s="128">
        <v>0.26332325000000001</v>
      </c>
      <c r="O84" s="128">
        <v>3.1800909599999998</v>
      </c>
      <c r="P84" s="128">
        <v>87.085746180000001</v>
      </c>
      <c r="Q84" s="128">
        <v>288.68730467</v>
      </c>
      <c r="R84" s="128">
        <v>10.72701576</v>
      </c>
      <c r="S84" s="128">
        <v>0</v>
      </c>
      <c r="T84" s="128">
        <v>277.96028890999997</v>
      </c>
      <c r="U84" s="128">
        <v>30.668802589999999</v>
      </c>
      <c r="V84" s="128">
        <v>612.66267186000005</v>
      </c>
      <c r="W84" s="128"/>
      <c r="X84" s="128"/>
      <c r="Y84" s="128"/>
      <c r="Z84" s="128"/>
      <c r="AA84" s="128"/>
      <c r="AB84" s="128"/>
    </row>
    <row r="85" spans="1:28" hidden="1" outlineLevel="1">
      <c r="A85" s="9">
        <v>42795</v>
      </c>
      <c r="B85" s="128">
        <v>1768.6539648999999</v>
      </c>
      <c r="C85" s="128">
        <v>1375.0608707399999</v>
      </c>
      <c r="D85" s="128">
        <v>982.61372426000003</v>
      </c>
      <c r="E85" s="128">
        <v>629.12104177000003</v>
      </c>
      <c r="F85" s="128">
        <v>229.39291739999999</v>
      </c>
      <c r="G85" s="128">
        <v>124.09976509000001</v>
      </c>
      <c r="H85" s="128">
        <v>392.44714648000001</v>
      </c>
      <c r="I85" s="128">
        <v>4.1048750000000002E-2</v>
      </c>
      <c r="J85" s="128">
        <v>24.913734089999998</v>
      </c>
      <c r="K85" s="128">
        <v>367.49236364000001</v>
      </c>
      <c r="L85" s="128">
        <v>360.31432548999999</v>
      </c>
      <c r="M85" s="128">
        <v>89.073520029999997</v>
      </c>
      <c r="N85" s="128">
        <v>3.2132300000000001E-3</v>
      </c>
      <c r="O85" s="128">
        <v>1.84676738</v>
      </c>
      <c r="P85" s="128">
        <v>87.223539419999994</v>
      </c>
      <c r="Q85" s="128">
        <v>271.24080545999999</v>
      </c>
      <c r="R85" s="128">
        <v>0</v>
      </c>
      <c r="S85" s="128">
        <v>2.9300339499999999</v>
      </c>
      <c r="T85" s="128">
        <v>268.31077151</v>
      </c>
      <c r="U85" s="128">
        <v>33.278768669999998</v>
      </c>
      <c r="V85" s="128">
        <v>599.40251648000003</v>
      </c>
      <c r="W85" s="128"/>
      <c r="X85" s="128"/>
      <c r="Y85" s="128"/>
      <c r="Z85" s="128"/>
      <c r="AA85" s="128"/>
      <c r="AB85" s="128"/>
    </row>
    <row r="86" spans="1:28" hidden="1" outlineLevel="1">
      <c r="A86" s="9">
        <v>42826</v>
      </c>
      <c r="B86" s="128">
        <v>1762.18427978</v>
      </c>
      <c r="C86" s="128">
        <v>1370.7873247299999</v>
      </c>
      <c r="D86" s="128">
        <v>984.74451024999996</v>
      </c>
      <c r="E86" s="128">
        <v>632.53710826999998</v>
      </c>
      <c r="F86" s="128">
        <v>229.08764450999999</v>
      </c>
      <c r="G86" s="128">
        <v>123.11975747</v>
      </c>
      <c r="H86" s="128">
        <v>386.04281448</v>
      </c>
      <c r="I86" s="128">
        <v>3.5809929999999997E-2</v>
      </c>
      <c r="J86" s="128">
        <v>24.550354370000001</v>
      </c>
      <c r="K86" s="128">
        <v>361.45665018</v>
      </c>
      <c r="L86" s="128">
        <v>352.92811827999998</v>
      </c>
      <c r="M86" s="128">
        <v>88.407287080000003</v>
      </c>
      <c r="N86" s="128">
        <v>0.12850679000000001</v>
      </c>
      <c r="O86" s="128">
        <v>1.8022394100000001</v>
      </c>
      <c r="P86" s="128">
        <v>86.476540880000002</v>
      </c>
      <c r="Q86" s="128">
        <v>264.52083119999998</v>
      </c>
      <c r="R86" s="128">
        <v>3.7488769300000002</v>
      </c>
      <c r="S86" s="128">
        <v>2.8839150099999999</v>
      </c>
      <c r="T86" s="128">
        <v>257.88803926000003</v>
      </c>
      <c r="U86" s="128">
        <v>38.468836770000003</v>
      </c>
      <c r="V86" s="128">
        <v>571.22657836999997</v>
      </c>
      <c r="W86" s="128"/>
      <c r="X86" s="128"/>
      <c r="Y86" s="128"/>
      <c r="Z86" s="128"/>
      <c r="AA86" s="128"/>
      <c r="AB86" s="128"/>
    </row>
    <row r="87" spans="1:28" hidden="1" outlineLevel="1">
      <c r="A87" s="9">
        <v>42856</v>
      </c>
      <c r="B87" s="128">
        <v>1795.0159561400001</v>
      </c>
      <c r="C87" s="128">
        <v>1405.08271724</v>
      </c>
      <c r="D87" s="128">
        <v>1022.74322096</v>
      </c>
      <c r="E87" s="128">
        <v>664.31831589000001</v>
      </c>
      <c r="F87" s="128">
        <v>234.82280603000001</v>
      </c>
      <c r="G87" s="128">
        <v>123.60209904</v>
      </c>
      <c r="H87" s="128">
        <v>382.33949627999999</v>
      </c>
      <c r="I87" s="128">
        <v>3.7811930000000001E-2</v>
      </c>
      <c r="J87" s="128">
        <v>24.422589169999998</v>
      </c>
      <c r="K87" s="128">
        <v>357.87909517999998</v>
      </c>
      <c r="L87" s="128">
        <v>350.32039835</v>
      </c>
      <c r="M87" s="128">
        <v>87.644622100000007</v>
      </c>
      <c r="N87" s="128">
        <v>0.13736925999999999</v>
      </c>
      <c r="O87" s="128">
        <v>1.7946667000000001</v>
      </c>
      <c r="P87" s="128">
        <v>85.712586139999999</v>
      </c>
      <c r="Q87" s="128">
        <v>262.67577625000001</v>
      </c>
      <c r="R87" s="128">
        <v>3.4893961500000001</v>
      </c>
      <c r="S87" s="128">
        <v>2.8623357</v>
      </c>
      <c r="T87" s="128">
        <v>256.32404439999999</v>
      </c>
      <c r="U87" s="128">
        <v>39.612840550000001</v>
      </c>
      <c r="V87" s="128">
        <v>551.72383427</v>
      </c>
      <c r="W87" s="128"/>
      <c r="X87" s="128"/>
      <c r="Y87" s="128"/>
      <c r="Z87" s="128"/>
      <c r="AA87" s="128"/>
      <c r="AB87" s="128"/>
    </row>
    <row r="88" spans="1:28" hidden="1" outlineLevel="1">
      <c r="A88" s="9">
        <v>42887</v>
      </c>
      <c r="B88" s="128">
        <v>1811.99146135</v>
      </c>
      <c r="C88" s="128">
        <v>1422.4117168</v>
      </c>
      <c r="D88" s="128">
        <v>1045.6094861199999</v>
      </c>
      <c r="E88" s="128">
        <v>633.05155461000004</v>
      </c>
      <c r="F88" s="128">
        <v>287.85516068999999</v>
      </c>
      <c r="G88" s="128">
        <v>124.70277082</v>
      </c>
      <c r="H88" s="128">
        <v>376.80223067999998</v>
      </c>
      <c r="I88" s="128">
        <v>3.8988540000000002E-2</v>
      </c>
      <c r="J88" s="128">
        <v>24.231877659999999</v>
      </c>
      <c r="K88" s="128">
        <v>352.53136447999998</v>
      </c>
      <c r="L88" s="128">
        <v>346.24224606000001</v>
      </c>
      <c r="M88" s="128">
        <v>86.322624570000002</v>
      </c>
      <c r="N88" s="128">
        <v>7.9711110000000002E-2</v>
      </c>
      <c r="O88" s="128">
        <v>1.7844351000000001</v>
      </c>
      <c r="P88" s="128">
        <v>84.458478360000001</v>
      </c>
      <c r="Q88" s="128">
        <v>259.91962149</v>
      </c>
      <c r="R88" s="128">
        <v>3.4370462399999999</v>
      </c>
      <c r="S88" s="128">
        <v>2.8347706700000002</v>
      </c>
      <c r="T88" s="128">
        <v>253.64780458000001</v>
      </c>
      <c r="U88" s="128">
        <v>43.337498490000002</v>
      </c>
      <c r="V88" s="128">
        <v>542.99548969</v>
      </c>
      <c r="W88" s="128"/>
      <c r="X88" s="128"/>
      <c r="Y88" s="128"/>
      <c r="Z88" s="128"/>
      <c r="AA88" s="128"/>
      <c r="AB88" s="128"/>
    </row>
    <row r="89" spans="1:28" hidden="1" outlineLevel="1">
      <c r="A89" s="9">
        <v>42917</v>
      </c>
      <c r="B89" s="128">
        <v>1837.18070973</v>
      </c>
      <c r="C89" s="128">
        <v>1449.2400379400001</v>
      </c>
      <c r="D89" s="128">
        <v>1076.6159643599999</v>
      </c>
      <c r="E89" s="128">
        <v>683.33572851999998</v>
      </c>
      <c r="F89" s="128">
        <v>267.47431394</v>
      </c>
      <c r="G89" s="128">
        <v>125.8059219</v>
      </c>
      <c r="H89" s="128">
        <v>372.62407358000002</v>
      </c>
      <c r="I89" s="128">
        <v>2.9819869999999998E-2</v>
      </c>
      <c r="J89" s="128">
        <v>24.117013360000001</v>
      </c>
      <c r="K89" s="128">
        <v>348.47724034999999</v>
      </c>
      <c r="L89" s="128">
        <v>340.59493815000002</v>
      </c>
      <c r="M89" s="128">
        <v>85.687502929999994</v>
      </c>
      <c r="N89" s="128">
        <v>4.8090099999999998E-3</v>
      </c>
      <c r="O89" s="128">
        <v>1.65334728</v>
      </c>
      <c r="P89" s="128">
        <v>84.02934664</v>
      </c>
      <c r="Q89" s="128">
        <v>254.90743522</v>
      </c>
      <c r="R89" s="128">
        <v>0</v>
      </c>
      <c r="S89" s="128">
        <v>2.8148499500000002</v>
      </c>
      <c r="T89" s="128">
        <v>252.09258527</v>
      </c>
      <c r="U89" s="128">
        <v>47.345733639999999</v>
      </c>
      <c r="V89" s="128">
        <v>534.88599316</v>
      </c>
      <c r="W89" s="128"/>
      <c r="X89" s="128"/>
      <c r="Y89" s="128"/>
      <c r="Z89" s="128"/>
      <c r="AA89" s="128"/>
      <c r="AB89" s="128"/>
    </row>
    <row r="90" spans="1:28" hidden="1" outlineLevel="1">
      <c r="A90" s="9">
        <v>42948</v>
      </c>
      <c r="B90" s="128">
        <v>1894.0422038700001</v>
      </c>
      <c r="C90" s="128">
        <v>1505.7750213700001</v>
      </c>
      <c r="D90" s="128">
        <v>1138.1002651399999</v>
      </c>
      <c r="E90" s="128">
        <v>731.42660977000003</v>
      </c>
      <c r="F90" s="128">
        <v>281.30603223999998</v>
      </c>
      <c r="G90" s="128">
        <v>125.36762313</v>
      </c>
      <c r="H90" s="128">
        <v>367.67475623000001</v>
      </c>
      <c r="I90" s="128">
        <v>2.8254189999999998E-2</v>
      </c>
      <c r="J90" s="128">
        <v>23.69907512</v>
      </c>
      <c r="K90" s="128">
        <v>343.94742692</v>
      </c>
      <c r="L90" s="128">
        <v>336.84834663999999</v>
      </c>
      <c r="M90" s="128">
        <v>85.421322009999997</v>
      </c>
      <c r="N90" s="128">
        <v>4.1914200000000004E-3</v>
      </c>
      <c r="O90" s="128">
        <v>1.5667467799999999</v>
      </c>
      <c r="P90" s="128">
        <v>83.850383809999997</v>
      </c>
      <c r="Q90" s="128">
        <v>251.42702463000001</v>
      </c>
      <c r="R90" s="128">
        <v>0</v>
      </c>
      <c r="S90" s="128">
        <v>2.77834972</v>
      </c>
      <c r="T90" s="128">
        <v>248.64867491000001</v>
      </c>
      <c r="U90" s="128">
        <v>51.418835860000002</v>
      </c>
      <c r="V90" s="128">
        <v>486.99870735000002</v>
      </c>
      <c r="W90" s="128"/>
      <c r="X90" s="128"/>
      <c r="Y90" s="128"/>
      <c r="Z90" s="128"/>
      <c r="AA90" s="128"/>
      <c r="AB90" s="128"/>
    </row>
    <row r="91" spans="1:28" hidden="1" outlineLevel="1">
      <c r="A91" s="9">
        <v>42979</v>
      </c>
      <c r="B91" s="128">
        <v>1947.98429706</v>
      </c>
      <c r="C91" s="128">
        <v>1546.73209445</v>
      </c>
      <c r="D91" s="128">
        <v>1166.1005459999999</v>
      </c>
      <c r="E91" s="128">
        <v>751.59107193</v>
      </c>
      <c r="F91" s="128">
        <v>291.11620692999998</v>
      </c>
      <c r="G91" s="128">
        <v>123.39326714000001</v>
      </c>
      <c r="H91" s="128">
        <v>380.63154845000003</v>
      </c>
      <c r="I91" s="128">
        <v>2.7903440000000002E-2</v>
      </c>
      <c r="J91" s="128">
        <v>23.688241990000002</v>
      </c>
      <c r="K91" s="128">
        <v>356.91540301999999</v>
      </c>
      <c r="L91" s="128">
        <v>346.20308666</v>
      </c>
      <c r="M91" s="128">
        <v>87.30985038</v>
      </c>
      <c r="N91" s="128">
        <v>3.66695E-3</v>
      </c>
      <c r="O91" s="128">
        <v>1.6424716699999999</v>
      </c>
      <c r="P91" s="128">
        <v>85.663711759999998</v>
      </c>
      <c r="Q91" s="128">
        <v>258.89323628</v>
      </c>
      <c r="R91" s="128">
        <v>0</v>
      </c>
      <c r="S91" s="128">
        <v>2.8806175399999998</v>
      </c>
      <c r="T91" s="128">
        <v>256.01261873999999</v>
      </c>
      <c r="U91" s="128">
        <v>55.049115950000001</v>
      </c>
      <c r="V91" s="128">
        <v>493.10823816999999</v>
      </c>
      <c r="W91" s="128"/>
      <c r="X91" s="128"/>
      <c r="Y91" s="128"/>
      <c r="Z91" s="128"/>
      <c r="AA91" s="128"/>
      <c r="AB91" s="128"/>
    </row>
    <row r="92" spans="1:28" hidden="1" outlineLevel="1">
      <c r="A92" s="9">
        <v>43009</v>
      </c>
      <c r="B92" s="128">
        <v>1982.8905870999999</v>
      </c>
      <c r="C92" s="128">
        <v>1580.1483621499999</v>
      </c>
      <c r="D92" s="128">
        <v>1200.2334361799999</v>
      </c>
      <c r="E92" s="128">
        <v>787.79738856999995</v>
      </c>
      <c r="F92" s="128">
        <v>290.44344831000001</v>
      </c>
      <c r="G92" s="128">
        <v>121.99259929999999</v>
      </c>
      <c r="H92" s="128">
        <v>379.91492597000001</v>
      </c>
      <c r="I92" s="128">
        <v>2.8464099999999999E-2</v>
      </c>
      <c r="J92" s="128">
        <v>23.93199456</v>
      </c>
      <c r="K92" s="128">
        <v>355.95446730999998</v>
      </c>
      <c r="L92" s="128">
        <v>347.66753817</v>
      </c>
      <c r="M92" s="128">
        <v>87.084467889999999</v>
      </c>
      <c r="N92" s="128">
        <v>3.2894600000000001E-3</v>
      </c>
      <c r="O92" s="128">
        <v>1.62182925</v>
      </c>
      <c r="P92" s="128">
        <v>85.459349180000004</v>
      </c>
      <c r="Q92" s="128">
        <v>260.58307028000002</v>
      </c>
      <c r="R92" s="128">
        <v>0</v>
      </c>
      <c r="S92" s="128">
        <v>2.9141034399999999</v>
      </c>
      <c r="T92" s="128">
        <v>257.66896684</v>
      </c>
      <c r="U92" s="128">
        <v>55.07468678</v>
      </c>
      <c r="V92" s="128">
        <v>470.81276867999998</v>
      </c>
      <c r="W92" s="128"/>
      <c r="X92" s="128"/>
      <c r="Y92" s="128"/>
      <c r="Z92" s="128"/>
      <c r="AA92" s="128"/>
      <c r="AB92" s="128"/>
    </row>
    <row r="93" spans="1:28" hidden="1" outlineLevel="1">
      <c r="A93" s="9">
        <v>43040</v>
      </c>
      <c r="B93" s="128">
        <v>2014.2799085500001</v>
      </c>
      <c r="C93" s="128">
        <v>1605.68658985</v>
      </c>
      <c r="D93" s="128">
        <v>1226.6824694899999</v>
      </c>
      <c r="E93" s="128">
        <v>807.45413310000004</v>
      </c>
      <c r="F93" s="128">
        <v>296.04732078000001</v>
      </c>
      <c r="G93" s="128">
        <v>123.18101561</v>
      </c>
      <c r="H93" s="128">
        <v>379.00412036</v>
      </c>
      <c r="I93" s="128">
        <v>3.4781640000000003E-2</v>
      </c>
      <c r="J93" s="128">
        <v>24.133031030000001</v>
      </c>
      <c r="K93" s="128">
        <v>354.83630769000001</v>
      </c>
      <c r="L93" s="128">
        <v>350.02303444</v>
      </c>
      <c r="M93" s="128">
        <v>88.549841299999997</v>
      </c>
      <c r="N93" s="128">
        <v>2.083964E-2</v>
      </c>
      <c r="O93" s="128">
        <v>1.62471543</v>
      </c>
      <c r="P93" s="128">
        <v>86.904286229999997</v>
      </c>
      <c r="Q93" s="128">
        <v>261.47319313999998</v>
      </c>
      <c r="R93" s="128">
        <v>0</v>
      </c>
      <c r="S93" s="128">
        <v>2.9341474500000002</v>
      </c>
      <c r="T93" s="128">
        <v>258.53904569000002</v>
      </c>
      <c r="U93" s="128">
        <v>58.570284260000001</v>
      </c>
      <c r="V93" s="128">
        <v>434.38639705999998</v>
      </c>
      <c r="W93" s="128"/>
      <c r="X93" s="128"/>
      <c r="Y93" s="128"/>
      <c r="Z93" s="128"/>
      <c r="AA93" s="128"/>
      <c r="AB93" s="128"/>
    </row>
    <row r="94" spans="1:28" hidden="1" outlineLevel="1">
      <c r="A94" s="9">
        <v>43070</v>
      </c>
      <c r="B94" s="128">
        <v>2107.2939193900002</v>
      </c>
      <c r="C94" s="128">
        <v>1662.5633013900001</v>
      </c>
      <c r="D94" s="128">
        <v>1262.5117504299999</v>
      </c>
      <c r="E94" s="128">
        <v>719.53682928000001</v>
      </c>
      <c r="F94" s="128">
        <v>419.84701801</v>
      </c>
      <c r="G94" s="128">
        <v>123.12790314</v>
      </c>
      <c r="H94" s="128">
        <v>400.05155095999999</v>
      </c>
      <c r="I94" s="128">
        <v>2.5222359999999999E-2</v>
      </c>
      <c r="J94" s="128">
        <v>31.38242267</v>
      </c>
      <c r="K94" s="128">
        <v>368.64390593000002</v>
      </c>
      <c r="L94" s="128">
        <v>381.31688492000001</v>
      </c>
      <c r="M94" s="128">
        <v>90.453485509999993</v>
      </c>
      <c r="N94" s="128">
        <v>1.209177E-2</v>
      </c>
      <c r="O94" s="128">
        <v>1.89921085</v>
      </c>
      <c r="P94" s="128">
        <v>88.542182890000007</v>
      </c>
      <c r="Q94" s="128">
        <v>290.86339941</v>
      </c>
      <c r="R94" s="128">
        <v>0</v>
      </c>
      <c r="S94" s="128">
        <v>3.5329891999999998</v>
      </c>
      <c r="T94" s="128">
        <v>287.33041021000003</v>
      </c>
      <c r="U94" s="128">
        <v>63.41373308</v>
      </c>
      <c r="V94" s="128">
        <v>396.78071118000003</v>
      </c>
      <c r="W94" s="128"/>
      <c r="X94" s="128"/>
      <c r="Y94" s="128"/>
      <c r="Z94" s="128"/>
      <c r="AA94" s="128"/>
      <c r="AB94" s="128"/>
    </row>
    <row r="95" spans="1:28" hidden="1" outlineLevel="1">
      <c r="A95" s="9">
        <v>43101</v>
      </c>
      <c r="B95" s="128">
        <v>2165.6050291800002</v>
      </c>
      <c r="C95" s="128">
        <v>1729.07127371</v>
      </c>
      <c r="D95" s="128">
        <v>1307.9405646800001</v>
      </c>
      <c r="E95" s="128">
        <v>882.96129671999995</v>
      </c>
      <c r="F95" s="128">
        <v>303.49619038999998</v>
      </c>
      <c r="G95" s="128">
        <v>121.48307757000001</v>
      </c>
      <c r="H95" s="128">
        <v>421.13070902999999</v>
      </c>
      <c r="I95" s="128">
        <v>8.43226282</v>
      </c>
      <c r="J95" s="128">
        <v>23.782003549999999</v>
      </c>
      <c r="K95" s="128">
        <v>388.91644265999997</v>
      </c>
      <c r="L95" s="128">
        <v>363.51439635999998</v>
      </c>
      <c r="M95" s="128">
        <v>84.747233039999998</v>
      </c>
      <c r="N95" s="128">
        <v>2.9307600000000001E-3</v>
      </c>
      <c r="O95" s="128">
        <v>1.58816029</v>
      </c>
      <c r="P95" s="128">
        <v>83.156141989999995</v>
      </c>
      <c r="Q95" s="128">
        <v>278.76716332000001</v>
      </c>
      <c r="R95" s="128">
        <v>1.091952E-2</v>
      </c>
      <c r="S95" s="128">
        <v>1.0163146700000001</v>
      </c>
      <c r="T95" s="128">
        <v>277.73992913000001</v>
      </c>
      <c r="U95" s="128">
        <v>73.019359109999996</v>
      </c>
      <c r="V95" s="128">
        <v>487.09301618000001</v>
      </c>
      <c r="W95" s="128"/>
      <c r="X95" s="128"/>
      <c r="Y95" s="128"/>
      <c r="Z95" s="128"/>
      <c r="AA95" s="128"/>
      <c r="AB95" s="128"/>
    </row>
    <row r="96" spans="1:28" hidden="1" outlineLevel="1">
      <c r="A96" s="9">
        <v>43132</v>
      </c>
      <c r="B96" s="128">
        <v>2149.05656886</v>
      </c>
      <c r="C96" s="128">
        <v>1717.18557827</v>
      </c>
      <c r="D96" s="128">
        <v>1312.47189968</v>
      </c>
      <c r="E96" s="128">
        <v>890.55518360999997</v>
      </c>
      <c r="F96" s="128">
        <v>303.25491047000003</v>
      </c>
      <c r="G96" s="128">
        <v>118.66180559999999</v>
      </c>
      <c r="H96" s="128">
        <v>404.71367858999997</v>
      </c>
      <c r="I96" s="128">
        <v>3.6498419999999997E-2</v>
      </c>
      <c r="J96" s="128">
        <v>30.733598659999998</v>
      </c>
      <c r="K96" s="128">
        <v>373.94358151</v>
      </c>
      <c r="L96" s="128">
        <v>357.44373311999999</v>
      </c>
      <c r="M96" s="128">
        <v>89.799864600000006</v>
      </c>
      <c r="N96" s="128">
        <v>1.68417E-3</v>
      </c>
      <c r="O96" s="128">
        <v>1.3779540299999999</v>
      </c>
      <c r="P96" s="128">
        <v>88.420226400000004</v>
      </c>
      <c r="Q96" s="128">
        <v>267.64386852000001</v>
      </c>
      <c r="R96" s="128">
        <v>0</v>
      </c>
      <c r="S96" s="128">
        <v>0.97782999000000004</v>
      </c>
      <c r="T96" s="128">
        <v>266.66603852999998</v>
      </c>
      <c r="U96" s="128">
        <v>74.427257470000001</v>
      </c>
      <c r="V96" s="128">
        <v>479.94698446000001</v>
      </c>
      <c r="W96" s="128"/>
      <c r="X96" s="128"/>
      <c r="Y96" s="128"/>
      <c r="Z96" s="128"/>
      <c r="AA96" s="128"/>
      <c r="AB96" s="128"/>
    </row>
    <row r="97" spans="1:28" hidden="1" outlineLevel="1">
      <c r="A97" s="9">
        <v>43160</v>
      </c>
      <c r="B97" s="128">
        <v>2180.10380953</v>
      </c>
      <c r="C97" s="128">
        <v>1746.1614371799999</v>
      </c>
      <c r="D97" s="128">
        <v>1342.6990783599999</v>
      </c>
      <c r="E97" s="128">
        <v>916.48031808999997</v>
      </c>
      <c r="F97" s="128">
        <v>308.72275429000001</v>
      </c>
      <c r="G97" s="128">
        <v>117.49600598000001</v>
      </c>
      <c r="H97" s="128">
        <v>403.46235882000002</v>
      </c>
      <c r="I97" s="128">
        <v>3.3800579999999997E-2</v>
      </c>
      <c r="J97" s="128">
        <v>30.62032146</v>
      </c>
      <c r="K97" s="128">
        <v>372.80823678000002</v>
      </c>
      <c r="L97" s="128">
        <v>357.50293162999998</v>
      </c>
      <c r="M97" s="128">
        <v>93.66684017</v>
      </c>
      <c r="N97" s="128">
        <v>1.6842000000000001E-3</v>
      </c>
      <c r="O97" s="128">
        <v>2.25145258</v>
      </c>
      <c r="P97" s="128">
        <v>91.413703389999995</v>
      </c>
      <c r="Q97" s="128">
        <v>263.83609145999998</v>
      </c>
      <c r="R97" s="128">
        <v>1.06E-6</v>
      </c>
      <c r="S97" s="128">
        <v>0.96314549999999999</v>
      </c>
      <c r="T97" s="128">
        <v>262.87294489999999</v>
      </c>
      <c r="U97" s="128">
        <v>76.439440719999993</v>
      </c>
      <c r="V97" s="128">
        <v>478.00407873</v>
      </c>
      <c r="W97" s="128"/>
      <c r="X97" s="128"/>
      <c r="Y97" s="128"/>
      <c r="Z97" s="128"/>
      <c r="AA97" s="128"/>
      <c r="AB97" s="128"/>
    </row>
    <row r="98" spans="1:28" hidden="1" outlineLevel="1">
      <c r="A98" s="9">
        <v>43191</v>
      </c>
      <c r="B98" s="128">
        <v>2192.1012428099998</v>
      </c>
      <c r="C98" s="128">
        <v>1756.4658341899999</v>
      </c>
      <c r="D98" s="128">
        <v>1359.1520684100001</v>
      </c>
      <c r="E98" s="128">
        <v>927.41373682000005</v>
      </c>
      <c r="F98" s="128">
        <v>313.18495493</v>
      </c>
      <c r="G98" s="128">
        <v>118.55337666</v>
      </c>
      <c r="H98" s="128">
        <v>397.31376577999998</v>
      </c>
      <c r="I98" s="128">
        <v>3.2444290000000001E-2</v>
      </c>
      <c r="J98" s="128">
        <v>30.36739944</v>
      </c>
      <c r="K98" s="128">
        <v>366.91392205</v>
      </c>
      <c r="L98" s="128">
        <v>357.12645535000001</v>
      </c>
      <c r="M98" s="128">
        <v>95.707930450000006</v>
      </c>
      <c r="N98" s="128">
        <v>6.8428E-4</v>
      </c>
      <c r="O98" s="128">
        <v>2.35401273</v>
      </c>
      <c r="P98" s="128">
        <v>93.353233439999997</v>
      </c>
      <c r="Q98" s="128">
        <v>261.41852490000002</v>
      </c>
      <c r="R98" s="128">
        <v>2.6199999999999999E-6</v>
      </c>
      <c r="S98" s="128">
        <v>0.95177193999999998</v>
      </c>
      <c r="T98" s="128">
        <v>260.46675033999998</v>
      </c>
      <c r="U98" s="128">
        <v>78.508953270000006</v>
      </c>
      <c r="V98" s="128">
        <v>475.49680159000002</v>
      </c>
      <c r="W98" s="128"/>
      <c r="X98" s="128"/>
      <c r="Y98" s="128"/>
      <c r="Z98" s="128"/>
      <c r="AA98" s="128"/>
      <c r="AB98" s="128"/>
    </row>
    <row r="99" spans="1:28" hidden="1" outlineLevel="1">
      <c r="A99" s="9">
        <v>43221</v>
      </c>
      <c r="B99" s="128">
        <v>2236.0442677999999</v>
      </c>
      <c r="C99" s="128">
        <v>1818.8721518899999</v>
      </c>
      <c r="D99" s="128">
        <v>1430.0286307599999</v>
      </c>
      <c r="E99" s="128">
        <v>967.78999097999997</v>
      </c>
      <c r="F99" s="128">
        <v>341.77581713000001</v>
      </c>
      <c r="G99" s="128">
        <v>120.46282265000001</v>
      </c>
      <c r="H99" s="128">
        <v>388.84352113</v>
      </c>
      <c r="I99" s="128">
        <v>2.686299E-2</v>
      </c>
      <c r="J99" s="128">
        <v>30.258625899999998</v>
      </c>
      <c r="K99" s="128">
        <v>358.55803223999999</v>
      </c>
      <c r="L99" s="128">
        <v>341.00006976999998</v>
      </c>
      <c r="M99" s="128">
        <v>95.151502640000004</v>
      </c>
      <c r="N99" s="128">
        <v>5.8140000000000004E-4</v>
      </c>
      <c r="O99" s="128">
        <v>2.8322793700000002</v>
      </c>
      <c r="P99" s="128">
        <v>92.318641869999993</v>
      </c>
      <c r="Q99" s="128">
        <v>245.84856712999999</v>
      </c>
      <c r="R99" s="128">
        <v>1.31E-6</v>
      </c>
      <c r="S99" s="128">
        <v>0.94835276999999996</v>
      </c>
      <c r="T99" s="128">
        <v>244.90021304999999</v>
      </c>
      <c r="U99" s="128">
        <v>76.172046140000006</v>
      </c>
      <c r="V99" s="128">
        <v>441.23338890000002</v>
      </c>
      <c r="W99" s="128"/>
      <c r="X99" s="128"/>
      <c r="Y99" s="128"/>
      <c r="Z99" s="128"/>
      <c r="AA99" s="128"/>
      <c r="AB99" s="128"/>
    </row>
    <row r="100" spans="1:28" hidden="1" outlineLevel="1">
      <c r="A100" s="9">
        <v>43252</v>
      </c>
      <c r="B100" s="128">
        <v>2232.6647096299998</v>
      </c>
      <c r="C100" s="128">
        <v>1814.7829528100001</v>
      </c>
      <c r="D100" s="128">
        <v>1427.28204794</v>
      </c>
      <c r="E100" s="128">
        <v>963.83492680999996</v>
      </c>
      <c r="F100" s="128">
        <v>341.66501283999997</v>
      </c>
      <c r="G100" s="128">
        <v>121.78210829</v>
      </c>
      <c r="H100" s="128">
        <v>387.50090487</v>
      </c>
      <c r="I100" s="128">
        <v>2.6426140000000001E-2</v>
      </c>
      <c r="J100" s="128">
        <v>30.490040069999999</v>
      </c>
      <c r="K100" s="128">
        <v>356.98443866000002</v>
      </c>
      <c r="L100" s="128">
        <v>338.91613933000002</v>
      </c>
      <c r="M100" s="128">
        <v>94.350162679999997</v>
      </c>
      <c r="N100" s="128">
        <v>1.9456000000000001E-4</v>
      </c>
      <c r="O100" s="128">
        <v>2.8499101100000002</v>
      </c>
      <c r="P100" s="128">
        <v>91.500058010000004</v>
      </c>
      <c r="Q100" s="128">
        <v>244.56597665000001</v>
      </c>
      <c r="R100" s="128">
        <v>2.3300000000000001E-6</v>
      </c>
      <c r="S100" s="128">
        <v>0.95028869999999999</v>
      </c>
      <c r="T100" s="128">
        <v>243.61568561999999</v>
      </c>
      <c r="U100" s="128">
        <v>78.96561749</v>
      </c>
      <c r="V100" s="128">
        <v>445.91640230000002</v>
      </c>
      <c r="W100" s="128"/>
      <c r="X100" s="128"/>
      <c r="Y100" s="128"/>
      <c r="Z100" s="128"/>
      <c r="AA100" s="128"/>
      <c r="AB100" s="128"/>
    </row>
    <row r="101" spans="1:28" hidden="1" outlineLevel="1">
      <c r="A101" s="9">
        <v>43282</v>
      </c>
      <c r="B101" s="128">
        <v>2313.4123537800001</v>
      </c>
      <c r="C101" s="128">
        <v>1883.96676957</v>
      </c>
      <c r="D101" s="128">
        <v>1486.23577645</v>
      </c>
      <c r="E101" s="128">
        <v>1003.16166968</v>
      </c>
      <c r="F101" s="128">
        <v>359.33122573999998</v>
      </c>
      <c r="G101" s="128">
        <v>123.74288103000001</v>
      </c>
      <c r="H101" s="128">
        <v>397.73099311999999</v>
      </c>
      <c r="I101" s="128">
        <v>2.954406E-2</v>
      </c>
      <c r="J101" s="128">
        <v>31.333248739999998</v>
      </c>
      <c r="K101" s="128">
        <v>366.36820032000003</v>
      </c>
      <c r="L101" s="128">
        <v>347.12548107999999</v>
      </c>
      <c r="M101" s="128">
        <v>96.640748139999999</v>
      </c>
      <c r="N101" s="128">
        <v>1.9477000000000001E-4</v>
      </c>
      <c r="O101" s="128">
        <v>3.5469306899999999</v>
      </c>
      <c r="P101" s="128">
        <v>93.093622679999996</v>
      </c>
      <c r="Q101" s="128">
        <v>250.48473293999999</v>
      </c>
      <c r="R101" s="128">
        <v>5.4000000000000002E-7</v>
      </c>
      <c r="S101" s="128">
        <v>0.97082791999999996</v>
      </c>
      <c r="T101" s="128">
        <v>249.51390448000001</v>
      </c>
      <c r="U101" s="128">
        <v>82.320103130000007</v>
      </c>
      <c r="V101" s="128">
        <v>460.02229410000001</v>
      </c>
      <c r="W101" s="128"/>
      <c r="X101" s="128"/>
      <c r="Y101" s="128"/>
      <c r="Z101" s="128"/>
      <c r="AA101" s="128"/>
      <c r="AB101" s="128"/>
    </row>
    <row r="102" spans="1:28" hidden="1" outlineLevel="1">
      <c r="A102" s="9">
        <v>43313</v>
      </c>
      <c r="B102" s="128">
        <v>2469.0554959900001</v>
      </c>
      <c r="C102" s="128">
        <v>1979.5372183899999</v>
      </c>
      <c r="D102" s="128">
        <v>1555.40160315</v>
      </c>
      <c r="E102" s="128">
        <v>1053.6982203499999</v>
      </c>
      <c r="F102" s="128">
        <v>376.23552718000002</v>
      </c>
      <c r="G102" s="128">
        <v>125.46785561999999</v>
      </c>
      <c r="H102" s="128">
        <v>424.13561523999999</v>
      </c>
      <c r="I102" s="128">
        <v>3.117168E-2</v>
      </c>
      <c r="J102" s="128">
        <v>33.538301160000003</v>
      </c>
      <c r="K102" s="128">
        <v>390.56614239999999</v>
      </c>
      <c r="L102" s="128">
        <v>402.35905747999999</v>
      </c>
      <c r="M102" s="128">
        <v>100.31574913999999</v>
      </c>
      <c r="N102" s="128">
        <v>3.8897999999999998E-4</v>
      </c>
      <c r="O102" s="128">
        <v>3.6997483899999999</v>
      </c>
      <c r="P102" s="128">
        <v>96.615611770000001</v>
      </c>
      <c r="Q102" s="128">
        <v>302.04330834000001</v>
      </c>
      <c r="R102" s="128">
        <v>8.5000000000000001E-7</v>
      </c>
      <c r="S102" s="128">
        <v>3.01720553</v>
      </c>
      <c r="T102" s="128">
        <v>299.02610196000001</v>
      </c>
      <c r="U102" s="128">
        <v>87.159220120000001</v>
      </c>
      <c r="V102" s="128">
        <v>529.26428140999997</v>
      </c>
      <c r="W102" s="128"/>
      <c r="X102" s="128"/>
      <c r="Y102" s="128"/>
      <c r="Z102" s="128"/>
      <c r="AA102" s="128"/>
      <c r="AB102" s="128"/>
    </row>
    <row r="103" spans="1:28" hidden="1" outlineLevel="1">
      <c r="A103" s="9">
        <v>43344</v>
      </c>
      <c r="B103" s="128">
        <v>2495.1468034899999</v>
      </c>
      <c r="C103" s="128">
        <v>2001.8236260599999</v>
      </c>
      <c r="D103" s="128">
        <v>1575.7083512500001</v>
      </c>
      <c r="E103" s="128">
        <v>1064.1397205799999</v>
      </c>
      <c r="F103" s="128">
        <v>383.43289824999999</v>
      </c>
      <c r="G103" s="128">
        <v>128.13573242000001</v>
      </c>
      <c r="H103" s="128">
        <v>426.11527481000002</v>
      </c>
      <c r="I103" s="128">
        <v>2.9678920000000001E-2</v>
      </c>
      <c r="J103" s="128">
        <v>33.74563294</v>
      </c>
      <c r="K103" s="128">
        <v>392.33996294999997</v>
      </c>
      <c r="L103" s="128">
        <v>401.91906104999998</v>
      </c>
      <c r="M103" s="128">
        <v>100.42087924</v>
      </c>
      <c r="N103" s="128">
        <v>1.9448999999999999E-4</v>
      </c>
      <c r="O103" s="128">
        <v>3.8017434300000001</v>
      </c>
      <c r="P103" s="128">
        <v>96.618941320000005</v>
      </c>
      <c r="Q103" s="128">
        <v>301.49818181000001</v>
      </c>
      <c r="R103" s="128">
        <v>5.6000000000000004E-7</v>
      </c>
      <c r="S103" s="128">
        <v>3.0192140200000002</v>
      </c>
      <c r="T103" s="128">
        <v>298.47896723000002</v>
      </c>
      <c r="U103" s="128">
        <v>91.404116380000005</v>
      </c>
      <c r="V103" s="128">
        <v>530.35494977999997</v>
      </c>
      <c r="W103" s="128"/>
      <c r="X103" s="128"/>
      <c r="Y103" s="128"/>
      <c r="Z103" s="128"/>
      <c r="AA103" s="128"/>
      <c r="AB103" s="128"/>
    </row>
    <row r="104" spans="1:28" hidden="1" outlineLevel="1">
      <c r="A104" s="9">
        <v>43374</v>
      </c>
      <c r="B104" s="128">
        <v>2530.0237811900001</v>
      </c>
      <c r="C104" s="128">
        <v>2044.92438911</v>
      </c>
      <c r="D104" s="128">
        <v>1621.28861547</v>
      </c>
      <c r="E104" s="128">
        <v>1095.4781373799999</v>
      </c>
      <c r="F104" s="128">
        <v>395.57285232999999</v>
      </c>
      <c r="G104" s="128">
        <v>130.23762575999999</v>
      </c>
      <c r="H104" s="128">
        <v>423.63577364000002</v>
      </c>
      <c r="I104" s="128">
        <v>3.3128989999999997E-2</v>
      </c>
      <c r="J104" s="128">
        <v>33.511962670000003</v>
      </c>
      <c r="K104" s="128">
        <v>390.09068198</v>
      </c>
      <c r="L104" s="128">
        <v>391.81967559999998</v>
      </c>
      <c r="M104" s="128">
        <v>98.956691489999997</v>
      </c>
      <c r="N104" s="128">
        <v>1.9453E-4</v>
      </c>
      <c r="O104" s="128">
        <v>4.8841180800000004</v>
      </c>
      <c r="P104" s="128">
        <v>94.072378880000002</v>
      </c>
      <c r="Q104" s="128">
        <v>292.86298411000001</v>
      </c>
      <c r="R104" s="128">
        <v>2.5299999999999999E-6</v>
      </c>
      <c r="S104" s="128">
        <v>3.0048688600000002</v>
      </c>
      <c r="T104" s="128">
        <v>289.85811272000001</v>
      </c>
      <c r="U104" s="128">
        <v>93.279716480000005</v>
      </c>
      <c r="V104" s="128">
        <v>527.42553099999998</v>
      </c>
      <c r="W104" s="128"/>
      <c r="X104" s="128"/>
      <c r="Y104" s="128"/>
      <c r="Z104" s="128"/>
      <c r="AA104" s="128"/>
      <c r="AB104" s="128"/>
    </row>
    <row r="105" spans="1:28" hidden="1" outlineLevel="1">
      <c r="A105" s="9">
        <v>43405</v>
      </c>
      <c r="B105" s="128">
        <v>2561.9214969899999</v>
      </c>
      <c r="C105" s="128">
        <v>2071.0249344499998</v>
      </c>
      <c r="D105" s="128">
        <v>1640.4379882799999</v>
      </c>
      <c r="E105" s="128">
        <v>1107.6554368</v>
      </c>
      <c r="F105" s="128">
        <v>402.01829688999999</v>
      </c>
      <c r="G105" s="128">
        <v>130.76425459000001</v>
      </c>
      <c r="H105" s="128">
        <v>430.58694616999998</v>
      </c>
      <c r="I105" s="128">
        <v>3.2498689999999997E-2</v>
      </c>
      <c r="J105" s="128">
        <v>33.974908829999997</v>
      </c>
      <c r="K105" s="128">
        <v>396.57953865000002</v>
      </c>
      <c r="L105" s="128">
        <v>395.67818262999998</v>
      </c>
      <c r="M105" s="128">
        <v>102.03175960999999</v>
      </c>
      <c r="N105" s="128">
        <v>1.9443999999999999E-4</v>
      </c>
      <c r="O105" s="128">
        <v>5.2698149599999997</v>
      </c>
      <c r="P105" s="128">
        <v>96.761750210000002</v>
      </c>
      <c r="Q105" s="128">
        <v>293.64642301999999</v>
      </c>
      <c r="R105" s="128">
        <v>0</v>
      </c>
      <c r="S105" s="128">
        <v>3.0290336500000001</v>
      </c>
      <c r="T105" s="128">
        <v>290.61738937000001</v>
      </c>
      <c r="U105" s="128">
        <v>95.218379909999996</v>
      </c>
      <c r="V105" s="128">
        <v>531.53889102000005</v>
      </c>
      <c r="W105" s="128"/>
      <c r="X105" s="128"/>
      <c r="Y105" s="128"/>
      <c r="Z105" s="128"/>
      <c r="AA105" s="128"/>
      <c r="AB105" s="128"/>
    </row>
    <row r="106" spans="1:28" hidden="1" outlineLevel="1">
      <c r="A106" s="9">
        <v>43435</v>
      </c>
      <c r="B106" s="128">
        <v>2480.8020109399999</v>
      </c>
      <c r="C106" s="128">
        <v>2006.56039059</v>
      </c>
      <c r="D106" s="128">
        <v>1620.27163479</v>
      </c>
      <c r="E106" s="128">
        <v>1093.7013678599999</v>
      </c>
      <c r="F106" s="128">
        <v>395.85539454000002</v>
      </c>
      <c r="G106" s="128">
        <v>130.71487239000001</v>
      </c>
      <c r="H106" s="128">
        <v>386.28875579999999</v>
      </c>
      <c r="I106" s="128">
        <v>3.0612210000000001E-2</v>
      </c>
      <c r="J106" s="128">
        <v>32.967687779999999</v>
      </c>
      <c r="K106" s="128">
        <v>353.29045581000003</v>
      </c>
      <c r="L106" s="128">
        <v>376.57014271000003</v>
      </c>
      <c r="M106" s="128">
        <v>102.97234697</v>
      </c>
      <c r="N106" s="128">
        <v>0</v>
      </c>
      <c r="O106" s="128">
        <v>5.14951004</v>
      </c>
      <c r="P106" s="128">
        <v>97.822836929999994</v>
      </c>
      <c r="Q106" s="128">
        <v>273.59779573999998</v>
      </c>
      <c r="R106" s="128">
        <v>0</v>
      </c>
      <c r="S106" s="128">
        <v>2.95406586</v>
      </c>
      <c r="T106" s="128">
        <v>270.64372988000002</v>
      </c>
      <c r="U106" s="128">
        <v>97.671477640000006</v>
      </c>
      <c r="V106" s="128">
        <v>505.51424429000002</v>
      </c>
      <c r="W106" s="128"/>
      <c r="X106" s="128"/>
      <c r="Y106" s="128"/>
      <c r="Z106" s="128"/>
      <c r="AA106" s="128"/>
      <c r="AB106" s="128"/>
    </row>
    <row r="107" spans="1:28" hidden="1" outlineLevel="1">
      <c r="A107" s="9">
        <v>43466</v>
      </c>
      <c r="B107" s="128">
        <v>2524.6874822099999</v>
      </c>
      <c r="C107" s="128">
        <v>2049.1743139099999</v>
      </c>
      <c r="D107" s="128">
        <v>1680.2238571800001</v>
      </c>
      <c r="E107" s="128">
        <v>1131.6792860800001</v>
      </c>
      <c r="F107" s="128">
        <v>414.65634626999997</v>
      </c>
      <c r="G107" s="128">
        <v>133.88822483000001</v>
      </c>
      <c r="H107" s="128">
        <v>380.35518987</v>
      </c>
      <c r="I107" s="128">
        <v>3.9692030000000003E-2</v>
      </c>
      <c r="J107" s="128">
        <v>32.42868687</v>
      </c>
      <c r="K107" s="128">
        <v>347.88681097</v>
      </c>
      <c r="L107" s="128">
        <v>378.33431128000001</v>
      </c>
      <c r="M107" s="128">
        <v>105.57545408999999</v>
      </c>
      <c r="N107" s="128">
        <v>1.9443999999999999E-4</v>
      </c>
      <c r="O107" s="128">
        <v>5.4960595899999998</v>
      </c>
      <c r="P107" s="128">
        <v>100.07920006000001</v>
      </c>
      <c r="Q107" s="128">
        <v>268.23588969000002</v>
      </c>
      <c r="R107" s="128">
        <v>0</v>
      </c>
      <c r="S107" s="128">
        <v>2.8798628599999998</v>
      </c>
      <c r="T107" s="128">
        <v>265.35602683000002</v>
      </c>
      <c r="U107" s="128">
        <v>97.178857019999995</v>
      </c>
      <c r="V107" s="128">
        <v>481.91060783</v>
      </c>
      <c r="W107" s="128"/>
      <c r="X107" s="128"/>
      <c r="Y107" s="128"/>
      <c r="Z107" s="128"/>
      <c r="AA107" s="128"/>
      <c r="AB107" s="128"/>
    </row>
    <row r="108" spans="1:28" hidden="1" outlineLevel="1">
      <c r="A108" s="9">
        <v>43497</v>
      </c>
      <c r="B108" s="128">
        <v>2534.3758807899999</v>
      </c>
      <c r="C108" s="128">
        <v>2060.5790470500001</v>
      </c>
      <c r="D108" s="128">
        <v>1680.2238571800001</v>
      </c>
      <c r="E108" s="128">
        <v>1131.6792860800001</v>
      </c>
      <c r="F108" s="128">
        <v>414.65634626999997</v>
      </c>
      <c r="G108" s="128">
        <v>133.88822483000001</v>
      </c>
      <c r="H108" s="128">
        <v>380.35518987</v>
      </c>
      <c r="I108" s="128">
        <v>3.9692030000000003E-2</v>
      </c>
      <c r="J108" s="128">
        <v>32.42868687</v>
      </c>
      <c r="K108" s="128">
        <v>347.88681097</v>
      </c>
      <c r="L108" s="128">
        <v>373.81134378000002</v>
      </c>
      <c r="M108" s="128">
        <v>105.57545408999999</v>
      </c>
      <c r="N108" s="128">
        <v>1.9443999999999999E-4</v>
      </c>
      <c r="O108" s="128">
        <v>5.4960595899999998</v>
      </c>
      <c r="P108" s="128">
        <v>100.07920006000001</v>
      </c>
      <c r="Q108" s="128">
        <v>268.23588969000002</v>
      </c>
      <c r="R108" s="128">
        <v>0</v>
      </c>
      <c r="S108" s="128">
        <v>2.8798628599999998</v>
      </c>
      <c r="T108" s="128">
        <v>265.35602683000002</v>
      </c>
      <c r="U108" s="128">
        <v>99.985489959999995</v>
      </c>
      <c r="V108" s="128">
        <v>486.73959757</v>
      </c>
      <c r="W108" s="128"/>
      <c r="X108" s="128"/>
      <c r="Y108" s="128"/>
      <c r="Z108" s="128"/>
      <c r="AA108" s="128"/>
      <c r="AB108" s="128"/>
    </row>
    <row r="109" spans="1:28" hidden="1" outlineLevel="1">
      <c r="A109" s="9">
        <v>43525</v>
      </c>
      <c r="B109" s="128">
        <v>2596.7295736900001</v>
      </c>
      <c r="C109" s="128">
        <v>2115.6921456999999</v>
      </c>
      <c r="D109" s="128">
        <v>1729.4499050500001</v>
      </c>
      <c r="E109" s="128">
        <v>1182.8308039000001</v>
      </c>
      <c r="F109" s="128">
        <v>415.94170381999999</v>
      </c>
      <c r="G109" s="128">
        <v>130.67739732999999</v>
      </c>
      <c r="H109" s="128">
        <v>386.24224064999999</v>
      </c>
      <c r="I109" s="128">
        <v>3.3807660899999998</v>
      </c>
      <c r="J109" s="128">
        <v>32.844247609999996</v>
      </c>
      <c r="K109" s="128">
        <v>350.01722695000001</v>
      </c>
      <c r="L109" s="128">
        <v>377.39536198000002</v>
      </c>
      <c r="M109" s="128">
        <v>106.17545216000001</v>
      </c>
      <c r="N109" s="128">
        <v>5.51477036</v>
      </c>
      <c r="O109" s="128">
        <v>5.4186647600000004</v>
      </c>
      <c r="P109" s="128">
        <v>95.242017039999993</v>
      </c>
      <c r="Q109" s="128">
        <v>271.21990982</v>
      </c>
      <c r="R109" s="128">
        <v>15.110178810000001</v>
      </c>
      <c r="S109" s="128">
        <v>2.9071756400000002</v>
      </c>
      <c r="T109" s="128">
        <v>253.20255537</v>
      </c>
      <c r="U109" s="128">
        <v>103.64206600999999</v>
      </c>
      <c r="V109" s="128">
        <v>491.50738338999997</v>
      </c>
      <c r="W109" s="128"/>
      <c r="X109" s="128"/>
      <c r="Y109" s="128"/>
      <c r="Z109" s="128"/>
      <c r="AA109" s="128"/>
      <c r="AB109" s="128"/>
    </row>
    <row r="110" spans="1:28" hidden="1" outlineLevel="1">
      <c r="A110" s="9">
        <v>43556</v>
      </c>
      <c r="B110" s="128">
        <v>2574.72609577</v>
      </c>
      <c r="C110" s="128">
        <v>2092.2035589299999</v>
      </c>
      <c r="D110" s="128">
        <v>1744.52712034</v>
      </c>
      <c r="E110" s="128">
        <v>1156.48101948</v>
      </c>
      <c r="F110" s="128">
        <v>449.02805773</v>
      </c>
      <c r="G110" s="128">
        <v>139.01804313</v>
      </c>
      <c r="H110" s="128">
        <v>347.67643858999998</v>
      </c>
      <c r="I110" s="128">
        <v>2.4990890000000002E-2</v>
      </c>
      <c r="J110" s="128">
        <v>26.205444750000002</v>
      </c>
      <c r="K110" s="128">
        <v>321.44600294999998</v>
      </c>
      <c r="L110" s="128">
        <v>375.91930841999999</v>
      </c>
      <c r="M110" s="128">
        <v>108.74078247</v>
      </c>
      <c r="N110" s="128">
        <v>0</v>
      </c>
      <c r="O110" s="128">
        <v>5.2840555499999997</v>
      </c>
      <c r="P110" s="128">
        <v>103.45672691999999</v>
      </c>
      <c r="Q110" s="128">
        <v>267.17852594999999</v>
      </c>
      <c r="R110" s="128">
        <v>0</v>
      </c>
      <c r="S110" s="128">
        <v>2.8398992199999999</v>
      </c>
      <c r="T110" s="128">
        <v>264.33862672999999</v>
      </c>
      <c r="U110" s="128">
        <v>106.60322841999999</v>
      </c>
      <c r="V110" s="128">
        <v>489.03928934999999</v>
      </c>
      <c r="W110" s="128"/>
      <c r="X110" s="128"/>
      <c r="Y110" s="128"/>
      <c r="Z110" s="128"/>
      <c r="AA110" s="128"/>
      <c r="AB110" s="128"/>
    </row>
    <row r="111" spans="1:28" hidden="1" outlineLevel="1">
      <c r="A111" s="9">
        <v>43586</v>
      </c>
      <c r="B111" s="128">
        <v>2617.7887842099999</v>
      </c>
      <c r="C111" s="128">
        <v>2133.54055496</v>
      </c>
      <c r="D111" s="128">
        <v>1807.58697667</v>
      </c>
      <c r="E111" s="128">
        <v>1195.73940358</v>
      </c>
      <c r="F111" s="128">
        <v>469.46241509999999</v>
      </c>
      <c r="G111" s="128">
        <v>142.38515799000001</v>
      </c>
      <c r="H111" s="128">
        <v>325.95357829</v>
      </c>
      <c r="I111" s="128">
        <v>2.727839E-2</v>
      </c>
      <c r="J111" s="128">
        <v>24.018136550000001</v>
      </c>
      <c r="K111" s="128">
        <v>301.90816335</v>
      </c>
      <c r="L111" s="128">
        <v>376.73006636000002</v>
      </c>
      <c r="M111" s="128">
        <v>108.5754256</v>
      </c>
      <c r="N111" s="128">
        <v>1.9443999999999999E-4</v>
      </c>
      <c r="O111" s="128">
        <v>5.5184582100000004</v>
      </c>
      <c r="P111" s="128">
        <v>103.05677295</v>
      </c>
      <c r="Q111" s="128">
        <v>268.15464076000001</v>
      </c>
      <c r="R111" s="128">
        <v>0</v>
      </c>
      <c r="S111" s="128">
        <v>2.86691684</v>
      </c>
      <c r="T111" s="128">
        <v>265.28772392000002</v>
      </c>
      <c r="U111" s="128">
        <v>107.51816289</v>
      </c>
      <c r="V111" s="128">
        <v>472.9720284</v>
      </c>
      <c r="W111" s="128"/>
      <c r="X111" s="128"/>
      <c r="Y111" s="128"/>
      <c r="Z111" s="128"/>
      <c r="AA111" s="128"/>
      <c r="AB111" s="128"/>
    </row>
    <row r="112" spans="1:28" hidden="1" outlineLevel="1">
      <c r="A112" s="9">
        <v>43617</v>
      </c>
      <c r="B112" s="128">
        <v>2151.7552315200001</v>
      </c>
      <c r="C112" s="128">
        <v>1830.9021033500001</v>
      </c>
      <c r="D112" s="128">
        <v>1795.8986548299999</v>
      </c>
      <c r="E112" s="128">
        <v>1214.01770792</v>
      </c>
      <c r="F112" s="128">
        <v>455.12104681</v>
      </c>
      <c r="G112" s="128">
        <v>126.7599001</v>
      </c>
      <c r="H112" s="128">
        <v>35.003448519999999</v>
      </c>
      <c r="I112" s="128">
        <v>2.4489509999999999E-2</v>
      </c>
      <c r="J112" s="128">
        <v>17.696870430000001</v>
      </c>
      <c r="K112" s="128">
        <v>17.28208858</v>
      </c>
      <c r="L112" s="128">
        <v>215.77659474000001</v>
      </c>
      <c r="M112" s="128">
        <v>100.75764974000001</v>
      </c>
      <c r="N112" s="128">
        <v>0</v>
      </c>
      <c r="O112" s="128">
        <v>5.4198836000000004</v>
      </c>
      <c r="P112" s="128">
        <v>95.337766139999999</v>
      </c>
      <c r="Q112" s="128">
        <v>115.018945</v>
      </c>
      <c r="R112" s="128">
        <v>0</v>
      </c>
      <c r="S112" s="128">
        <v>2.79157644</v>
      </c>
      <c r="T112" s="128">
        <v>112.22736856</v>
      </c>
      <c r="U112" s="128">
        <v>105.07653343</v>
      </c>
      <c r="V112" s="128">
        <v>217.78557398000001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9">
        <v>43647</v>
      </c>
      <c r="B113" s="128">
        <v>2141.9383996800002</v>
      </c>
      <c r="C113" s="128">
        <v>1826.2529069</v>
      </c>
      <c r="D113" s="128">
        <v>1799.89842408</v>
      </c>
      <c r="E113" s="128">
        <v>1197.9419295299999</v>
      </c>
      <c r="F113" s="128">
        <v>472.38254000000001</v>
      </c>
      <c r="G113" s="128">
        <v>129.57395455</v>
      </c>
      <c r="H113" s="128">
        <v>26.354482820000001</v>
      </c>
      <c r="I113" s="128">
        <v>2.4195390000000001E-2</v>
      </c>
      <c r="J113" s="128">
        <v>11.641226619999999</v>
      </c>
      <c r="K113" s="128">
        <v>14.689060810000001</v>
      </c>
      <c r="L113" s="128">
        <v>211.01819771999999</v>
      </c>
      <c r="M113" s="128">
        <v>102.48375808999999</v>
      </c>
      <c r="N113" s="128">
        <v>0</v>
      </c>
      <c r="O113" s="128">
        <v>5.44658073</v>
      </c>
      <c r="P113" s="128">
        <v>97.037177360000001</v>
      </c>
      <c r="Q113" s="128">
        <v>108.53443962999999</v>
      </c>
      <c r="R113" s="128">
        <v>0</v>
      </c>
      <c r="S113" s="128">
        <v>2.6762635700000001</v>
      </c>
      <c r="T113" s="128">
        <v>105.85817606000001</v>
      </c>
      <c r="U113" s="128">
        <v>104.66729506</v>
      </c>
      <c r="V113" s="128">
        <v>206.02777438000001</v>
      </c>
      <c r="W113" s="128"/>
      <c r="X113" s="128"/>
      <c r="Y113" s="128"/>
      <c r="Z113" s="128"/>
      <c r="AA113" s="128"/>
      <c r="AB113" s="128"/>
    </row>
    <row r="114" spans="1:28" hidden="1" outlineLevel="1">
      <c r="A114" s="9">
        <v>43678</v>
      </c>
      <c r="B114" s="128">
        <v>2205.4919176799999</v>
      </c>
      <c r="C114" s="128">
        <v>1883.2274524300001</v>
      </c>
      <c r="D114" s="128">
        <v>1856.9835791200001</v>
      </c>
      <c r="E114" s="128">
        <v>1215.0959453</v>
      </c>
      <c r="F114" s="128">
        <v>507.56088067000002</v>
      </c>
      <c r="G114" s="128">
        <v>134.32675315</v>
      </c>
      <c r="H114" s="128">
        <v>26.243873310000001</v>
      </c>
      <c r="I114" s="128">
        <v>4.1526609999999999E-2</v>
      </c>
      <c r="J114" s="128">
        <v>11.539412090000001</v>
      </c>
      <c r="K114" s="128">
        <v>14.662934610000001</v>
      </c>
      <c r="L114" s="128">
        <v>214.80470831</v>
      </c>
      <c r="M114" s="128">
        <v>105.22029263</v>
      </c>
      <c r="N114" s="128">
        <v>0</v>
      </c>
      <c r="O114" s="128">
        <v>6.3264523600000002</v>
      </c>
      <c r="P114" s="128">
        <v>98.893840269999998</v>
      </c>
      <c r="Q114" s="128">
        <v>109.58441568000001</v>
      </c>
      <c r="R114" s="128">
        <v>0</v>
      </c>
      <c r="S114" s="128">
        <v>2.6918485200000002</v>
      </c>
      <c r="T114" s="128">
        <v>106.89256716</v>
      </c>
      <c r="U114" s="128">
        <v>107.45975694000001</v>
      </c>
      <c r="V114" s="128">
        <v>197.22234610999999</v>
      </c>
      <c r="W114" s="128"/>
      <c r="X114" s="128"/>
      <c r="Y114" s="128"/>
      <c r="Z114" s="128"/>
      <c r="AA114" s="128"/>
      <c r="AB114" s="128"/>
    </row>
    <row r="115" spans="1:28" hidden="1" outlineLevel="1">
      <c r="A115" s="9">
        <v>43709</v>
      </c>
      <c r="B115" s="128">
        <v>2226.3586602199998</v>
      </c>
      <c r="C115" s="128">
        <v>1906.9455172800001</v>
      </c>
      <c r="D115" s="128">
        <v>1881.69849688</v>
      </c>
      <c r="E115" s="128">
        <v>1225.0724794099999</v>
      </c>
      <c r="F115" s="128">
        <v>519.06562199999996</v>
      </c>
      <c r="G115" s="128">
        <v>137.56039547</v>
      </c>
      <c r="H115" s="128">
        <v>25.2470204</v>
      </c>
      <c r="I115" s="128">
        <v>0.19930623</v>
      </c>
      <c r="J115" s="128">
        <v>10.97526296</v>
      </c>
      <c r="K115" s="128">
        <v>14.072451210000001</v>
      </c>
      <c r="L115" s="128">
        <v>211.99695715999999</v>
      </c>
      <c r="M115" s="128">
        <v>107.45094998</v>
      </c>
      <c r="N115" s="128">
        <v>0</v>
      </c>
      <c r="O115" s="128">
        <v>6.1896916900000001</v>
      </c>
      <c r="P115" s="128">
        <v>101.26125829</v>
      </c>
      <c r="Q115" s="128">
        <v>104.54600718</v>
      </c>
      <c r="R115" s="128">
        <v>0</v>
      </c>
      <c r="S115" s="128">
        <v>2.5692178800000001</v>
      </c>
      <c r="T115" s="128">
        <v>101.97678929999999</v>
      </c>
      <c r="U115" s="128">
        <v>107.41618578000001</v>
      </c>
      <c r="V115" s="128">
        <v>192.84633896</v>
      </c>
      <c r="W115" s="128"/>
      <c r="X115" s="128"/>
      <c r="Y115" s="128"/>
      <c r="Z115" s="128"/>
      <c r="AA115" s="128"/>
      <c r="AB115" s="128"/>
    </row>
    <row r="116" spans="1:28" hidden="1" outlineLevel="1">
      <c r="A116" s="9">
        <v>43739</v>
      </c>
      <c r="B116" s="128">
        <v>2263.1699440699999</v>
      </c>
      <c r="C116" s="128">
        <v>1935.2799791299999</v>
      </c>
      <c r="D116" s="128">
        <v>1911.9872468900001</v>
      </c>
      <c r="E116" s="128">
        <v>1238.02320786</v>
      </c>
      <c r="F116" s="128">
        <v>529.05426671999999</v>
      </c>
      <c r="G116" s="128">
        <v>144.90977230999999</v>
      </c>
      <c r="H116" s="128">
        <v>23.292732239999999</v>
      </c>
      <c r="I116" s="128">
        <v>0.21131428999999999</v>
      </c>
      <c r="J116" s="128">
        <v>14.89152979</v>
      </c>
      <c r="K116" s="128">
        <v>8.1898881600000006</v>
      </c>
      <c r="L116" s="128">
        <v>217.81497673999999</v>
      </c>
      <c r="M116" s="128">
        <v>109.55987351</v>
      </c>
      <c r="N116" s="128">
        <v>0</v>
      </c>
      <c r="O116" s="128">
        <v>6.7146662700000004</v>
      </c>
      <c r="P116" s="128">
        <v>102.84520723999999</v>
      </c>
      <c r="Q116" s="128">
        <v>108.25510323</v>
      </c>
      <c r="R116" s="128">
        <v>0</v>
      </c>
      <c r="S116" s="128">
        <v>2.6663620300000002</v>
      </c>
      <c r="T116" s="128">
        <v>105.5887412</v>
      </c>
      <c r="U116" s="128">
        <v>110.07498820000001</v>
      </c>
      <c r="V116" s="128">
        <v>193.41148217</v>
      </c>
      <c r="W116" s="128"/>
      <c r="X116" s="128"/>
      <c r="Y116" s="128"/>
      <c r="Z116" s="128"/>
      <c r="AA116" s="128"/>
      <c r="AB116" s="128"/>
    </row>
    <row r="117" spans="1:28" hidden="1" outlineLevel="1">
      <c r="A117" s="9">
        <v>43770</v>
      </c>
      <c r="B117" s="128">
        <v>2272.4427739399998</v>
      </c>
      <c r="C117" s="128">
        <v>1945.2092186</v>
      </c>
      <c r="D117" s="128">
        <v>1922.84117623</v>
      </c>
      <c r="E117" s="128">
        <v>1239.0812810299999</v>
      </c>
      <c r="F117" s="128">
        <v>534.40814998999997</v>
      </c>
      <c r="G117" s="128">
        <v>149.35174520999999</v>
      </c>
      <c r="H117" s="128">
        <v>22.368042370000001</v>
      </c>
      <c r="I117" s="128">
        <v>0.20292410999999999</v>
      </c>
      <c r="J117" s="128">
        <v>14.29151053</v>
      </c>
      <c r="K117" s="128">
        <v>7.8736077299999998</v>
      </c>
      <c r="L117" s="128">
        <v>213.62384638</v>
      </c>
      <c r="M117" s="128">
        <v>111.27411458</v>
      </c>
      <c r="N117" s="128">
        <v>0</v>
      </c>
      <c r="O117" s="128">
        <v>7.5147718100000001</v>
      </c>
      <c r="P117" s="128">
        <v>103.75934277</v>
      </c>
      <c r="Q117" s="128">
        <v>102.3497318</v>
      </c>
      <c r="R117" s="128">
        <v>0</v>
      </c>
      <c r="S117" s="128">
        <v>2.5639714200000001</v>
      </c>
      <c r="T117" s="128">
        <v>99.785760379999999</v>
      </c>
      <c r="U117" s="128">
        <v>113.60970896000001</v>
      </c>
      <c r="V117" s="128">
        <v>196.83018211000001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9">
        <v>43800</v>
      </c>
      <c r="B118" s="128">
        <v>2270.5206096799998</v>
      </c>
      <c r="C118" s="128">
        <v>1950.42455696</v>
      </c>
      <c r="D118" s="128">
        <v>1928.36347854</v>
      </c>
      <c r="E118" s="128">
        <v>1237.6258346699999</v>
      </c>
      <c r="F118" s="128">
        <v>538.86075373999995</v>
      </c>
      <c r="G118" s="128">
        <v>151.87689012999999</v>
      </c>
      <c r="H118" s="128">
        <v>22.061078420000001</v>
      </c>
      <c r="I118" s="128">
        <v>0.2056577</v>
      </c>
      <c r="J118" s="128">
        <v>14.123965460000001</v>
      </c>
      <c r="K118" s="128">
        <v>7.7314552599999997</v>
      </c>
      <c r="L118" s="128">
        <v>207.20938057999999</v>
      </c>
      <c r="M118" s="128">
        <v>113.59901180999999</v>
      </c>
      <c r="N118" s="128">
        <v>0</v>
      </c>
      <c r="O118" s="128">
        <v>7.5342519399999999</v>
      </c>
      <c r="P118" s="128">
        <v>106.06475987</v>
      </c>
      <c r="Q118" s="128">
        <v>93.610368769999994</v>
      </c>
      <c r="R118" s="128">
        <v>0</v>
      </c>
      <c r="S118" s="128">
        <v>2.5266202199999999</v>
      </c>
      <c r="T118" s="128">
        <v>91.083748549999996</v>
      </c>
      <c r="U118" s="128">
        <v>112.88667214</v>
      </c>
      <c r="V118" s="128">
        <v>189.40166001</v>
      </c>
      <c r="W118" s="128"/>
      <c r="X118" s="128"/>
      <c r="Y118" s="128"/>
      <c r="Z118" s="128"/>
      <c r="AA118" s="128"/>
      <c r="AB118" s="128"/>
    </row>
    <row r="119" spans="1:28" hidden="1" outlineLevel="1">
      <c r="A119" s="9">
        <v>43831</v>
      </c>
      <c r="B119" s="128">
        <v>2317.4246785700002</v>
      </c>
      <c r="C119" s="128">
        <v>1993.86366488</v>
      </c>
      <c r="D119" s="128">
        <v>1970.6743735699999</v>
      </c>
      <c r="E119" s="128">
        <v>1262.40549323</v>
      </c>
      <c r="F119" s="128">
        <v>550.27777707999996</v>
      </c>
      <c r="G119" s="128">
        <v>157.99110325999999</v>
      </c>
      <c r="H119" s="128">
        <v>23.189291310000002</v>
      </c>
      <c r="I119" s="128">
        <v>0.21396029999999999</v>
      </c>
      <c r="J119" s="128">
        <v>14.8219473</v>
      </c>
      <c r="K119" s="128">
        <v>8.15338371</v>
      </c>
      <c r="L119" s="128">
        <v>210.21525222</v>
      </c>
      <c r="M119" s="128">
        <v>111.94614928</v>
      </c>
      <c r="N119" s="128">
        <v>0</v>
      </c>
      <c r="O119" s="128">
        <v>7.6308509200000003</v>
      </c>
      <c r="P119" s="128">
        <v>104.31529836</v>
      </c>
      <c r="Q119" s="128">
        <v>98.269102939999996</v>
      </c>
      <c r="R119" s="128">
        <v>0</v>
      </c>
      <c r="S119" s="128">
        <v>2.6581876800000002</v>
      </c>
      <c r="T119" s="128">
        <v>95.610915259999999</v>
      </c>
      <c r="U119" s="128">
        <v>113.34576147</v>
      </c>
      <c r="V119" s="128">
        <v>199.98048942</v>
      </c>
      <c r="W119" s="128"/>
      <c r="X119" s="128"/>
      <c r="Y119" s="128"/>
      <c r="Z119" s="128"/>
      <c r="AA119" s="128"/>
      <c r="AB119" s="128"/>
    </row>
    <row r="120" spans="1:28" hidden="1" outlineLevel="1">
      <c r="A120" s="9">
        <v>43862</v>
      </c>
      <c r="B120" s="128">
        <v>2351.0849352300002</v>
      </c>
      <c r="C120" s="128">
        <v>2016.5395758100001</v>
      </c>
      <c r="D120" s="128">
        <v>1993.6963991800001</v>
      </c>
      <c r="E120" s="128">
        <v>1273.46792792</v>
      </c>
      <c r="F120" s="128">
        <v>563.72120128999995</v>
      </c>
      <c r="G120" s="128">
        <v>156.50726997000001</v>
      </c>
      <c r="H120" s="128">
        <v>22.843176629999999</v>
      </c>
      <c r="I120" s="128">
        <v>0.20971759000000001</v>
      </c>
      <c r="J120" s="128">
        <v>14.58997138</v>
      </c>
      <c r="K120" s="128">
        <v>8.0434876600000003</v>
      </c>
      <c r="L120" s="128">
        <v>212.78604107000001</v>
      </c>
      <c r="M120" s="128">
        <v>115.94923350000001</v>
      </c>
      <c r="N120" s="128">
        <v>0</v>
      </c>
      <c r="O120" s="128">
        <v>7.47934681</v>
      </c>
      <c r="P120" s="128">
        <v>108.46988669</v>
      </c>
      <c r="Q120" s="128">
        <v>96.836807570000005</v>
      </c>
      <c r="R120" s="128">
        <v>0</v>
      </c>
      <c r="S120" s="128">
        <v>2.6196580900000002</v>
      </c>
      <c r="T120" s="128">
        <v>94.217149480000003</v>
      </c>
      <c r="U120" s="128">
        <v>121.75931835</v>
      </c>
      <c r="V120" s="128">
        <v>190.77975103</v>
      </c>
      <c r="W120" s="128"/>
      <c r="X120" s="128"/>
      <c r="Y120" s="128"/>
      <c r="Z120" s="128"/>
      <c r="AA120" s="128"/>
      <c r="AB120" s="128"/>
    </row>
    <row r="121" spans="1:28" hidden="1" outlineLevel="1">
      <c r="A121" s="9">
        <v>43891</v>
      </c>
      <c r="B121" s="128">
        <v>2392.95291542</v>
      </c>
      <c r="C121" s="128">
        <v>2045.83119461</v>
      </c>
      <c r="D121" s="128">
        <v>2019.6785714299999</v>
      </c>
      <c r="E121" s="128">
        <v>1294.59972722</v>
      </c>
      <c r="F121" s="128">
        <v>571.77648939000005</v>
      </c>
      <c r="G121" s="128">
        <v>153.30235482000001</v>
      </c>
      <c r="H121" s="128">
        <v>26.152623179999999</v>
      </c>
      <c r="I121" s="128">
        <v>0.24151312999999999</v>
      </c>
      <c r="J121" s="128">
        <v>16.692105049999999</v>
      </c>
      <c r="K121" s="128">
        <v>9.2190049999999992</v>
      </c>
      <c r="L121" s="128">
        <v>224.07240336000001</v>
      </c>
      <c r="M121" s="128">
        <v>116.78132351000001</v>
      </c>
      <c r="N121" s="128">
        <v>1.2349999999999999E-4</v>
      </c>
      <c r="O121" s="128">
        <v>6.0477694399999997</v>
      </c>
      <c r="P121" s="128">
        <v>110.73343057</v>
      </c>
      <c r="Q121" s="128">
        <v>107.29107985</v>
      </c>
      <c r="R121" s="128">
        <v>0</v>
      </c>
      <c r="S121" s="128">
        <v>2.99301884</v>
      </c>
      <c r="T121" s="128">
        <v>104.29806101</v>
      </c>
      <c r="U121" s="128">
        <v>123.04931745</v>
      </c>
      <c r="V121" s="128">
        <v>211.76206543000001</v>
      </c>
      <c r="W121" s="128"/>
      <c r="X121" s="128"/>
      <c r="Y121" s="128"/>
      <c r="Z121" s="128"/>
      <c r="AA121" s="128"/>
      <c r="AB121" s="128"/>
    </row>
    <row r="122" spans="1:28" hidden="1" outlineLevel="1">
      <c r="A122" s="9">
        <v>43922</v>
      </c>
      <c r="B122" s="128">
        <v>2304.06849496</v>
      </c>
      <c r="C122" s="128">
        <v>1969.16225282</v>
      </c>
      <c r="D122" s="128">
        <v>1944.13820964</v>
      </c>
      <c r="E122" s="128">
        <v>1225.9825388300001</v>
      </c>
      <c r="F122" s="128">
        <v>553.58272291000003</v>
      </c>
      <c r="G122" s="128">
        <v>164.5729479</v>
      </c>
      <c r="H122" s="128">
        <v>25.02404318</v>
      </c>
      <c r="I122" s="128">
        <v>0.23276031</v>
      </c>
      <c r="J122" s="128">
        <v>15.983598519999999</v>
      </c>
      <c r="K122" s="128">
        <v>8.8076843500000006</v>
      </c>
      <c r="L122" s="128">
        <v>218.46459906000001</v>
      </c>
      <c r="M122" s="128">
        <v>115.77429633</v>
      </c>
      <c r="N122" s="128">
        <v>1.9443999999999999E-4</v>
      </c>
      <c r="O122" s="128">
        <v>5.9589129400000003</v>
      </c>
      <c r="P122" s="128">
        <v>109.81518895000001</v>
      </c>
      <c r="Q122" s="128">
        <v>102.69030273</v>
      </c>
      <c r="R122" s="128">
        <v>0</v>
      </c>
      <c r="S122" s="128">
        <v>2.8766168699999999</v>
      </c>
      <c r="T122" s="128">
        <v>99.813685860000007</v>
      </c>
      <c r="U122" s="128">
        <v>116.44164308000001</v>
      </c>
      <c r="V122" s="128">
        <v>207.97091054000001</v>
      </c>
      <c r="W122" s="128"/>
      <c r="X122" s="128"/>
      <c r="Y122" s="128"/>
      <c r="Z122" s="128"/>
      <c r="AA122" s="128"/>
      <c r="AB122" s="128"/>
    </row>
    <row r="123" spans="1:28" hidden="1" outlineLevel="1">
      <c r="A123" s="9">
        <v>43952</v>
      </c>
      <c r="B123" s="128">
        <v>2303.6023610100001</v>
      </c>
      <c r="C123" s="128">
        <v>1972.3023270000001</v>
      </c>
      <c r="D123" s="128">
        <v>1947.2583972899999</v>
      </c>
      <c r="E123" s="128">
        <v>1241.11890526</v>
      </c>
      <c r="F123" s="128">
        <v>556.75788822000004</v>
      </c>
      <c r="G123" s="128">
        <v>149.38160381</v>
      </c>
      <c r="H123" s="128">
        <v>25.04392971</v>
      </c>
      <c r="I123" s="128">
        <v>0.26057039999999998</v>
      </c>
      <c r="J123" s="128">
        <v>15.99762308</v>
      </c>
      <c r="K123" s="128">
        <v>8.7857362299999995</v>
      </c>
      <c r="L123" s="128">
        <v>219.04712488000001</v>
      </c>
      <c r="M123" s="128">
        <v>116.32646919</v>
      </c>
      <c r="N123" s="128">
        <v>0</v>
      </c>
      <c r="O123" s="128">
        <v>6.0044217299999998</v>
      </c>
      <c r="P123" s="128">
        <v>110.32204745999999</v>
      </c>
      <c r="Q123" s="128">
        <v>102.72065569</v>
      </c>
      <c r="R123" s="128">
        <v>0</v>
      </c>
      <c r="S123" s="128">
        <v>2.86963101</v>
      </c>
      <c r="T123" s="128">
        <v>99.851024679999995</v>
      </c>
      <c r="U123" s="128">
        <v>112.25290913000001</v>
      </c>
      <c r="V123" s="128">
        <v>208.31583534000001</v>
      </c>
      <c r="W123" s="128"/>
      <c r="X123" s="128"/>
      <c r="Y123" s="128"/>
      <c r="Z123" s="128"/>
      <c r="AA123" s="128"/>
      <c r="AB123" s="128"/>
    </row>
    <row r="124" spans="1:28" hidden="1" outlineLevel="1">
      <c r="A124" s="9">
        <v>43983</v>
      </c>
      <c r="B124" s="128">
        <v>2327.12966061</v>
      </c>
      <c r="C124" s="128">
        <v>1999.3814253200001</v>
      </c>
      <c r="D124" s="128">
        <v>1974.6784946600001</v>
      </c>
      <c r="E124" s="128">
        <v>1258.4193661100001</v>
      </c>
      <c r="F124" s="128">
        <v>566.82224031999999</v>
      </c>
      <c r="G124" s="128">
        <v>149.43688822999999</v>
      </c>
      <c r="H124" s="128">
        <v>24.70293066</v>
      </c>
      <c r="I124" s="128">
        <v>2.7336969999999999E-2</v>
      </c>
      <c r="J124" s="128">
        <v>15.936204719999999</v>
      </c>
      <c r="K124" s="128">
        <v>8.7393889700000003</v>
      </c>
      <c r="L124" s="128">
        <v>218.59615952999999</v>
      </c>
      <c r="M124" s="128">
        <v>116.14738083</v>
      </c>
      <c r="N124" s="128">
        <v>1.0733E-4</v>
      </c>
      <c r="O124" s="128">
        <v>5.7649795099999999</v>
      </c>
      <c r="P124" s="128">
        <v>110.38229398999999</v>
      </c>
      <c r="Q124" s="128">
        <v>102.44877870000001</v>
      </c>
      <c r="R124" s="128">
        <v>0</v>
      </c>
      <c r="S124" s="128">
        <v>2.8468389599999999</v>
      </c>
      <c r="T124" s="128">
        <v>99.601939740000006</v>
      </c>
      <c r="U124" s="128">
        <v>109.15207576</v>
      </c>
      <c r="V124" s="128">
        <v>198.75530917</v>
      </c>
      <c r="W124" s="128"/>
      <c r="X124" s="128"/>
      <c r="Y124" s="128"/>
      <c r="Z124" s="128"/>
      <c r="AA124" s="128"/>
      <c r="AB124" s="128"/>
    </row>
    <row r="125" spans="1:28" hidden="1" outlineLevel="1">
      <c r="A125" s="9">
        <v>44013</v>
      </c>
      <c r="B125" s="128">
        <v>2351.8881797399999</v>
      </c>
      <c r="C125" s="128">
        <v>2019.39453301</v>
      </c>
      <c r="D125" s="128">
        <v>1993.53703821</v>
      </c>
      <c r="E125" s="128">
        <v>1262.9158463700001</v>
      </c>
      <c r="F125" s="128">
        <v>574.52853735999997</v>
      </c>
      <c r="G125" s="128">
        <v>156.09265447999999</v>
      </c>
      <c r="H125" s="128">
        <v>25.857494800000001</v>
      </c>
      <c r="I125" s="128">
        <v>2.8891030000000002E-2</v>
      </c>
      <c r="J125" s="128">
        <v>16.70491342</v>
      </c>
      <c r="K125" s="128">
        <v>9.1236903500000004</v>
      </c>
      <c r="L125" s="128">
        <v>226.63522111</v>
      </c>
      <c r="M125" s="128">
        <v>119.42202435</v>
      </c>
      <c r="N125" s="128">
        <v>0</v>
      </c>
      <c r="O125" s="128">
        <v>5.5017573200000003</v>
      </c>
      <c r="P125" s="128">
        <v>113.92026703000001</v>
      </c>
      <c r="Q125" s="128">
        <v>107.21319676</v>
      </c>
      <c r="R125" s="128">
        <v>0</v>
      </c>
      <c r="S125" s="128">
        <v>2.9533973200000001</v>
      </c>
      <c r="T125" s="128">
        <v>104.25979943999999</v>
      </c>
      <c r="U125" s="128">
        <v>105.85842562000001</v>
      </c>
      <c r="V125" s="128">
        <v>215.61847452000001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9">
        <v>44044</v>
      </c>
      <c r="B126" s="128">
        <v>2416.49297497</v>
      </c>
      <c r="C126" s="128">
        <v>2074.52021947</v>
      </c>
      <c r="D126" s="128">
        <v>2049.2915205499999</v>
      </c>
      <c r="E126" s="128">
        <v>1287.3530168299999</v>
      </c>
      <c r="F126" s="128">
        <v>604.81435420000003</v>
      </c>
      <c r="G126" s="128">
        <v>157.12414952</v>
      </c>
      <c r="H126" s="128">
        <v>25.228698919999999</v>
      </c>
      <c r="I126" s="128">
        <v>4.5248719999999999E-2</v>
      </c>
      <c r="J126" s="128">
        <v>16.62629987</v>
      </c>
      <c r="K126" s="128">
        <v>8.5571503300000007</v>
      </c>
      <c r="L126" s="128">
        <v>230.72942660999999</v>
      </c>
      <c r="M126" s="128">
        <v>123.97677487999999</v>
      </c>
      <c r="N126" s="128">
        <v>1.9395999999999999E-4</v>
      </c>
      <c r="O126" s="128">
        <v>6.0471766899999997</v>
      </c>
      <c r="P126" s="128">
        <v>117.92940423</v>
      </c>
      <c r="Q126" s="128">
        <v>106.75265173</v>
      </c>
      <c r="R126" s="128">
        <v>0</v>
      </c>
      <c r="S126" s="128">
        <v>2.93042398</v>
      </c>
      <c r="T126" s="128">
        <v>103.82222775</v>
      </c>
      <c r="U126" s="128">
        <v>111.24332889</v>
      </c>
      <c r="V126" s="128">
        <v>220.75939348</v>
      </c>
      <c r="W126" s="128"/>
      <c r="X126" s="128"/>
      <c r="Y126" s="128"/>
      <c r="Z126" s="128"/>
      <c r="AA126" s="128"/>
      <c r="AB126" s="128"/>
    </row>
    <row r="127" spans="1:28" hidden="1" outlineLevel="1">
      <c r="A127" s="9">
        <v>44075</v>
      </c>
      <c r="B127" s="128">
        <v>2410.7406209300002</v>
      </c>
      <c r="C127" s="128">
        <v>2052.02145522</v>
      </c>
      <c r="D127" s="128">
        <v>2026.16199871</v>
      </c>
      <c r="E127" s="128">
        <v>1273.4097533199999</v>
      </c>
      <c r="F127" s="128">
        <v>597.00976322999998</v>
      </c>
      <c r="G127" s="128">
        <v>155.74248216000001</v>
      </c>
      <c r="H127" s="128">
        <v>25.859456510000001</v>
      </c>
      <c r="I127" s="128">
        <v>4.262991E-2</v>
      </c>
      <c r="J127" s="128">
        <v>17.048278280000002</v>
      </c>
      <c r="K127" s="128">
        <v>8.7685483200000007</v>
      </c>
      <c r="L127" s="128">
        <v>235.09497006000001</v>
      </c>
      <c r="M127" s="128">
        <v>125.3723755</v>
      </c>
      <c r="N127" s="128">
        <v>1.9443999999999999E-4</v>
      </c>
      <c r="O127" s="128">
        <v>5.7047354800000001</v>
      </c>
      <c r="P127" s="128">
        <v>119.66744558000001</v>
      </c>
      <c r="Q127" s="128">
        <v>109.72259456</v>
      </c>
      <c r="R127" s="128">
        <v>0</v>
      </c>
      <c r="S127" s="128">
        <v>3.0182005099999998</v>
      </c>
      <c r="T127" s="128">
        <v>106.70439405</v>
      </c>
      <c r="U127" s="128">
        <v>123.62419565</v>
      </c>
      <c r="V127" s="128">
        <v>229.66676609000001</v>
      </c>
      <c r="W127" s="128"/>
      <c r="X127" s="128"/>
      <c r="Y127" s="128"/>
      <c r="Z127" s="128"/>
      <c r="AA127" s="128"/>
      <c r="AB127" s="128"/>
    </row>
    <row r="128" spans="1:28" hidden="1" outlineLevel="1">
      <c r="A128" s="9">
        <v>44105</v>
      </c>
      <c r="B128" s="128">
        <v>2351.1934234800001</v>
      </c>
      <c r="C128" s="128">
        <v>1988.1960495999999</v>
      </c>
      <c r="D128" s="128">
        <v>1962.31109821</v>
      </c>
      <c r="E128" s="128">
        <v>1204.50147659</v>
      </c>
      <c r="F128" s="128">
        <v>599.54317132999995</v>
      </c>
      <c r="G128" s="128">
        <v>158.26645028999999</v>
      </c>
      <c r="H128" s="128">
        <v>25.884951390000001</v>
      </c>
      <c r="I128" s="128">
        <v>1.0621820000000001E-2</v>
      </c>
      <c r="J128" s="128">
        <v>17.133010540000001</v>
      </c>
      <c r="K128" s="128">
        <v>8.7413190299999997</v>
      </c>
      <c r="L128" s="128">
        <v>238.28239920999999</v>
      </c>
      <c r="M128" s="128">
        <v>128.69728995</v>
      </c>
      <c r="N128" s="128">
        <v>1.8039999999999999E-4</v>
      </c>
      <c r="O128" s="128">
        <v>5.6976215200000002</v>
      </c>
      <c r="P128" s="128">
        <v>122.99948802999999</v>
      </c>
      <c r="Q128" s="128">
        <v>109.58510926</v>
      </c>
      <c r="R128" s="128">
        <v>0</v>
      </c>
      <c r="S128" s="128">
        <v>3.0330681099999999</v>
      </c>
      <c r="T128" s="128">
        <v>106.55204114999999</v>
      </c>
      <c r="U128" s="128">
        <v>124.71497467</v>
      </c>
      <c r="V128" s="128">
        <v>235.96371403000001</v>
      </c>
      <c r="W128" s="128"/>
      <c r="X128" s="128"/>
      <c r="Y128" s="128"/>
      <c r="Z128" s="128"/>
      <c r="AA128" s="128"/>
      <c r="AB128" s="128"/>
    </row>
    <row r="129" spans="1:28" hidden="1" outlineLevel="1">
      <c r="A129" s="9">
        <v>44136</v>
      </c>
      <c r="B129" s="128">
        <v>2308.4894258200002</v>
      </c>
      <c r="C129" s="128">
        <v>1974.41491154</v>
      </c>
      <c r="D129" s="128">
        <v>1965.3280959199999</v>
      </c>
      <c r="E129" s="128">
        <v>1205.1052859599999</v>
      </c>
      <c r="F129" s="128">
        <v>602.42954465000003</v>
      </c>
      <c r="G129" s="128">
        <v>157.79326531000001</v>
      </c>
      <c r="H129" s="128">
        <v>9.0868156199999994</v>
      </c>
      <c r="I129" s="128">
        <v>1.025482E-2</v>
      </c>
      <c r="J129" s="128">
        <v>1.22621074</v>
      </c>
      <c r="K129" s="128">
        <v>7.8503500600000002</v>
      </c>
      <c r="L129" s="128">
        <v>215.51482018999999</v>
      </c>
      <c r="M129" s="128">
        <v>133.48592296000001</v>
      </c>
      <c r="N129" s="128">
        <v>1.9443999999999999E-4</v>
      </c>
      <c r="O129" s="128">
        <v>5.7756701899999996</v>
      </c>
      <c r="P129" s="128">
        <v>127.71005833</v>
      </c>
      <c r="Q129" s="128">
        <v>82.028897229999998</v>
      </c>
      <c r="R129" s="128">
        <v>0</v>
      </c>
      <c r="S129" s="128">
        <v>1.03298095</v>
      </c>
      <c r="T129" s="128">
        <v>80.995916280000003</v>
      </c>
      <c r="U129" s="128">
        <v>118.55969408999999</v>
      </c>
      <c r="V129" s="128">
        <v>234.49390062000001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9">
        <v>44166</v>
      </c>
      <c r="B130" s="128">
        <v>2271.7701533200002</v>
      </c>
      <c r="C130" s="128">
        <v>1938.98522329</v>
      </c>
      <c r="D130" s="128">
        <v>1929.9252634699999</v>
      </c>
      <c r="E130" s="128">
        <v>1172.1931487500001</v>
      </c>
      <c r="F130" s="128">
        <v>598.99013788000002</v>
      </c>
      <c r="G130" s="128">
        <v>158.74197684000001</v>
      </c>
      <c r="H130" s="128">
        <v>9.0599598199999996</v>
      </c>
      <c r="I130" s="128">
        <v>5.5607900000000004E-3</v>
      </c>
      <c r="J130" s="128">
        <v>1.21669731</v>
      </c>
      <c r="K130" s="128">
        <v>7.8377017200000001</v>
      </c>
      <c r="L130" s="128">
        <v>220.58384769</v>
      </c>
      <c r="M130" s="128">
        <v>139.39503723000001</v>
      </c>
      <c r="N130" s="128">
        <v>2.1935999999999999E-4</v>
      </c>
      <c r="O130" s="128">
        <v>5.7203485000000001</v>
      </c>
      <c r="P130" s="128">
        <v>133.67446937</v>
      </c>
      <c r="Q130" s="128">
        <v>81.188810459999999</v>
      </c>
      <c r="R130" s="128">
        <v>0</v>
      </c>
      <c r="S130" s="128">
        <v>1.0259597</v>
      </c>
      <c r="T130" s="128">
        <v>80.162850759999998</v>
      </c>
      <c r="U130" s="128">
        <v>112.20108234</v>
      </c>
      <c r="V130" s="128">
        <v>243.19584567999999</v>
      </c>
      <c r="W130" s="128"/>
      <c r="X130" s="128"/>
      <c r="Y130" s="128"/>
      <c r="Z130" s="128"/>
      <c r="AA130" s="128"/>
      <c r="AB130" s="128"/>
    </row>
    <row r="131" spans="1:28" hidden="1" outlineLevel="1">
      <c r="A131" s="9">
        <v>44197</v>
      </c>
      <c r="B131" s="128">
        <v>2285.8020897299998</v>
      </c>
      <c r="C131" s="128">
        <v>1951.6899389299999</v>
      </c>
      <c r="D131" s="128">
        <v>1942.6730073000001</v>
      </c>
      <c r="E131" s="128">
        <v>1176.33080217</v>
      </c>
      <c r="F131" s="128">
        <v>603.16027928999995</v>
      </c>
      <c r="G131" s="128">
        <v>163.18192583999999</v>
      </c>
      <c r="H131" s="128">
        <v>9.0169316300000002</v>
      </c>
      <c r="I131" s="128">
        <v>5.6467899999999996E-3</v>
      </c>
      <c r="J131" s="128">
        <v>1.21266374</v>
      </c>
      <c r="K131" s="128">
        <v>7.7986211000000001</v>
      </c>
      <c r="L131" s="128">
        <v>223.06027628999999</v>
      </c>
      <c r="M131" s="128">
        <v>142.32720860000001</v>
      </c>
      <c r="N131" s="128">
        <v>0</v>
      </c>
      <c r="O131" s="128">
        <v>5.3387420199999998</v>
      </c>
      <c r="P131" s="128">
        <v>136.98846657999999</v>
      </c>
      <c r="Q131" s="128">
        <v>80.733067689999999</v>
      </c>
      <c r="R131" s="128">
        <v>0</v>
      </c>
      <c r="S131" s="128">
        <v>1.02299517</v>
      </c>
      <c r="T131" s="128">
        <v>79.710072519999997</v>
      </c>
      <c r="U131" s="128">
        <v>111.05187451</v>
      </c>
      <c r="V131" s="128">
        <v>244.56407533000001</v>
      </c>
      <c r="W131" s="128"/>
      <c r="X131" s="128"/>
      <c r="Y131" s="128"/>
      <c r="Z131" s="128"/>
      <c r="AA131" s="128"/>
      <c r="AB131" s="128"/>
    </row>
    <row r="132" spans="1:28" hidden="1" outlineLevel="1">
      <c r="A132" s="9">
        <v>44228</v>
      </c>
      <c r="B132" s="128">
        <v>2286.1405676700001</v>
      </c>
      <c r="C132" s="128">
        <v>1956.1193420499999</v>
      </c>
      <c r="D132" s="128">
        <v>1947.7567542500001</v>
      </c>
      <c r="E132" s="128">
        <v>1187.5044735500001</v>
      </c>
      <c r="F132" s="128">
        <v>600.29905639000003</v>
      </c>
      <c r="G132" s="128">
        <v>159.95322431</v>
      </c>
      <c r="H132" s="128">
        <v>8.3625878</v>
      </c>
      <c r="I132" s="128">
        <v>1.124347E-2</v>
      </c>
      <c r="J132" s="128">
        <v>0.65829850000000001</v>
      </c>
      <c r="K132" s="128">
        <v>7.69304583</v>
      </c>
      <c r="L132" s="128">
        <v>217.67492858</v>
      </c>
      <c r="M132" s="128">
        <v>142.21521663999999</v>
      </c>
      <c r="N132" s="128">
        <v>0</v>
      </c>
      <c r="O132" s="128">
        <v>5.5876025499999997</v>
      </c>
      <c r="P132" s="128">
        <v>136.62761409000001</v>
      </c>
      <c r="Q132" s="128">
        <v>75.459711940000005</v>
      </c>
      <c r="R132" s="128">
        <v>0</v>
      </c>
      <c r="S132" s="128">
        <v>1.0134593300000001</v>
      </c>
      <c r="T132" s="128">
        <v>74.446252610000002</v>
      </c>
      <c r="U132" s="128">
        <v>112.34629704</v>
      </c>
      <c r="V132" s="128">
        <v>236.76484485</v>
      </c>
      <c r="W132" s="128"/>
      <c r="X132" s="128"/>
      <c r="Y132" s="128"/>
      <c r="Z132" s="128"/>
      <c r="AA132" s="128"/>
      <c r="AB132" s="128"/>
    </row>
    <row r="133" spans="1:28" hidden="1" outlineLevel="1">
      <c r="A133" s="9">
        <v>44256</v>
      </c>
      <c r="B133" s="128">
        <v>2355.4813046099998</v>
      </c>
      <c r="C133" s="128">
        <v>2010.19234643</v>
      </c>
      <c r="D133" s="128">
        <v>2001.8886302200001</v>
      </c>
      <c r="E133" s="128">
        <v>1228.9263912399999</v>
      </c>
      <c r="F133" s="128">
        <v>617.18958292000002</v>
      </c>
      <c r="G133" s="128">
        <v>155.77265606</v>
      </c>
      <c r="H133" s="128">
        <v>8.3037162099999993</v>
      </c>
      <c r="I133" s="128">
        <v>3.8145610000000003E-2</v>
      </c>
      <c r="J133" s="128">
        <v>0.65671930999999995</v>
      </c>
      <c r="K133" s="128">
        <v>7.6088512899999996</v>
      </c>
      <c r="L133" s="128">
        <v>222.04727101</v>
      </c>
      <c r="M133" s="128">
        <v>147.57645411999999</v>
      </c>
      <c r="N133" s="128">
        <v>0</v>
      </c>
      <c r="O133" s="128">
        <v>5.7291995</v>
      </c>
      <c r="P133" s="128">
        <v>141.84725462</v>
      </c>
      <c r="Q133" s="128">
        <v>74.470816889999995</v>
      </c>
      <c r="R133" s="128">
        <v>0</v>
      </c>
      <c r="S133" s="128">
        <v>1.0118301000000001</v>
      </c>
      <c r="T133" s="128">
        <v>73.458986789999997</v>
      </c>
      <c r="U133" s="128">
        <v>123.24168717000001</v>
      </c>
      <c r="V133" s="128">
        <v>245.09572853</v>
      </c>
      <c r="W133" s="128"/>
      <c r="X133" s="128"/>
      <c r="Y133" s="128"/>
      <c r="Z133" s="128"/>
      <c r="AA133" s="128"/>
      <c r="AB133" s="128"/>
    </row>
    <row r="134" spans="1:28" hidden="1" outlineLevel="1">
      <c r="A134" s="9">
        <v>44287</v>
      </c>
      <c r="B134" s="128">
        <v>2383.29244049</v>
      </c>
      <c r="C134" s="128">
        <v>2023.1980004300001</v>
      </c>
      <c r="D134" s="128">
        <v>2014.9115407300001</v>
      </c>
      <c r="E134" s="128">
        <v>1223.92754588</v>
      </c>
      <c r="F134" s="128">
        <v>630.00922860000003</v>
      </c>
      <c r="G134" s="128">
        <v>160.97476624999999</v>
      </c>
      <c r="H134" s="128">
        <v>8.2864597</v>
      </c>
      <c r="I134" s="128">
        <v>6.4920100000000003E-3</v>
      </c>
      <c r="J134" s="128">
        <v>0.65235034999999997</v>
      </c>
      <c r="K134" s="128">
        <v>7.6276173399999996</v>
      </c>
      <c r="L134" s="128">
        <v>229.83767528999999</v>
      </c>
      <c r="M134" s="128">
        <v>155.24787481999999</v>
      </c>
      <c r="N134" s="128">
        <v>0</v>
      </c>
      <c r="O134" s="128">
        <v>5.8006920199999996</v>
      </c>
      <c r="P134" s="128">
        <v>149.44718280000001</v>
      </c>
      <c r="Q134" s="128">
        <v>74.58980047</v>
      </c>
      <c r="R134" s="128">
        <v>0</v>
      </c>
      <c r="S134" s="128">
        <v>1.0069242899999999</v>
      </c>
      <c r="T134" s="128">
        <v>73.58287618</v>
      </c>
      <c r="U134" s="128">
        <v>130.25676476999999</v>
      </c>
      <c r="V134" s="128">
        <v>255.63194952000001</v>
      </c>
      <c r="W134" s="128"/>
      <c r="X134" s="128"/>
      <c r="Y134" s="128"/>
      <c r="Z134" s="128"/>
      <c r="AA134" s="128"/>
      <c r="AB134" s="128"/>
    </row>
    <row r="135" spans="1:28" hidden="1" outlineLevel="1">
      <c r="A135" s="9">
        <v>44317</v>
      </c>
      <c r="B135" s="128">
        <v>2473.8579199800001</v>
      </c>
      <c r="C135" s="128">
        <v>2092.9623079500002</v>
      </c>
      <c r="D135" s="128">
        <v>2084.7315851399999</v>
      </c>
      <c r="E135" s="128">
        <v>1274.6272233</v>
      </c>
      <c r="F135" s="128">
        <v>645.14385159000005</v>
      </c>
      <c r="G135" s="128">
        <v>164.96051025</v>
      </c>
      <c r="H135" s="128">
        <v>8.2307228099999996</v>
      </c>
      <c r="I135" s="128">
        <v>5.6042699999999997E-3</v>
      </c>
      <c r="J135" s="128">
        <v>0.60545130000000003</v>
      </c>
      <c r="K135" s="128">
        <v>7.6196672400000001</v>
      </c>
      <c r="L135" s="128">
        <v>245.85513693999999</v>
      </c>
      <c r="M135" s="128">
        <v>172.07788202</v>
      </c>
      <c r="N135" s="128">
        <v>0</v>
      </c>
      <c r="O135" s="128">
        <v>5.5618299999999996</v>
      </c>
      <c r="P135" s="128">
        <v>166.51605201999999</v>
      </c>
      <c r="Q135" s="128">
        <v>73.777254920000004</v>
      </c>
      <c r="R135" s="128">
        <v>0</v>
      </c>
      <c r="S135" s="128">
        <v>0.99786741000000001</v>
      </c>
      <c r="T135" s="128">
        <v>72.779387510000007</v>
      </c>
      <c r="U135" s="128">
        <v>135.04047509</v>
      </c>
      <c r="V135" s="128">
        <v>275.17037835000002</v>
      </c>
      <c r="W135" s="128"/>
      <c r="X135" s="128"/>
      <c r="Y135" s="128"/>
      <c r="Z135" s="128"/>
      <c r="AA135" s="128"/>
      <c r="AB135" s="128"/>
    </row>
    <row r="136" spans="1:28" hidden="1" outlineLevel="1">
      <c r="A136" s="9">
        <v>44348</v>
      </c>
      <c r="B136" s="128">
        <v>2536.9644743399999</v>
      </c>
      <c r="C136" s="128">
        <v>2137.8387317900001</v>
      </c>
      <c r="D136" s="128">
        <v>2129.7468951800001</v>
      </c>
      <c r="E136" s="128">
        <v>1302.98367312</v>
      </c>
      <c r="F136" s="128">
        <v>652.35194242</v>
      </c>
      <c r="G136" s="128">
        <v>174.41127964</v>
      </c>
      <c r="H136" s="128">
        <v>8.0918366099999997</v>
      </c>
      <c r="I136" s="128">
        <v>4.2310999999999998E-3</v>
      </c>
      <c r="J136" s="128">
        <v>0.59765005000000004</v>
      </c>
      <c r="K136" s="128">
        <v>7.48995546</v>
      </c>
      <c r="L136" s="128">
        <v>257.03409450999999</v>
      </c>
      <c r="M136" s="128">
        <v>184.62523922</v>
      </c>
      <c r="N136" s="128">
        <v>1.6244E-4</v>
      </c>
      <c r="O136" s="128">
        <v>6.8161375</v>
      </c>
      <c r="P136" s="128">
        <v>177.80893928</v>
      </c>
      <c r="Q136" s="128">
        <v>72.408855290000005</v>
      </c>
      <c r="R136" s="128">
        <v>0</v>
      </c>
      <c r="S136" s="128">
        <v>0.98610726000000004</v>
      </c>
      <c r="T136" s="128">
        <v>71.422748029999994</v>
      </c>
      <c r="U136" s="128">
        <v>142.09164804</v>
      </c>
      <c r="V136" s="128">
        <v>293.86858429</v>
      </c>
      <c r="W136" s="128"/>
      <c r="X136" s="128"/>
      <c r="Y136" s="128"/>
      <c r="Z136" s="128"/>
      <c r="AA136" s="128"/>
      <c r="AB136" s="128"/>
    </row>
    <row r="137" spans="1:28" hidden="1" outlineLevel="1">
      <c r="A137" s="9">
        <v>44378</v>
      </c>
      <c r="B137" s="128">
        <v>2614.1279332700001</v>
      </c>
      <c r="C137" s="128">
        <v>2193.5522727299999</v>
      </c>
      <c r="D137" s="128">
        <v>2185.5061654299998</v>
      </c>
      <c r="E137" s="128">
        <v>1332.9393327800001</v>
      </c>
      <c r="F137" s="128">
        <v>673.31481216999998</v>
      </c>
      <c r="G137" s="128">
        <v>179.25202048</v>
      </c>
      <c r="H137" s="128">
        <v>8.0461072999999992</v>
      </c>
      <c r="I137" s="128">
        <v>1.0816299999999999E-2</v>
      </c>
      <c r="J137" s="128">
        <v>0.58999261999999997</v>
      </c>
      <c r="K137" s="128">
        <v>7.4452983799999997</v>
      </c>
      <c r="L137" s="128">
        <v>270.07236902</v>
      </c>
      <c r="M137" s="128">
        <v>198.57291832999999</v>
      </c>
      <c r="N137" s="128">
        <v>1.7484E-4</v>
      </c>
      <c r="O137" s="128">
        <v>7.2632509900000004</v>
      </c>
      <c r="P137" s="128">
        <v>191.3094925</v>
      </c>
      <c r="Q137" s="128">
        <v>71.499450690000003</v>
      </c>
      <c r="R137" s="128">
        <v>0</v>
      </c>
      <c r="S137" s="128">
        <v>0.97559896000000002</v>
      </c>
      <c r="T137" s="128">
        <v>70.523851730000004</v>
      </c>
      <c r="U137" s="128">
        <v>150.50329152</v>
      </c>
      <c r="V137" s="128">
        <v>310.12039188</v>
      </c>
      <c r="W137" s="128"/>
      <c r="X137" s="128"/>
      <c r="Y137" s="128"/>
      <c r="Z137" s="128"/>
      <c r="AA137" s="128"/>
      <c r="AB137" s="128"/>
    </row>
    <row r="138" spans="1:28" hidden="1" outlineLevel="1">
      <c r="A138" s="9">
        <v>44409</v>
      </c>
      <c r="B138" s="128">
        <v>2725.69328778</v>
      </c>
      <c r="C138" s="128">
        <v>2283.1744344200001</v>
      </c>
      <c r="D138" s="128">
        <v>2275.1253364099998</v>
      </c>
      <c r="E138" s="128">
        <v>1399.6508693799999</v>
      </c>
      <c r="F138" s="128">
        <v>693.00592505999998</v>
      </c>
      <c r="G138" s="128">
        <v>182.46854196999999</v>
      </c>
      <c r="H138" s="128">
        <v>8.0490980099999998</v>
      </c>
      <c r="I138" s="128">
        <v>2.786723E-2</v>
      </c>
      <c r="J138" s="128">
        <v>0.58940890999999995</v>
      </c>
      <c r="K138" s="128">
        <v>7.4318218700000003</v>
      </c>
      <c r="L138" s="128">
        <v>285.00202831000001</v>
      </c>
      <c r="M138" s="128">
        <v>217.48271789</v>
      </c>
      <c r="N138" s="128">
        <v>0</v>
      </c>
      <c r="O138" s="128">
        <v>6.92023235</v>
      </c>
      <c r="P138" s="128">
        <v>210.56248554000001</v>
      </c>
      <c r="Q138" s="128">
        <v>67.519310419999996</v>
      </c>
      <c r="R138" s="128">
        <v>0</v>
      </c>
      <c r="S138" s="128">
        <v>0.97463376999999995</v>
      </c>
      <c r="T138" s="128">
        <v>66.54467665</v>
      </c>
      <c r="U138" s="128">
        <v>157.51682504999999</v>
      </c>
      <c r="V138" s="128">
        <v>338.51500103000001</v>
      </c>
      <c r="W138" s="128"/>
      <c r="X138" s="128"/>
      <c r="Y138" s="128"/>
      <c r="Z138" s="128"/>
      <c r="AA138" s="128"/>
      <c r="AB138" s="128"/>
    </row>
    <row r="139" spans="1:28" hidden="1" outlineLevel="1">
      <c r="A139" s="9">
        <v>44440</v>
      </c>
      <c r="B139" s="128">
        <v>2766.3607308199998</v>
      </c>
      <c r="C139" s="128">
        <v>2298.7453467</v>
      </c>
      <c r="D139" s="128">
        <v>2291.0620086899999</v>
      </c>
      <c r="E139" s="128">
        <v>1330.8641963600001</v>
      </c>
      <c r="F139" s="128">
        <v>773.75426598000001</v>
      </c>
      <c r="G139" s="128">
        <v>186.44354634999999</v>
      </c>
      <c r="H139" s="128">
        <v>7.6833380099999999</v>
      </c>
      <c r="I139" s="128">
        <v>2.041873E-2</v>
      </c>
      <c r="J139" s="128">
        <v>0.32845865000000002</v>
      </c>
      <c r="K139" s="128">
        <v>7.3344606299999997</v>
      </c>
      <c r="L139" s="128">
        <v>298.49584371999998</v>
      </c>
      <c r="M139" s="128">
        <v>231.81786417999999</v>
      </c>
      <c r="N139" s="128">
        <v>0</v>
      </c>
      <c r="O139" s="128">
        <v>7.7678415899999997</v>
      </c>
      <c r="P139" s="128">
        <v>224.05002259</v>
      </c>
      <c r="Q139" s="128">
        <v>66.677979539999995</v>
      </c>
      <c r="R139" s="128">
        <v>0</v>
      </c>
      <c r="S139" s="128">
        <v>0.96432505000000002</v>
      </c>
      <c r="T139" s="128">
        <v>65.713654489999996</v>
      </c>
      <c r="U139" s="128">
        <v>169.11954040000001</v>
      </c>
      <c r="V139" s="128">
        <v>356.22716835</v>
      </c>
      <c r="W139" s="128"/>
      <c r="X139" s="128"/>
      <c r="Y139" s="128"/>
      <c r="Z139" s="128"/>
      <c r="AA139" s="128"/>
      <c r="AB139" s="128"/>
    </row>
    <row r="140" spans="1:28" hidden="1" outlineLevel="1">
      <c r="A140" s="9">
        <v>44470</v>
      </c>
      <c r="B140" s="128">
        <v>2778.2818009600001</v>
      </c>
      <c r="C140" s="128">
        <v>2307.4319142200002</v>
      </c>
      <c r="D140" s="128">
        <v>2303.5505460999998</v>
      </c>
      <c r="E140" s="128">
        <v>1300.97387938</v>
      </c>
      <c r="F140" s="128">
        <v>785.50632251000002</v>
      </c>
      <c r="G140" s="128">
        <v>217.07034421</v>
      </c>
      <c r="H140" s="128">
        <v>3.8813681199999999</v>
      </c>
      <c r="I140" s="128">
        <v>5.2386799999999999E-3</v>
      </c>
      <c r="J140" s="128">
        <v>0.18205963</v>
      </c>
      <c r="K140" s="128">
        <v>3.6940698099999998</v>
      </c>
      <c r="L140" s="128">
        <v>295.84051864999998</v>
      </c>
      <c r="M140" s="128">
        <v>241.73807568999999</v>
      </c>
      <c r="N140" s="128">
        <v>0</v>
      </c>
      <c r="O140" s="128">
        <v>7.4848518300000002</v>
      </c>
      <c r="P140" s="128">
        <v>234.25322385999999</v>
      </c>
      <c r="Q140" s="128">
        <v>54.102442959999998</v>
      </c>
      <c r="R140" s="128">
        <v>0</v>
      </c>
      <c r="S140" s="128">
        <v>0.9552718</v>
      </c>
      <c r="T140" s="128">
        <v>53.147171159999999</v>
      </c>
      <c r="U140" s="128">
        <v>175.00936809000001</v>
      </c>
      <c r="V140" s="128">
        <v>352.30176876000002</v>
      </c>
      <c r="W140" s="128"/>
      <c r="X140" s="128"/>
      <c r="Y140" s="128"/>
      <c r="Z140" s="128"/>
      <c r="AA140" s="128"/>
      <c r="AB140" s="128"/>
    </row>
    <row r="141" spans="1:28" hidden="1" outlineLevel="1">
      <c r="A141" s="9">
        <v>44501</v>
      </c>
      <c r="B141" s="128">
        <v>2848.3465215000001</v>
      </c>
      <c r="C141" s="128">
        <v>2356.0058880199999</v>
      </c>
      <c r="D141" s="128">
        <v>2352.0305210800002</v>
      </c>
      <c r="E141" s="128">
        <v>1357.30205252</v>
      </c>
      <c r="F141" s="128">
        <v>801.22880568000005</v>
      </c>
      <c r="G141" s="128">
        <v>193.49966287999999</v>
      </c>
      <c r="H141" s="128">
        <v>3.9753669399999998</v>
      </c>
      <c r="I141" s="128">
        <v>3.0395399999999999E-3</v>
      </c>
      <c r="J141" s="128">
        <v>0.18791977000000001</v>
      </c>
      <c r="K141" s="128">
        <v>3.78440763</v>
      </c>
      <c r="L141" s="128">
        <v>309.35474126999998</v>
      </c>
      <c r="M141" s="128">
        <v>255.04780947</v>
      </c>
      <c r="N141" s="128">
        <v>1.6891000000000001E-4</v>
      </c>
      <c r="O141" s="128">
        <v>7.0289175899999998</v>
      </c>
      <c r="P141" s="128">
        <v>248.01872297</v>
      </c>
      <c r="Q141" s="128">
        <v>54.306931800000001</v>
      </c>
      <c r="R141" s="128">
        <v>0</v>
      </c>
      <c r="S141" s="128">
        <v>0.98602018999999996</v>
      </c>
      <c r="T141" s="128">
        <v>53.320911610000003</v>
      </c>
      <c r="U141" s="128">
        <v>182.98589221</v>
      </c>
      <c r="V141" s="128">
        <v>367.77253640999999</v>
      </c>
      <c r="W141" s="128"/>
      <c r="X141" s="128"/>
      <c r="Y141" s="128"/>
      <c r="Z141" s="128"/>
      <c r="AA141" s="128"/>
      <c r="AB141" s="128"/>
    </row>
    <row r="142" spans="1:28" hidden="1" outlineLevel="1">
      <c r="A142" s="9">
        <v>44531</v>
      </c>
      <c r="B142" s="128">
        <v>2891.8805871300001</v>
      </c>
      <c r="C142" s="128">
        <v>2350.5101384300001</v>
      </c>
      <c r="D142" s="128">
        <v>2346.5305908400001</v>
      </c>
      <c r="E142" s="128">
        <v>1352.9776107099999</v>
      </c>
      <c r="F142" s="128">
        <v>795.49425370999995</v>
      </c>
      <c r="G142" s="128">
        <v>198.05872642</v>
      </c>
      <c r="H142" s="128">
        <v>3.9795475900000001</v>
      </c>
      <c r="I142" s="128">
        <v>2.87609E-3</v>
      </c>
      <c r="J142" s="128">
        <v>0.18864105</v>
      </c>
      <c r="K142" s="128">
        <v>3.7880304499999999</v>
      </c>
      <c r="L142" s="128">
        <v>331.12213584</v>
      </c>
      <c r="M142" s="128">
        <v>276.47276644999999</v>
      </c>
      <c r="N142" s="128">
        <v>0</v>
      </c>
      <c r="O142" s="128">
        <v>6.7222101199999997</v>
      </c>
      <c r="P142" s="128">
        <v>269.75055632999999</v>
      </c>
      <c r="Q142" s="128">
        <v>54.649369389999997</v>
      </c>
      <c r="R142" s="128">
        <v>0</v>
      </c>
      <c r="S142" s="128">
        <v>0.98980475999999995</v>
      </c>
      <c r="T142" s="128">
        <v>53.659564629999998</v>
      </c>
      <c r="U142" s="128">
        <v>210.24831286</v>
      </c>
      <c r="V142" s="128">
        <v>384.76414438</v>
      </c>
      <c r="W142" s="128"/>
      <c r="X142" s="128"/>
      <c r="Y142" s="128"/>
      <c r="Z142" s="128"/>
      <c r="AA142" s="128"/>
      <c r="AB142" s="128"/>
    </row>
    <row r="143" spans="1:28" hidden="1" outlineLevel="1">
      <c r="A143" s="9">
        <v>44562</v>
      </c>
      <c r="B143" s="128">
        <v>3000.3576800699998</v>
      </c>
      <c r="C143" s="128">
        <v>2431.0050262499999</v>
      </c>
      <c r="D143" s="128">
        <v>2426.8156973800001</v>
      </c>
      <c r="E143" s="128">
        <v>1411.2894191800001</v>
      </c>
      <c r="F143" s="128">
        <v>815.66474392999999</v>
      </c>
      <c r="G143" s="128">
        <v>199.86153426999999</v>
      </c>
      <c r="H143" s="128">
        <v>4.1893288699999998</v>
      </c>
      <c r="I143" s="128">
        <v>2.5954200000000002E-3</v>
      </c>
      <c r="J143" s="128">
        <v>0.19905365</v>
      </c>
      <c r="K143" s="128">
        <v>3.9876798</v>
      </c>
      <c r="L143" s="128">
        <v>347.07548627</v>
      </c>
      <c r="M143" s="128">
        <v>292.06497869999998</v>
      </c>
      <c r="N143" s="128">
        <v>0</v>
      </c>
      <c r="O143" s="128">
        <v>6.7949261200000004</v>
      </c>
      <c r="P143" s="128">
        <v>285.27005258000003</v>
      </c>
      <c r="Q143" s="128">
        <v>55.010507570000001</v>
      </c>
      <c r="R143" s="128">
        <v>0</v>
      </c>
      <c r="S143" s="128">
        <v>1.04443994</v>
      </c>
      <c r="T143" s="128">
        <v>53.966067629999998</v>
      </c>
      <c r="U143" s="128">
        <v>222.27716755</v>
      </c>
      <c r="V143" s="128">
        <v>408.47963699000002</v>
      </c>
      <c r="W143" s="128"/>
      <c r="X143" s="128"/>
      <c r="Y143" s="128"/>
      <c r="Z143" s="128"/>
      <c r="AA143" s="128"/>
      <c r="AB143" s="128"/>
    </row>
    <row r="144" spans="1:28" hidden="1" outlineLevel="1">
      <c r="A144" s="9">
        <v>44593</v>
      </c>
      <c r="B144" s="128">
        <v>3110.1493939000002</v>
      </c>
      <c r="C144" s="128">
        <v>2517.0157149199999</v>
      </c>
      <c r="D144" s="128">
        <v>2514.9768332600001</v>
      </c>
      <c r="E144" s="128">
        <v>1474.59499136</v>
      </c>
      <c r="F144" s="128">
        <v>832.49924407000003</v>
      </c>
      <c r="G144" s="128">
        <v>207.88259783000001</v>
      </c>
      <c r="H144" s="128">
        <v>2.0388816599999999</v>
      </c>
      <c r="I144" s="128">
        <v>3.03339E-3</v>
      </c>
      <c r="J144" s="128">
        <v>0.20209611999999999</v>
      </c>
      <c r="K144" s="128">
        <v>1.83375215</v>
      </c>
      <c r="L144" s="128">
        <v>359.17425788999998</v>
      </c>
      <c r="M144" s="128">
        <v>303.13074735999999</v>
      </c>
      <c r="N144" s="128">
        <v>0</v>
      </c>
      <c r="O144" s="128">
        <v>8.6142806499999995</v>
      </c>
      <c r="P144" s="128">
        <v>294.51646670999997</v>
      </c>
      <c r="Q144" s="128">
        <v>56.043510529999999</v>
      </c>
      <c r="R144" s="128">
        <v>0</v>
      </c>
      <c r="S144" s="128">
        <v>1.0615304299999999</v>
      </c>
      <c r="T144" s="128">
        <v>54.981980100000001</v>
      </c>
      <c r="U144" s="128">
        <v>233.95942109000001</v>
      </c>
      <c r="V144" s="128">
        <v>426.04269835000002</v>
      </c>
      <c r="W144" s="128"/>
      <c r="X144" s="128"/>
      <c r="Y144" s="128"/>
      <c r="Z144" s="128"/>
      <c r="AA144" s="128"/>
      <c r="AB144" s="128"/>
    </row>
    <row r="145" spans="1:28" hidden="1" outlineLevel="1">
      <c r="A145" s="9">
        <v>44621</v>
      </c>
      <c r="B145" s="128">
        <v>3043.1261093799999</v>
      </c>
      <c r="C145" s="128">
        <v>2453.2129035299999</v>
      </c>
      <c r="D145" s="128">
        <v>2451.1663578399998</v>
      </c>
      <c r="E145" s="128">
        <v>1416.0435245900001</v>
      </c>
      <c r="F145" s="128">
        <v>825.00022859000001</v>
      </c>
      <c r="G145" s="128">
        <v>210.12260466000001</v>
      </c>
      <c r="H145" s="128">
        <v>2.0465456899999999</v>
      </c>
      <c r="I145" s="128">
        <v>9.7824999999999995E-3</v>
      </c>
      <c r="J145" s="128">
        <v>0.2020961</v>
      </c>
      <c r="K145" s="128">
        <v>1.8346670899999999</v>
      </c>
      <c r="L145" s="128">
        <v>358.00995372</v>
      </c>
      <c r="M145" s="128">
        <v>301.88148092</v>
      </c>
      <c r="N145" s="128">
        <v>0</v>
      </c>
      <c r="O145" s="128">
        <v>8.5903039999999997</v>
      </c>
      <c r="P145" s="128">
        <v>293.29117692</v>
      </c>
      <c r="Q145" s="128">
        <v>56.128472799999997</v>
      </c>
      <c r="R145" s="128">
        <v>0</v>
      </c>
      <c r="S145" s="128">
        <v>1.0615304299999999</v>
      </c>
      <c r="T145" s="128">
        <v>55.06694237</v>
      </c>
      <c r="U145" s="128">
        <v>231.90325213</v>
      </c>
      <c r="V145" s="128">
        <v>424.95924828</v>
      </c>
      <c r="W145" s="128"/>
      <c r="X145" s="128"/>
      <c r="Y145" s="128"/>
      <c r="Z145" s="128"/>
      <c r="AA145" s="128"/>
      <c r="AB145" s="128"/>
    </row>
    <row r="146" spans="1:28" hidden="1" outlineLevel="1">
      <c r="A146" s="9">
        <v>44652</v>
      </c>
      <c r="B146" s="128">
        <v>2991.6748735900001</v>
      </c>
      <c r="C146" s="128">
        <v>2406.94663829</v>
      </c>
      <c r="D146" s="128">
        <v>2404.8928322299998</v>
      </c>
      <c r="E146" s="128">
        <v>1400.2830697899999</v>
      </c>
      <c r="F146" s="128">
        <v>797.45268898999996</v>
      </c>
      <c r="G146" s="128">
        <v>207.15707345000001</v>
      </c>
      <c r="H146" s="128">
        <v>2.0538060599999999</v>
      </c>
      <c r="I146" s="128">
        <v>1.6143859999999999E-2</v>
      </c>
      <c r="J146" s="128">
        <v>0.20209609000000001</v>
      </c>
      <c r="K146" s="128">
        <v>1.83556611</v>
      </c>
      <c r="L146" s="128">
        <v>356.49409028000002</v>
      </c>
      <c r="M146" s="128">
        <v>300.46951055</v>
      </c>
      <c r="N146" s="128">
        <v>0</v>
      </c>
      <c r="O146" s="128">
        <v>8.4474718400000004</v>
      </c>
      <c r="P146" s="128">
        <v>292.02203871</v>
      </c>
      <c r="Q146" s="128">
        <v>56.024579729999999</v>
      </c>
      <c r="R146" s="128">
        <v>0</v>
      </c>
      <c r="S146" s="128">
        <v>1.0615304299999999</v>
      </c>
      <c r="T146" s="128">
        <v>54.963049300000002</v>
      </c>
      <c r="U146" s="128">
        <v>228.23414502</v>
      </c>
      <c r="V146" s="128">
        <v>419.36537300999998</v>
      </c>
      <c r="W146" s="128"/>
      <c r="X146" s="128"/>
      <c r="Y146" s="128"/>
      <c r="Z146" s="128"/>
      <c r="AA146" s="128"/>
      <c r="AB146" s="128"/>
    </row>
    <row r="147" spans="1:28" hidden="1" outlineLevel="1">
      <c r="A147" s="9">
        <v>44682</v>
      </c>
      <c r="B147" s="128">
        <v>2906.0541508699998</v>
      </c>
      <c r="C147" s="128">
        <v>2342.0952628499999</v>
      </c>
      <c r="D147" s="128">
        <v>2340.0573847700002</v>
      </c>
      <c r="E147" s="128">
        <v>1351.8301501399999</v>
      </c>
      <c r="F147" s="128">
        <v>789.47612477999996</v>
      </c>
      <c r="G147" s="128">
        <v>198.75110985000001</v>
      </c>
      <c r="H147" s="128">
        <v>2.03787808</v>
      </c>
      <c r="I147" s="128">
        <v>2.4747359999999999E-2</v>
      </c>
      <c r="J147" s="128">
        <v>0.20209609000000001</v>
      </c>
      <c r="K147" s="128">
        <v>1.81103463</v>
      </c>
      <c r="L147" s="128">
        <v>350.20404968999998</v>
      </c>
      <c r="M147" s="128">
        <v>293.97266037999998</v>
      </c>
      <c r="N147" s="128">
        <v>0</v>
      </c>
      <c r="O147" s="128">
        <v>8.1745614900000003</v>
      </c>
      <c r="P147" s="128">
        <v>285.79809889000001</v>
      </c>
      <c r="Q147" s="128">
        <v>56.231389309999997</v>
      </c>
      <c r="R147" s="128">
        <v>0</v>
      </c>
      <c r="S147" s="128">
        <v>1.0615304299999999</v>
      </c>
      <c r="T147" s="128">
        <v>55.16985888</v>
      </c>
      <c r="U147" s="128">
        <v>213.75483833000001</v>
      </c>
      <c r="V147" s="128">
        <v>349.76848643</v>
      </c>
      <c r="W147" s="128"/>
      <c r="X147" s="128"/>
      <c r="Y147" s="128"/>
      <c r="Z147" s="128"/>
      <c r="AA147" s="128"/>
      <c r="AB147" s="128"/>
    </row>
    <row r="148" spans="1:28" hidden="1" outlineLevel="1">
      <c r="A148" s="9">
        <v>44713</v>
      </c>
      <c r="B148" s="128">
        <v>2819.9254770699999</v>
      </c>
      <c r="C148" s="128">
        <v>2443.9807621300001</v>
      </c>
      <c r="D148" s="128">
        <v>2441.1801504</v>
      </c>
      <c r="E148" s="128">
        <v>1249.4333542300001</v>
      </c>
      <c r="F148" s="128">
        <v>794.08698040000002</v>
      </c>
      <c r="G148" s="128">
        <v>397.65981577000002</v>
      </c>
      <c r="H148" s="128">
        <v>2.80061173</v>
      </c>
      <c r="I148" s="128">
        <v>2.9070410000000001E-2</v>
      </c>
      <c r="J148" s="128">
        <v>0.20199748000000001</v>
      </c>
      <c r="K148" s="128">
        <v>2.5695438400000001</v>
      </c>
      <c r="L148" s="128">
        <v>168.23774087000001</v>
      </c>
      <c r="M148" s="128">
        <v>118.35491694</v>
      </c>
      <c r="N148" s="128">
        <v>0</v>
      </c>
      <c r="O148" s="128">
        <v>5.9349781699999999</v>
      </c>
      <c r="P148" s="128">
        <v>112.41993877</v>
      </c>
      <c r="Q148" s="128">
        <v>49.882823930000001</v>
      </c>
      <c r="R148" s="128">
        <v>0</v>
      </c>
      <c r="S148" s="128">
        <v>1.0615304299999999</v>
      </c>
      <c r="T148" s="128">
        <v>48.821293500000003</v>
      </c>
      <c r="U148" s="128">
        <v>207.70697407</v>
      </c>
      <c r="V148" s="128">
        <v>328.64483329000001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9">
        <v>44743</v>
      </c>
      <c r="B149" s="128">
        <v>2762.4843942299999</v>
      </c>
      <c r="C149" s="128">
        <v>2219.9747793000001</v>
      </c>
      <c r="D149" s="128">
        <v>2218.0964926000001</v>
      </c>
      <c r="E149" s="128">
        <v>1267.8078295600001</v>
      </c>
      <c r="F149" s="128">
        <v>755.49625745000003</v>
      </c>
      <c r="G149" s="128">
        <v>194.79240558999999</v>
      </c>
      <c r="H149" s="128">
        <v>1.8782867000000001</v>
      </c>
      <c r="I149" s="128">
        <v>3.092025E-2</v>
      </c>
      <c r="J149" s="128">
        <v>0.25295092000000002</v>
      </c>
      <c r="K149" s="128">
        <v>1.59441553</v>
      </c>
      <c r="L149" s="128">
        <v>343.78683694</v>
      </c>
      <c r="M149" s="128">
        <v>282.15286271999997</v>
      </c>
      <c r="N149" s="128">
        <v>0</v>
      </c>
      <c r="O149" s="128">
        <v>5.6726057599999997</v>
      </c>
      <c r="P149" s="128">
        <v>276.48025696000002</v>
      </c>
      <c r="Q149" s="128">
        <v>61.633974219999999</v>
      </c>
      <c r="R149" s="128">
        <v>0</v>
      </c>
      <c r="S149" s="128">
        <v>1.32691213</v>
      </c>
      <c r="T149" s="128">
        <v>60.307062090000002</v>
      </c>
      <c r="U149" s="128">
        <v>198.72277799</v>
      </c>
      <c r="V149" s="128">
        <v>334.15047267</v>
      </c>
      <c r="W149" s="128"/>
      <c r="X149" s="128"/>
      <c r="Y149" s="128"/>
      <c r="Z149" s="128"/>
      <c r="AA149" s="128"/>
      <c r="AB149" s="128"/>
    </row>
    <row r="150" spans="1:28" hidden="1" outlineLevel="1">
      <c r="A150" s="9">
        <v>44774</v>
      </c>
      <c r="B150" s="128">
        <v>2739.1520766899998</v>
      </c>
      <c r="C150" s="128">
        <v>2212.80772136</v>
      </c>
      <c r="D150" s="128">
        <v>2210.9118664399998</v>
      </c>
      <c r="E150" s="128">
        <v>1288.0533422799999</v>
      </c>
      <c r="F150" s="128">
        <v>736.76672241000006</v>
      </c>
      <c r="G150" s="128">
        <v>186.09180175</v>
      </c>
      <c r="H150" s="128">
        <v>1.8958549200000001</v>
      </c>
      <c r="I150" s="128">
        <v>4.775509E-2</v>
      </c>
      <c r="J150" s="128">
        <v>0.25348451999999999</v>
      </c>
      <c r="K150" s="128">
        <v>1.59461531</v>
      </c>
      <c r="L150" s="128">
        <v>337.98792768999999</v>
      </c>
      <c r="M150" s="128">
        <v>276.34246617000002</v>
      </c>
      <c r="N150" s="128">
        <v>0</v>
      </c>
      <c r="O150" s="128">
        <v>5.4392700200000004</v>
      </c>
      <c r="P150" s="128">
        <v>270.90319614999999</v>
      </c>
      <c r="Q150" s="128">
        <v>61.645461519999998</v>
      </c>
      <c r="R150" s="128">
        <v>0</v>
      </c>
      <c r="S150" s="128">
        <v>1.32691213</v>
      </c>
      <c r="T150" s="128">
        <v>60.318549390000001</v>
      </c>
      <c r="U150" s="128">
        <v>188.35642763999999</v>
      </c>
      <c r="V150" s="128">
        <v>328.41742615999999</v>
      </c>
      <c r="W150" s="128"/>
      <c r="X150" s="128"/>
      <c r="Y150" s="128"/>
      <c r="Z150" s="128"/>
      <c r="AA150" s="128"/>
      <c r="AB150" s="128"/>
    </row>
    <row r="151" spans="1:28" hidden="1" outlineLevel="1">
      <c r="A151" s="9">
        <v>44805</v>
      </c>
      <c r="B151" s="128">
        <v>2705.1845299900001</v>
      </c>
      <c r="C151" s="128">
        <v>2190.0958281799999</v>
      </c>
      <c r="D151" s="128">
        <v>2188.1357483199999</v>
      </c>
      <c r="E151" s="128">
        <v>1294.83431475</v>
      </c>
      <c r="F151" s="128">
        <v>709.99606899000003</v>
      </c>
      <c r="G151" s="128">
        <v>183.30536458</v>
      </c>
      <c r="H151" s="128">
        <v>1.96007986</v>
      </c>
      <c r="I151" s="128">
        <v>9.2361079999999998E-2</v>
      </c>
      <c r="J151" s="128">
        <v>0.27291758999999999</v>
      </c>
      <c r="K151" s="128">
        <v>1.5948011900000001</v>
      </c>
      <c r="L151" s="128">
        <v>334.41128853999999</v>
      </c>
      <c r="M151" s="128">
        <v>272.84748479000001</v>
      </c>
      <c r="N151" s="128">
        <v>0</v>
      </c>
      <c r="O151" s="128">
        <v>5.2605276600000002</v>
      </c>
      <c r="P151" s="128">
        <v>267.58695712999997</v>
      </c>
      <c r="Q151" s="128">
        <v>61.563803749999998</v>
      </c>
      <c r="R151" s="128">
        <v>0</v>
      </c>
      <c r="S151" s="128">
        <v>1.32691213</v>
      </c>
      <c r="T151" s="128">
        <v>60.236891620000002</v>
      </c>
      <c r="U151" s="128">
        <v>180.67741326999999</v>
      </c>
      <c r="V151" s="128">
        <v>321.77951410999998</v>
      </c>
      <c r="W151" s="128"/>
      <c r="X151" s="128"/>
      <c r="Y151" s="128"/>
      <c r="Z151" s="128"/>
      <c r="AA151" s="128"/>
      <c r="AB151" s="128"/>
    </row>
    <row r="152" spans="1:28" hidden="1" outlineLevel="1">
      <c r="A152" s="9">
        <v>44835</v>
      </c>
      <c r="B152" s="128">
        <v>2668.3455564999999</v>
      </c>
      <c r="C152" s="128">
        <v>2162.80223114</v>
      </c>
      <c r="D152" s="128">
        <v>2160.91293378</v>
      </c>
      <c r="E152" s="128">
        <v>1289.2976451</v>
      </c>
      <c r="F152" s="128">
        <v>690.24331253000003</v>
      </c>
      <c r="G152" s="128">
        <v>181.37197614999999</v>
      </c>
      <c r="H152" s="128">
        <v>1.88929736</v>
      </c>
      <c r="I152" s="128">
        <v>1.9824430000000001E-2</v>
      </c>
      <c r="J152" s="128">
        <v>0.27446319000000002</v>
      </c>
      <c r="K152" s="128">
        <v>1.5950097400000001</v>
      </c>
      <c r="L152" s="128">
        <v>334.40071427999999</v>
      </c>
      <c r="M152" s="128">
        <v>272.98751450999998</v>
      </c>
      <c r="N152" s="128">
        <v>0</v>
      </c>
      <c r="O152" s="128">
        <v>5.1176592899999997</v>
      </c>
      <c r="P152" s="128">
        <v>267.86985521999998</v>
      </c>
      <c r="Q152" s="128">
        <v>61.413199769999999</v>
      </c>
      <c r="R152" s="128">
        <v>0</v>
      </c>
      <c r="S152" s="128">
        <v>1.32691213</v>
      </c>
      <c r="T152" s="128">
        <v>60.086287640000002</v>
      </c>
      <c r="U152" s="128">
        <v>171.14261107999999</v>
      </c>
      <c r="V152" s="128">
        <v>323.25128640999998</v>
      </c>
      <c r="W152" s="128"/>
      <c r="X152" s="128"/>
      <c r="Y152" s="128"/>
      <c r="Z152" s="128"/>
      <c r="AA152" s="128"/>
      <c r="AB152" s="128"/>
    </row>
    <row r="153" spans="1:28" hidden="1" outlineLevel="1">
      <c r="A153" s="9">
        <v>44866</v>
      </c>
      <c r="B153" s="128">
        <v>2647.9166518500001</v>
      </c>
      <c r="C153" s="128">
        <v>2133.5227139100002</v>
      </c>
      <c r="D153" s="128">
        <v>2131.5381553000002</v>
      </c>
      <c r="E153" s="128">
        <v>1290.5039317799999</v>
      </c>
      <c r="F153" s="128">
        <v>664.26225763000002</v>
      </c>
      <c r="G153" s="128">
        <v>176.77196588999999</v>
      </c>
      <c r="H153" s="128">
        <v>1.9845586099999999</v>
      </c>
      <c r="I153" s="128">
        <v>0.11316822</v>
      </c>
      <c r="J153" s="128">
        <v>0.27617535999999998</v>
      </c>
      <c r="K153" s="128">
        <v>1.5952150300000001</v>
      </c>
      <c r="L153" s="128">
        <v>343.08522426000002</v>
      </c>
      <c r="M153" s="128">
        <v>282.86395454000001</v>
      </c>
      <c r="N153" s="128">
        <v>0</v>
      </c>
      <c r="O153" s="128">
        <v>4.9318713000000001</v>
      </c>
      <c r="P153" s="128">
        <v>277.93208324</v>
      </c>
      <c r="Q153" s="128">
        <v>60.221269720000002</v>
      </c>
      <c r="R153" s="128">
        <v>0</v>
      </c>
      <c r="S153" s="128">
        <v>1.32691213</v>
      </c>
      <c r="T153" s="128">
        <v>58.894357589999998</v>
      </c>
      <c r="U153" s="128">
        <v>171.30871368000001</v>
      </c>
      <c r="V153" s="128">
        <v>336.08852633999999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9">
        <v>44896</v>
      </c>
      <c r="B154" s="128">
        <v>2521.6202871400001</v>
      </c>
      <c r="C154" s="128">
        <v>2030.99706747</v>
      </c>
      <c r="D154" s="128">
        <v>2030.6539002</v>
      </c>
      <c r="E154" s="128">
        <v>1243.05732758</v>
      </c>
      <c r="F154" s="128">
        <v>617.19163915000001</v>
      </c>
      <c r="G154" s="128">
        <v>170.40493347</v>
      </c>
      <c r="H154" s="128">
        <v>0.34316727000000002</v>
      </c>
      <c r="I154" s="128">
        <v>6.5040999999999996E-3</v>
      </c>
      <c r="J154" s="128">
        <v>0.27787866</v>
      </c>
      <c r="K154" s="128">
        <v>5.8784509999999998E-2</v>
      </c>
      <c r="L154" s="128">
        <v>318.37279483999998</v>
      </c>
      <c r="M154" s="128">
        <v>300.85804836</v>
      </c>
      <c r="N154" s="128">
        <v>0</v>
      </c>
      <c r="O154" s="128">
        <v>4.4233045100000004</v>
      </c>
      <c r="P154" s="128">
        <v>296.43474385000002</v>
      </c>
      <c r="Q154" s="128">
        <v>17.514746479999999</v>
      </c>
      <c r="R154" s="128">
        <v>0</v>
      </c>
      <c r="S154" s="128">
        <v>0</v>
      </c>
      <c r="T154" s="128">
        <v>17.514746479999999</v>
      </c>
      <c r="U154" s="128">
        <v>172.25042482999999</v>
      </c>
      <c r="V154" s="128">
        <v>344.35553384999997</v>
      </c>
      <c r="W154" s="128"/>
      <c r="X154" s="128"/>
      <c r="Y154" s="128"/>
      <c r="Z154" s="128"/>
      <c r="AA154" s="128"/>
      <c r="AB154" s="128"/>
    </row>
    <row r="155" spans="1:28" hidden="1" outlineLevel="1">
      <c r="A155" s="9">
        <v>44927</v>
      </c>
      <c r="B155" s="128">
        <v>2567.2151134800001</v>
      </c>
      <c r="C155" s="128">
        <v>2048.03502407</v>
      </c>
      <c r="D155" s="128">
        <v>2047.68889111</v>
      </c>
      <c r="E155" s="128">
        <v>1282.16645322</v>
      </c>
      <c r="F155" s="128">
        <v>599.81044541999995</v>
      </c>
      <c r="G155" s="128">
        <v>165.71199247000001</v>
      </c>
      <c r="H155" s="128">
        <v>0.34613295999999999</v>
      </c>
      <c r="I155" s="128">
        <v>7.4525399999999997E-3</v>
      </c>
      <c r="J155" s="128">
        <v>0.27968880000000002</v>
      </c>
      <c r="K155" s="128">
        <v>5.8991620000000002E-2</v>
      </c>
      <c r="L155" s="128">
        <v>342.62981272000002</v>
      </c>
      <c r="M155" s="128">
        <v>325.12581075000003</v>
      </c>
      <c r="N155" s="128">
        <v>0</v>
      </c>
      <c r="O155" s="128">
        <v>4.2744972700000003</v>
      </c>
      <c r="P155" s="128">
        <v>320.85131347999999</v>
      </c>
      <c r="Q155" s="128">
        <v>17.504001970000001</v>
      </c>
      <c r="R155" s="128">
        <v>0</v>
      </c>
      <c r="S155" s="128">
        <v>0</v>
      </c>
      <c r="T155" s="128">
        <v>17.504001970000001</v>
      </c>
      <c r="U155" s="128">
        <v>176.55027669</v>
      </c>
      <c r="V155" s="128">
        <v>372.41813493000001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9">
        <v>44958</v>
      </c>
      <c r="B156" s="128">
        <v>2545.7083609000001</v>
      </c>
      <c r="C156" s="128">
        <v>2028.29361851</v>
      </c>
      <c r="D156" s="128">
        <v>2027.9477807799999</v>
      </c>
      <c r="E156" s="128">
        <v>1280.67870023</v>
      </c>
      <c r="F156" s="128">
        <v>586.23846341000001</v>
      </c>
      <c r="G156" s="128">
        <v>161.03061714</v>
      </c>
      <c r="H156" s="128">
        <v>0.34583773000000001</v>
      </c>
      <c r="I156" s="128">
        <v>6.7188100000000004E-3</v>
      </c>
      <c r="J156" s="128">
        <v>0.27995419999999999</v>
      </c>
      <c r="K156" s="128">
        <v>5.9164719999999997E-2</v>
      </c>
      <c r="L156" s="128">
        <v>341.60540197</v>
      </c>
      <c r="M156" s="128">
        <v>324.41814117000001</v>
      </c>
      <c r="N156" s="128">
        <v>0</v>
      </c>
      <c r="O156" s="128">
        <v>4.0733497200000004</v>
      </c>
      <c r="P156" s="128">
        <v>320.34479145</v>
      </c>
      <c r="Q156" s="128">
        <v>17.187260800000001</v>
      </c>
      <c r="R156" s="128">
        <v>0</v>
      </c>
      <c r="S156" s="128">
        <v>0</v>
      </c>
      <c r="T156" s="128">
        <v>17.187260800000001</v>
      </c>
      <c r="U156" s="128">
        <v>175.80934042000001</v>
      </c>
      <c r="V156" s="128">
        <v>371.92530363999998</v>
      </c>
      <c r="W156" s="128"/>
      <c r="X156" s="128"/>
      <c r="Y156" s="128"/>
      <c r="Z156" s="128"/>
      <c r="AA156" s="128"/>
      <c r="AB156" s="128"/>
    </row>
    <row r="157" spans="1:28" hidden="1" outlineLevel="1">
      <c r="A157" s="9">
        <v>44986</v>
      </c>
      <c r="B157" s="128">
        <v>2585.76030115</v>
      </c>
      <c r="C157" s="128">
        <v>2076.4584568700002</v>
      </c>
      <c r="D157" s="128">
        <v>2076.0625447799998</v>
      </c>
      <c r="E157" s="128">
        <v>1335.4251008900001</v>
      </c>
      <c r="F157" s="128">
        <v>581.24779911999997</v>
      </c>
      <c r="G157" s="128">
        <v>159.38964476999999</v>
      </c>
      <c r="H157" s="128">
        <v>0.39591208999999999</v>
      </c>
      <c r="I157" s="128">
        <v>5.4681630000000002E-2</v>
      </c>
      <c r="J157" s="128">
        <v>0.28185611999999999</v>
      </c>
      <c r="K157" s="128">
        <v>5.9374339999999998E-2</v>
      </c>
      <c r="L157" s="128">
        <v>336.73487065</v>
      </c>
      <c r="M157" s="128">
        <v>319.38045982</v>
      </c>
      <c r="N157" s="128">
        <v>0</v>
      </c>
      <c r="O157" s="128">
        <v>3.8801151599999999</v>
      </c>
      <c r="P157" s="128">
        <v>315.50034466</v>
      </c>
      <c r="Q157" s="128">
        <v>17.354410829999999</v>
      </c>
      <c r="R157" s="128">
        <v>0</v>
      </c>
      <c r="S157" s="128">
        <v>0</v>
      </c>
      <c r="T157" s="128">
        <v>17.354410829999999</v>
      </c>
      <c r="U157" s="128">
        <v>172.56697363000001</v>
      </c>
      <c r="V157" s="128">
        <v>368.71854614</v>
      </c>
      <c r="W157" s="128"/>
      <c r="X157" s="128"/>
      <c r="Y157" s="128"/>
      <c r="Z157" s="128"/>
      <c r="AA157" s="128"/>
      <c r="AB157" s="128"/>
    </row>
    <row r="158" spans="1:28" hidden="1" outlineLevel="1">
      <c r="A158" s="9">
        <v>45017</v>
      </c>
      <c r="B158" s="128">
        <v>2595.5777165099998</v>
      </c>
      <c r="C158" s="128">
        <v>2091.9865335</v>
      </c>
      <c r="D158" s="128">
        <v>2091.63968123</v>
      </c>
      <c r="E158" s="128">
        <v>1361.1605316600001</v>
      </c>
      <c r="F158" s="128">
        <v>573.96146599999997</v>
      </c>
      <c r="G158" s="128">
        <v>156.51768357</v>
      </c>
      <c r="H158" s="128">
        <v>0.34685227000000002</v>
      </c>
      <c r="I158" s="128">
        <v>8.8117400000000002E-3</v>
      </c>
      <c r="J158" s="128">
        <v>0.27846588999999999</v>
      </c>
      <c r="K158" s="128">
        <v>5.9574639999999998E-2</v>
      </c>
      <c r="L158" s="128">
        <v>332.61264156999999</v>
      </c>
      <c r="M158" s="128">
        <v>315.03839625000001</v>
      </c>
      <c r="N158" s="128">
        <v>0</v>
      </c>
      <c r="O158" s="128">
        <v>3.7420389100000002</v>
      </c>
      <c r="P158" s="128">
        <v>311.29635733999999</v>
      </c>
      <c r="Q158" s="128">
        <v>17.574245319999999</v>
      </c>
      <c r="R158" s="128">
        <v>0</v>
      </c>
      <c r="S158" s="128">
        <v>0</v>
      </c>
      <c r="T158" s="128">
        <v>17.574245319999999</v>
      </c>
      <c r="U158" s="128">
        <v>170.97854143999999</v>
      </c>
      <c r="V158" s="128">
        <v>375.67075846</v>
      </c>
      <c r="W158" s="128"/>
      <c r="X158" s="128"/>
      <c r="Y158" s="128"/>
      <c r="Z158" s="128"/>
      <c r="AA158" s="128"/>
      <c r="AB158" s="128"/>
    </row>
    <row r="159" spans="1:28" hidden="1" outlineLevel="1">
      <c r="A159" s="9">
        <v>45047</v>
      </c>
      <c r="B159" s="128">
        <v>2652.1929694099999</v>
      </c>
      <c r="C159" s="128">
        <v>2151.5541826100002</v>
      </c>
      <c r="D159" s="128">
        <v>2151.1960532600001</v>
      </c>
      <c r="E159" s="128">
        <v>1420.3187224200001</v>
      </c>
      <c r="F159" s="128">
        <v>576.08087425999997</v>
      </c>
      <c r="G159" s="128">
        <v>154.79645658000001</v>
      </c>
      <c r="H159" s="128">
        <v>0.35812935000000001</v>
      </c>
      <c r="I159" s="128">
        <v>2.0013840000000001E-2</v>
      </c>
      <c r="J159" s="128">
        <v>0.27834584000000001</v>
      </c>
      <c r="K159" s="128">
        <v>5.9769669999999997E-2</v>
      </c>
      <c r="L159" s="128">
        <v>338.94286091999999</v>
      </c>
      <c r="M159" s="128">
        <v>321.50892628999998</v>
      </c>
      <c r="N159" s="128">
        <v>0</v>
      </c>
      <c r="O159" s="128">
        <v>3.6393637600000002</v>
      </c>
      <c r="P159" s="128">
        <v>317.86956253</v>
      </c>
      <c r="Q159" s="128">
        <v>17.43393463</v>
      </c>
      <c r="R159" s="128">
        <v>0</v>
      </c>
      <c r="S159" s="128">
        <v>0</v>
      </c>
      <c r="T159" s="128">
        <v>17.43393463</v>
      </c>
      <c r="U159" s="128">
        <v>161.69592588</v>
      </c>
      <c r="V159" s="128">
        <v>379.16789460000001</v>
      </c>
      <c r="W159" s="128"/>
      <c r="X159" s="128"/>
      <c r="Y159" s="128"/>
      <c r="Z159" s="128"/>
      <c r="AA159" s="128"/>
      <c r="AB159" s="128"/>
    </row>
    <row r="160" spans="1:28" hidden="1" outlineLevel="1">
      <c r="A160" s="9">
        <v>45078</v>
      </c>
      <c r="B160" s="128">
        <v>2686.7353064499998</v>
      </c>
      <c r="C160" s="128">
        <v>2152.1290710399999</v>
      </c>
      <c r="D160" s="128">
        <v>2151.7681664900001</v>
      </c>
      <c r="E160" s="128">
        <v>1426.1072388699999</v>
      </c>
      <c r="F160" s="128">
        <v>572.21368022000001</v>
      </c>
      <c r="G160" s="128">
        <v>153.44724740000001</v>
      </c>
      <c r="H160" s="128">
        <v>0.36090454999999999</v>
      </c>
      <c r="I160" s="128">
        <v>2.129727E-2</v>
      </c>
      <c r="J160" s="128">
        <v>0.27963648000000002</v>
      </c>
      <c r="K160" s="128">
        <v>5.9970799999999998E-2</v>
      </c>
      <c r="L160" s="128">
        <v>355.25992136000002</v>
      </c>
      <c r="M160" s="128">
        <v>337.85841373</v>
      </c>
      <c r="N160" s="128">
        <v>0</v>
      </c>
      <c r="O160" s="128">
        <v>3.9366240000000001</v>
      </c>
      <c r="P160" s="128">
        <v>333.92178973</v>
      </c>
      <c r="Q160" s="128">
        <v>17.401507630000001</v>
      </c>
      <c r="R160" s="128">
        <v>0</v>
      </c>
      <c r="S160" s="128">
        <v>0</v>
      </c>
      <c r="T160" s="128">
        <v>17.401507630000001</v>
      </c>
      <c r="U160" s="128">
        <v>179.34631404999999</v>
      </c>
      <c r="V160" s="128">
        <v>400.30251870000001</v>
      </c>
      <c r="W160" s="128"/>
      <c r="X160" s="128"/>
      <c r="Y160" s="128"/>
      <c r="Z160" s="128"/>
      <c r="AA160" s="128"/>
      <c r="AB160" s="128"/>
    </row>
    <row r="161" spans="1:28" hidden="1" outlineLevel="1">
      <c r="A161" s="9">
        <v>45108</v>
      </c>
      <c r="B161" s="128">
        <v>2778.9484973200001</v>
      </c>
      <c r="C161" s="128">
        <v>2193.2639249399999</v>
      </c>
      <c r="D161" s="128">
        <v>2192.89543675</v>
      </c>
      <c r="E161" s="128">
        <v>1463.7694210499999</v>
      </c>
      <c r="F161" s="128">
        <v>578.30746941999996</v>
      </c>
      <c r="G161" s="128">
        <v>150.81854627999999</v>
      </c>
      <c r="H161" s="128">
        <v>0.36848818999999999</v>
      </c>
      <c r="I161" s="128">
        <v>2.706281E-2</v>
      </c>
      <c r="J161" s="128">
        <v>0.28125095</v>
      </c>
      <c r="K161" s="128">
        <v>6.0174430000000001E-2</v>
      </c>
      <c r="L161" s="128">
        <v>391.12550128999999</v>
      </c>
      <c r="M161" s="128">
        <v>373.62123328000001</v>
      </c>
      <c r="N161" s="128">
        <v>0</v>
      </c>
      <c r="O161" s="128">
        <v>3.8407568599999999</v>
      </c>
      <c r="P161" s="128">
        <v>369.78047642000001</v>
      </c>
      <c r="Q161" s="128">
        <v>17.504268010000001</v>
      </c>
      <c r="R161" s="128">
        <v>0</v>
      </c>
      <c r="S161" s="128">
        <v>0</v>
      </c>
      <c r="T161" s="128">
        <v>17.504268010000001</v>
      </c>
      <c r="U161" s="128">
        <v>194.55907109</v>
      </c>
      <c r="V161" s="128">
        <v>435.14725682</v>
      </c>
      <c r="W161" s="128"/>
      <c r="X161" s="128"/>
      <c r="Y161" s="128"/>
      <c r="Z161" s="128"/>
      <c r="AA161" s="128"/>
      <c r="AB161" s="128"/>
    </row>
    <row r="162" spans="1:28" hidden="1" outlineLevel="1">
      <c r="A162" s="9">
        <v>45139</v>
      </c>
      <c r="B162" s="128">
        <v>2927.2309648599999</v>
      </c>
      <c r="C162" s="128">
        <v>2273.69871341</v>
      </c>
      <c r="D162" s="128">
        <v>2273.3356822000001</v>
      </c>
      <c r="E162" s="128">
        <v>1529.85443743</v>
      </c>
      <c r="F162" s="128">
        <v>592.76518580000004</v>
      </c>
      <c r="G162" s="128">
        <v>150.71605897000001</v>
      </c>
      <c r="H162" s="128">
        <v>0.36303120999999999</v>
      </c>
      <c r="I162" s="128">
        <v>6.0943200000000003E-3</v>
      </c>
      <c r="J162" s="128">
        <v>0.29656566000000001</v>
      </c>
      <c r="K162" s="128">
        <v>6.0371229999999998E-2</v>
      </c>
      <c r="L162" s="128">
        <v>441.08591739000002</v>
      </c>
      <c r="M162" s="128">
        <v>423.97332209000001</v>
      </c>
      <c r="N162" s="128">
        <v>0</v>
      </c>
      <c r="O162" s="128">
        <v>3.7183171499999998</v>
      </c>
      <c r="P162" s="128">
        <v>420.25500493999999</v>
      </c>
      <c r="Q162" s="128">
        <v>17.112595299999999</v>
      </c>
      <c r="R162" s="128">
        <v>0</v>
      </c>
      <c r="S162" s="128">
        <v>0</v>
      </c>
      <c r="T162" s="128">
        <v>17.112595299999999</v>
      </c>
      <c r="U162" s="128">
        <v>212.44633406</v>
      </c>
      <c r="V162" s="128">
        <v>484.97622517000002</v>
      </c>
      <c r="W162" s="128"/>
      <c r="X162" s="128"/>
      <c r="Y162" s="128"/>
      <c r="Z162" s="128"/>
      <c r="AA162" s="128"/>
      <c r="AB162" s="128"/>
    </row>
    <row r="163" spans="1:28" hidden="1" outlineLevel="1">
      <c r="A163" s="9">
        <v>45170</v>
      </c>
      <c r="B163" s="128">
        <v>2992.1201245399998</v>
      </c>
      <c r="C163" s="128">
        <v>2293.6336602299998</v>
      </c>
      <c r="D163" s="128">
        <v>2293.2710238700001</v>
      </c>
      <c r="E163" s="128">
        <v>1545.85773617</v>
      </c>
      <c r="F163" s="128">
        <v>529.72023108999997</v>
      </c>
      <c r="G163" s="128">
        <v>217.69305661000001</v>
      </c>
      <c r="H163" s="128">
        <v>0.36263635999999999</v>
      </c>
      <c r="I163" s="128">
        <v>5.9703500000000001E-3</v>
      </c>
      <c r="J163" s="128">
        <v>0.29611111000000001</v>
      </c>
      <c r="K163" s="128">
        <v>6.0554900000000002E-2</v>
      </c>
      <c r="L163" s="128">
        <v>473.61192791000002</v>
      </c>
      <c r="M163" s="128">
        <v>456.97586854999997</v>
      </c>
      <c r="N163" s="128">
        <v>0</v>
      </c>
      <c r="O163" s="128">
        <v>3.5864028499999998</v>
      </c>
      <c r="P163" s="128">
        <v>453.38946570000002</v>
      </c>
      <c r="Q163" s="128">
        <v>16.636059360000001</v>
      </c>
      <c r="R163" s="128">
        <v>0</v>
      </c>
      <c r="S163" s="128">
        <v>0</v>
      </c>
      <c r="T163" s="128">
        <v>16.636059360000001</v>
      </c>
      <c r="U163" s="128">
        <v>224.87453640000001</v>
      </c>
      <c r="V163" s="128">
        <v>518.47645599999998</v>
      </c>
      <c r="W163" s="128"/>
      <c r="X163" s="128"/>
      <c r="Y163" s="128"/>
      <c r="Z163" s="128"/>
      <c r="AA163" s="128"/>
      <c r="AB163" s="128"/>
    </row>
    <row r="164" spans="1:28" hidden="1" outlineLevel="1">
      <c r="A164" s="9">
        <v>45200</v>
      </c>
      <c r="B164" s="128">
        <v>3069.8540163399998</v>
      </c>
      <c r="C164" s="128">
        <v>2335.7536776299999</v>
      </c>
      <c r="D164" s="128">
        <v>2335.3800953599998</v>
      </c>
      <c r="E164" s="128">
        <v>1581.66958514</v>
      </c>
      <c r="F164" s="128">
        <v>534.60629645999995</v>
      </c>
      <c r="G164" s="128">
        <v>219.10421375999999</v>
      </c>
      <c r="H164" s="128">
        <v>0.37358226999999999</v>
      </c>
      <c r="I164" s="128">
        <v>1.8829950000000002E-2</v>
      </c>
      <c r="J164" s="128">
        <v>0.29432839999999999</v>
      </c>
      <c r="K164" s="128">
        <v>6.0423919999999999E-2</v>
      </c>
      <c r="L164" s="128">
        <v>506.51524152000002</v>
      </c>
      <c r="M164" s="128">
        <v>489.84020859999998</v>
      </c>
      <c r="N164" s="128">
        <v>0</v>
      </c>
      <c r="O164" s="128">
        <v>3.5052238500000001</v>
      </c>
      <c r="P164" s="128">
        <v>486.33498474999999</v>
      </c>
      <c r="Q164" s="128">
        <v>16.67503292</v>
      </c>
      <c r="R164" s="128">
        <v>0</v>
      </c>
      <c r="S164" s="128">
        <v>0</v>
      </c>
      <c r="T164" s="128">
        <v>16.67503292</v>
      </c>
      <c r="U164" s="128">
        <v>227.58509719</v>
      </c>
      <c r="V164" s="128">
        <v>563.28280882000001</v>
      </c>
      <c r="W164" s="128"/>
      <c r="X164" s="128"/>
      <c r="Y164" s="128"/>
      <c r="Z164" s="128"/>
      <c r="AA164" s="128"/>
      <c r="AB164" s="128"/>
    </row>
    <row r="165" spans="1:28" hidden="1" outlineLevel="1">
      <c r="A165" s="9">
        <v>45231</v>
      </c>
      <c r="B165" s="128">
        <v>3179.7753999299998</v>
      </c>
      <c r="C165" s="128">
        <v>2399.6710217700002</v>
      </c>
      <c r="D165" s="128">
        <v>2399.3204998800002</v>
      </c>
      <c r="E165" s="128">
        <v>1633.8632675399999</v>
      </c>
      <c r="F165" s="128">
        <v>549.3186776</v>
      </c>
      <c r="G165" s="128">
        <v>216.13855473999999</v>
      </c>
      <c r="H165" s="128">
        <v>0.35052189</v>
      </c>
      <c r="I165" s="128">
        <v>7.7976699999999996E-3</v>
      </c>
      <c r="J165" s="128">
        <v>0.28207947999999999</v>
      </c>
      <c r="K165" s="128">
        <v>6.0644740000000003E-2</v>
      </c>
      <c r="L165" s="128">
        <v>551.64753757000005</v>
      </c>
      <c r="M165" s="128">
        <v>534.72334491000004</v>
      </c>
      <c r="N165" s="128">
        <v>0</v>
      </c>
      <c r="O165" s="128">
        <v>3.3600154</v>
      </c>
      <c r="P165" s="128">
        <v>531.36332950999997</v>
      </c>
      <c r="Q165" s="128">
        <v>16.924192659999999</v>
      </c>
      <c r="R165" s="128">
        <v>0</v>
      </c>
      <c r="S165" s="128">
        <v>0</v>
      </c>
      <c r="T165" s="128">
        <v>16.924192659999999</v>
      </c>
      <c r="U165" s="128">
        <v>228.45684059000001</v>
      </c>
      <c r="V165" s="128">
        <v>608.27836048999995</v>
      </c>
      <c r="W165" s="128"/>
      <c r="X165" s="128"/>
      <c r="Y165" s="128"/>
      <c r="Z165" s="128"/>
      <c r="AA165" s="128"/>
      <c r="AB165" s="128"/>
    </row>
    <row r="166" spans="1:28" hidden="1" outlineLevel="1">
      <c r="A166" s="9">
        <v>45261</v>
      </c>
      <c r="B166" s="128">
        <v>3121.7110448100002</v>
      </c>
      <c r="C166" s="128">
        <v>2296.6802192700002</v>
      </c>
      <c r="D166" s="128">
        <v>2296.3144745999998</v>
      </c>
      <c r="E166" s="128">
        <v>1546.4870479199999</v>
      </c>
      <c r="F166" s="128">
        <v>539.46716750999997</v>
      </c>
      <c r="G166" s="128">
        <v>210.36025917000001</v>
      </c>
      <c r="H166" s="128">
        <v>0.36574466999999999</v>
      </c>
      <c r="I166" s="128">
        <v>4.5402000000000003E-3</v>
      </c>
      <c r="J166" s="128">
        <v>0.29766806000000001</v>
      </c>
      <c r="K166" s="128">
        <v>6.3536410000000001E-2</v>
      </c>
      <c r="L166" s="128">
        <v>596.31327912999996</v>
      </c>
      <c r="M166" s="128">
        <v>578.19544574999998</v>
      </c>
      <c r="N166" s="128">
        <v>0</v>
      </c>
      <c r="O166" s="128">
        <v>3.2543299499999998</v>
      </c>
      <c r="P166" s="128">
        <v>574.94111580000003</v>
      </c>
      <c r="Q166" s="128">
        <v>18.11783338</v>
      </c>
      <c r="R166" s="128">
        <v>0</v>
      </c>
      <c r="S166" s="128">
        <v>0</v>
      </c>
      <c r="T166" s="128">
        <v>18.11783338</v>
      </c>
      <c r="U166" s="128">
        <v>228.71754641000001</v>
      </c>
      <c r="V166" s="128">
        <v>651.94889163000005</v>
      </c>
      <c r="W166" s="128"/>
      <c r="X166" s="128"/>
      <c r="Y166" s="128"/>
      <c r="Z166" s="128"/>
      <c r="AA166" s="128"/>
      <c r="AB166" s="128"/>
    </row>
    <row r="167" spans="1:28" hidden="1" outlineLevel="1">
      <c r="A167" s="9">
        <v>45292</v>
      </c>
      <c r="B167" s="128">
        <v>3201.1050852100002</v>
      </c>
      <c r="C167" s="128">
        <v>2349.9591486200002</v>
      </c>
      <c r="D167" s="128">
        <v>2349.5928841599998</v>
      </c>
      <c r="E167" s="128">
        <v>1618.4928047999999</v>
      </c>
      <c r="F167" s="128">
        <v>524.77525414000002</v>
      </c>
      <c r="G167" s="128">
        <v>206.32482522000001</v>
      </c>
      <c r="H167" s="128">
        <v>0.36626446000000001</v>
      </c>
      <c r="I167" s="128">
        <v>6.4611699999999996E-3</v>
      </c>
      <c r="J167" s="128">
        <v>0.29624676999999999</v>
      </c>
      <c r="K167" s="128">
        <v>6.3556520000000005E-2</v>
      </c>
      <c r="L167" s="128">
        <v>625.20725517999995</v>
      </c>
      <c r="M167" s="128">
        <v>607.50923947000001</v>
      </c>
      <c r="N167" s="128">
        <v>0</v>
      </c>
      <c r="O167" s="128">
        <v>2.8592144500000001</v>
      </c>
      <c r="P167" s="128">
        <v>604.65002502000004</v>
      </c>
      <c r="Q167" s="128">
        <v>17.69801571</v>
      </c>
      <c r="R167" s="128">
        <v>0</v>
      </c>
      <c r="S167" s="128">
        <v>0</v>
      </c>
      <c r="T167" s="128">
        <v>17.69801571</v>
      </c>
      <c r="U167" s="128">
        <v>225.93868140999999</v>
      </c>
      <c r="V167" s="128">
        <v>676.21895436</v>
      </c>
      <c r="W167" s="128"/>
      <c r="X167" s="128"/>
      <c r="Y167" s="128"/>
      <c r="Z167" s="128"/>
      <c r="AA167" s="128"/>
      <c r="AB167" s="128"/>
    </row>
    <row r="168" spans="1:28" hidden="1" outlineLevel="1">
      <c r="A168" s="9">
        <v>45323</v>
      </c>
      <c r="B168" s="128">
        <v>3257.8371736200002</v>
      </c>
      <c r="C168" s="128">
        <v>2371.8824811700001</v>
      </c>
      <c r="D168" s="128">
        <v>2371.5127257499998</v>
      </c>
      <c r="E168" s="128">
        <v>1638.2764182000001</v>
      </c>
      <c r="F168" s="128">
        <v>528.84317171999999</v>
      </c>
      <c r="G168" s="128">
        <v>204.39313583000001</v>
      </c>
      <c r="H168" s="128">
        <v>0.36975542</v>
      </c>
      <c r="I168" s="128">
        <v>6.6999E-3</v>
      </c>
      <c r="J168" s="128">
        <v>0.29873839000000002</v>
      </c>
      <c r="K168" s="128">
        <v>6.431713E-2</v>
      </c>
      <c r="L168" s="128">
        <v>657.23436429000003</v>
      </c>
      <c r="M168" s="128">
        <v>639.73793560000001</v>
      </c>
      <c r="N168" s="128">
        <v>0</v>
      </c>
      <c r="O168" s="128">
        <v>2.75122299</v>
      </c>
      <c r="P168" s="128">
        <v>636.98671261000004</v>
      </c>
      <c r="Q168" s="128">
        <v>17.496428689999998</v>
      </c>
      <c r="R168" s="128">
        <v>0</v>
      </c>
      <c r="S168" s="128">
        <v>0</v>
      </c>
      <c r="T168" s="128">
        <v>17.496428689999998</v>
      </c>
      <c r="U168" s="128">
        <v>228.72032816000001</v>
      </c>
      <c r="V168" s="128">
        <v>709.43197329999998</v>
      </c>
      <c r="W168" s="128"/>
      <c r="X168" s="128"/>
      <c r="Y168" s="128"/>
      <c r="Z168" s="128"/>
      <c r="AA168" s="128"/>
      <c r="AB168" s="128"/>
    </row>
    <row r="169" spans="1:28" hidden="1" outlineLevel="1">
      <c r="A169" s="9">
        <v>45352</v>
      </c>
      <c r="B169" s="128">
        <v>3403.4980398299999</v>
      </c>
      <c r="C169" s="128">
        <v>2431.3400846499999</v>
      </c>
      <c r="D169" s="128">
        <v>2430.9204545600001</v>
      </c>
      <c r="E169" s="128">
        <v>1674.0623636099999</v>
      </c>
      <c r="F169" s="128">
        <v>549.22711836999997</v>
      </c>
      <c r="G169" s="128">
        <v>207.63097257999999</v>
      </c>
      <c r="H169" s="128">
        <v>0.41963009000000001</v>
      </c>
      <c r="I169" s="128">
        <v>4.6742600000000002E-2</v>
      </c>
      <c r="J169" s="128">
        <v>0.30664513999999998</v>
      </c>
      <c r="K169" s="128">
        <v>6.6242350000000005E-2</v>
      </c>
      <c r="L169" s="128">
        <v>707.04133492999995</v>
      </c>
      <c r="M169" s="128">
        <v>689.40534252999998</v>
      </c>
      <c r="N169" s="128">
        <v>0</v>
      </c>
      <c r="O169" s="128">
        <v>2.6586949400000002</v>
      </c>
      <c r="P169" s="128">
        <v>686.74664758999995</v>
      </c>
      <c r="Q169" s="128">
        <v>17.635992399999999</v>
      </c>
      <c r="R169" s="128">
        <v>0</v>
      </c>
      <c r="S169" s="128">
        <v>0</v>
      </c>
      <c r="T169" s="128">
        <v>17.635992399999999</v>
      </c>
      <c r="U169" s="128">
        <v>265.11662024999998</v>
      </c>
      <c r="V169" s="128">
        <v>780.81728214999998</v>
      </c>
      <c r="W169" s="128"/>
      <c r="X169" s="128"/>
      <c r="Y169" s="128"/>
      <c r="Z169" s="128"/>
      <c r="AA169" s="128"/>
      <c r="AB169" s="128"/>
    </row>
    <row r="170" spans="1:28" hidden="1" outlineLevel="1">
      <c r="A170" s="9">
        <v>45383</v>
      </c>
      <c r="B170" s="128">
        <v>3549.0924358299999</v>
      </c>
      <c r="C170" s="128">
        <v>2495.8825314999999</v>
      </c>
      <c r="D170" s="128">
        <v>2495.4969657000001</v>
      </c>
      <c r="E170" s="128">
        <v>1719.32906088</v>
      </c>
      <c r="F170" s="128">
        <v>571.09310604999996</v>
      </c>
      <c r="G170" s="128">
        <v>205.07479877</v>
      </c>
      <c r="H170" s="128">
        <v>0.38556580000000001</v>
      </c>
      <c r="I170" s="128">
        <v>1.641103E-2</v>
      </c>
      <c r="J170" s="128">
        <v>0.30987248000000001</v>
      </c>
      <c r="K170" s="128">
        <v>5.9282290000000001E-2</v>
      </c>
      <c r="L170" s="128">
        <v>761.06154879999997</v>
      </c>
      <c r="M170" s="128">
        <v>743.37752625999997</v>
      </c>
      <c r="N170" s="128">
        <v>0</v>
      </c>
      <c r="O170" s="128">
        <v>2.4708621599999998</v>
      </c>
      <c r="P170" s="128">
        <v>740.90666409999994</v>
      </c>
      <c r="Q170" s="128">
        <v>17.684022540000001</v>
      </c>
      <c r="R170" s="128">
        <v>0</v>
      </c>
      <c r="S170" s="128">
        <v>0</v>
      </c>
      <c r="T170" s="128">
        <v>17.684022540000001</v>
      </c>
      <c r="U170" s="128">
        <v>292.14835553</v>
      </c>
      <c r="V170" s="128">
        <v>822.32719497999994</v>
      </c>
      <c r="W170" s="128"/>
      <c r="X170" s="128"/>
      <c r="Y170" s="128"/>
      <c r="Z170" s="128"/>
      <c r="AA170" s="128"/>
      <c r="AB170" s="128"/>
    </row>
    <row r="171" spans="1:28" hidden="1" outlineLevel="1">
      <c r="A171" s="9">
        <v>45413</v>
      </c>
      <c r="B171" s="128">
        <v>3649.4979826899998</v>
      </c>
      <c r="C171" s="128">
        <v>2544.89539216</v>
      </c>
      <c r="D171" s="128">
        <v>2544.5035378900002</v>
      </c>
      <c r="E171" s="128">
        <v>1753.6431964200001</v>
      </c>
      <c r="F171" s="128">
        <v>583.85005298999999</v>
      </c>
      <c r="G171" s="128">
        <v>207.01028848000001</v>
      </c>
      <c r="H171" s="128">
        <v>0.39185427</v>
      </c>
      <c r="I171" s="128">
        <v>1.468247E-2</v>
      </c>
      <c r="J171" s="128">
        <v>0.31669539000000002</v>
      </c>
      <c r="K171" s="128">
        <v>6.0476410000000001E-2</v>
      </c>
      <c r="L171" s="128">
        <v>804.38351326999998</v>
      </c>
      <c r="M171" s="128">
        <v>786.73438978000001</v>
      </c>
      <c r="N171" s="128">
        <v>0</v>
      </c>
      <c r="O171" s="128">
        <v>2.3680927199999999</v>
      </c>
      <c r="P171" s="128">
        <v>784.36629705999997</v>
      </c>
      <c r="Q171" s="128">
        <v>17.649123490000001</v>
      </c>
      <c r="R171" s="128">
        <v>0</v>
      </c>
      <c r="S171" s="128">
        <v>0</v>
      </c>
      <c r="T171" s="128">
        <v>17.649123490000001</v>
      </c>
      <c r="U171" s="128">
        <v>300.21907726000001</v>
      </c>
      <c r="V171" s="128">
        <v>865.76615107999999</v>
      </c>
      <c r="W171" s="128"/>
      <c r="X171" s="128"/>
      <c r="Y171" s="128"/>
      <c r="Z171" s="128"/>
      <c r="AA171" s="128"/>
      <c r="AB171" s="128"/>
    </row>
    <row r="172" spans="1:28" hidden="1" outlineLevel="1">
      <c r="A172" s="9">
        <v>45444</v>
      </c>
      <c r="B172" s="128">
        <v>3711.9370383700002</v>
      </c>
      <c r="C172" s="128">
        <v>2581.1285891000002</v>
      </c>
      <c r="D172" s="128">
        <v>2580.7412339399998</v>
      </c>
      <c r="E172" s="128">
        <v>1773.91887815</v>
      </c>
      <c r="F172" s="128">
        <v>598.06778429999997</v>
      </c>
      <c r="G172" s="128">
        <v>208.75457148999999</v>
      </c>
      <c r="H172" s="128">
        <v>0.38735515999999998</v>
      </c>
      <c r="I172" s="128">
        <v>8.1669299999999993E-3</v>
      </c>
      <c r="J172" s="128">
        <v>0.31660664999999999</v>
      </c>
      <c r="K172" s="128">
        <v>6.2581579999999998E-2</v>
      </c>
      <c r="L172" s="128">
        <v>812.35351717000003</v>
      </c>
      <c r="M172" s="128">
        <v>794.63533894</v>
      </c>
      <c r="N172" s="128">
        <v>0</v>
      </c>
      <c r="O172" s="128">
        <v>2.2517218699999999</v>
      </c>
      <c r="P172" s="128">
        <v>792.38361707000001</v>
      </c>
      <c r="Q172" s="128">
        <v>17.718178229999999</v>
      </c>
      <c r="R172" s="128">
        <v>0</v>
      </c>
      <c r="S172" s="128">
        <v>0</v>
      </c>
      <c r="T172" s="128">
        <v>17.718178229999999</v>
      </c>
      <c r="U172" s="128">
        <v>318.45493210000001</v>
      </c>
      <c r="V172" s="128">
        <v>876.00290498000004</v>
      </c>
      <c r="W172" s="128"/>
      <c r="X172" s="128"/>
      <c r="Y172" s="128"/>
      <c r="Z172" s="128"/>
      <c r="AA172" s="128"/>
      <c r="AB172" s="128"/>
    </row>
    <row r="173" spans="1:28" hidden="1" outlineLevel="1">
      <c r="A173" s="9">
        <v>45474</v>
      </c>
      <c r="B173" s="128">
        <v>3816.12747274</v>
      </c>
      <c r="C173" s="128">
        <v>2661.26358519</v>
      </c>
      <c r="D173" s="128">
        <v>2660.8697093000001</v>
      </c>
      <c r="E173" s="128">
        <v>1851.23653833</v>
      </c>
      <c r="F173" s="128">
        <v>600.96211475999996</v>
      </c>
      <c r="G173" s="128">
        <v>208.67105620999999</v>
      </c>
      <c r="H173" s="128">
        <v>0.39387589000000001</v>
      </c>
      <c r="I173" s="128">
        <v>1.174262E-2</v>
      </c>
      <c r="J173" s="128">
        <v>0.32086051999999998</v>
      </c>
      <c r="K173" s="128">
        <v>6.1272750000000001E-2</v>
      </c>
      <c r="L173" s="128">
        <v>828.76319842999999</v>
      </c>
      <c r="M173" s="128">
        <v>810.75918566999997</v>
      </c>
      <c r="N173" s="128">
        <v>0</v>
      </c>
      <c r="O173" s="128">
        <v>2.1273588700000001</v>
      </c>
      <c r="P173" s="128">
        <v>808.6318268</v>
      </c>
      <c r="Q173" s="128">
        <v>18.004012759999998</v>
      </c>
      <c r="R173" s="128">
        <v>0</v>
      </c>
      <c r="S173" s="128">
        <v>0</v>
      </c>
      <c r="T173" s="128">
        <v>18.004012759999998</v>
      </c>
      <c r="U173" s="128">
        <v>326.10068912000003</v>
      </c>
      <c r="V173" s="128">
        <v>893.89910450000002</v>
      </c>
      <c r="W173" s="128"/>
      <c r="X173" s="128"/>
      <c r="Y173" s="128"/>
      <c r="Z173" s="128"/>
      <c r="AA173" s="128"/>
      <c r="AB173" s="128"/>
    </row>
    <row r="174" spans="1:28" hidden="1" outlineLevel="1">
      <c r="A174" s="9">
        <v>45505</v>
      </c>
      <c r="B174" s="128">
        <v>3936.4274638699999</v>
      </c>
      <c r="C174" s="128">
        <v>2748.1291509100001</v>
      </c>
      <c r="D174" s="128">
        <v>2748.01871527</v>
      </c>
      <c r="E174" s="128">
        <v>1892.42331964</v>
      </c>
      <c r="F174" s="128">
        <v>645.22419059000003</v>
      </c>
      <c r="G174" s="128">
        <v>210.37120504000001</v>
      </c>
      <c r="H174" s="128">
        <v>0.11043564</v>
      </c>
      <c r="I174" s="128">
        <v>7.9385399999999991E-3</v>
      </c>
      <c r="J174" s="128">
        <v>3.870349E-2</v>
      </c>
      <c r="K174" s="128">
        <v>6.3793610000000001E-2</v>
      </c>
      <c r="L174" s="128">
        <v>846.46426352000003</v>
      </c>
      <c r="M174" s="128">
        <v>827.88535933000003</v>
      </c>
      <c r="N174" s="128">
        <v>0</v>
      </c>
      <c r="O174" s="128">
        <v>1.97544958</v>
      </c>
      <c r="P174" s="128">
        <v>825.90990975</v>
      </c>
      <c r="Q174" s="128">
        <v>18.578904189999999</v>
      </c>
      <c r="R174" s="128">
        <v>0</v>
      </c>
      <c r="S174" s="128">
        <v>0</v>
      </c>
      <c r="T174" s="128">
        <v>18.578904189999999</v>
      </c>
      <c r="U174" s="128">
        <v>341.83404944</v>
      </c>
      <c r="V174" s="128">
        <v>907.53592379999998</v>
      </c>
      <c r="W174" s="128"/>
      <c r="X174" s="128"/>
      <c r="Y174" s="128"/>
      <c r="Z174" s="128"/>
      <c r="AA174" s="128"/>
      <c r="AB174" s="128"/>
    </row>
    <row r="175" spans="1:28" hidden="1" outlineLevel="1">
      <c r="A175" s="9">
        <v>45536</v>
      </c>
      <c r="B175" s="128">
        <v>4014.3080794000002</v>
      </c>
      <c r="C175" s="128">
        <v>2780.82083276</v>
      </c>
      <c r="D175" s="128">
        <v>2780.7098603999998</v>
      </c>
      <c r="E175" s="128">
        <v>1907.18296444</v>
      </c>
      <c r="F175" s="128">
        <v>660.49174770000002</v>
      </c>
      <c r="G175" s="128">
        <v>213.03514826</v>
      </c>
      <c r="H175" s="128">
        <v>0.11097236000000001</v>
      </c>
      <c r="I175" s="128">
        <v>1.059767E-2</v>
      </c>
      <c r="J175" s="128">
        <v>3.8893280000000002E-2</v>
      </c>
      <c r="K175" s="128">
        <v>6.148141E-2</v>
      </c>
      <c r="L175" s="128">
        <v>863.68318192000004</v>
      </c>
      <c r="M175" s="128">
        <v>845.30068793999999</v>
      </c>
      <c r="N175" s="128">
        <v>0</v>
      </c>
      <c r="O175" s="128">
        <v>1.8779808899999999</v>
      </c>
      <c r="P175" s="128">
        <v>843.42270704999999</v>
      </c>
      <c r="Q175" s="128">
        <v>18.38249398</v>
      </c>
      <c r="R175" s="128">
        <v>0</v>
      </c>
      <c r="S175" s="128">
        <v>0</v>
      </c>
      <c r="T175" s="128">
        <v>18.38249398</v>
      </c>
      <c r="U175" s="128">
        <v>369.80406471999999</v>
      </c>
      <c r="V175" s="128">
        <v>932.83880581999995</v>
      </c>
      <c r="W175" s="128"/>
      <c r="X175" s="128"/>
      <c r="Y175" s="128"/>
      <c r="Z175" s="128"/>
      <c r="AA175" s="128"/>
      <c r="AB175" s="128"/>
    </row>
    <row r="176" spans="1:28" hidden="1" outlineLevel="1">
      <c r="A176" s="9">
        <v>45566</v>
      </c>
      <c r="B176" s="128">
        <v>4082.1592316800002</v>
      </c>
      <c r="C176" s="128">
        <v>2805.4223654000002</v>
      </c>
      <c r="D176" s="128">
        <v>2805.31028496</v>
      </c>
      <c r="E176" s="128">
        <v>1930.41811985</v>
      </c>
      <c r="F176" s="128">
        <v>661.97336557000006</v>
      </c>
      <c r="G176" s="128">
        <v>212.91879954000001</v>
      </c>
      <c r="H176" s="128">
        <v>0.11208044</v>
      </c>
      <c r="I176" s="128">
        <v>1.2553369999999999E-2</v>
      </c>
      <c r="J176" s="128">
        <v>3.7889050000000001E-2</v>
      </c>
      <c r="K176" s="128">
        <v>6.1638020000000002E-2</v>
      </c>
      <c r="L176" s="128">
        <v>892.89446352000004</v>
      </c>
      <c r="M176" s="128">
        <v>874.89590408000004</v>
      </c>
      <c r="N176" s="128">
        <v>1.8673222300000001</v>
      </c>
      <c r="O176" s="128">
        <v>1.77958292</v>
      </c>
      <c r="P176" s="128">
        <v>871.24899892999997</v>
      </c>
      <c r="Q176" s="128">
        <v>17.998559440000001</v>
      </c>
      <c r="R176" s="128">
        <v>0</v>
      </c>
      <c r="S176" s="128">
        <v>0</v>
      </c>
      <c r="T176" s="128">
        <v>17.998559440000001</v>
      </c>
      <c r="U176" s="128">
        <v>383.84240276000003</v>
      </c>
      <c r="V176" s="128">
        <v>961.08173135000004</v>
      </c>
      <c r="W176" s="128"/>
      <c r="X176" s="128"/>
      <c r="Y176" s="128"/>
      <c r="Z176" s="128"/>
      <c r="AA176" s="128"/>
      <c r="AB176" s="128"/>
    </row>
    <row r="177" spans="1:28">
      <c r="A177" s="9">
        <v>45597</v>
      </c>
      <c r="B177" s="128">
        <v>4144.8671949199997</v>
      </c>
      <c r="C177" s="128">
        <v>2823.0105851600001</v>
      </c>
      <c r="D177" s="128">
        <v>2822.9003784900001</v>
      </c>
      <c r="E177" s="128">
        <v>1938.7202177300001</v>
      </c>
      <c r="F177" s="128">
        <v>671.01098393999996</v>
      </c>
      <c r="G177" s="128">
        <v>213.16917681999999</v>
      </c>
      <c r="H177" s="128">
        <v>0.11020667000000001</v>
      </c>
      <c r="I177" s="128">
        <v>1.0778879999999999E-2</v>
      </c>
      <c r="J177" s="128">
        <v>3.7324070000000001E-2</v>
      </c>
      <c r="K177" s="128">
        <v>6.2103720000000001E-2</v>
      </c>
      <c r="L177" s="128">
        <v>909.18122592999998</v>
      </c>
      <c r="M177" s="128">
        <v>891.63805442</v>
      </c>
      <c r="N177" s="128">
        <v>1.844347</v>
      </c>
      <c r="O177" s="128">
        <v>4.1990111399999996</v>
      </c>
      <c r="P177" s="128">
        <v>885.59469627999999</v>
      </c>
      <c r="Q177" s="128">
        <v>17.543171510000001</v>
      </c>
      <c r="R177" s="128">
        <v>0</v>
      </c>
      <c r="S177" s="128">
        <v>0</v>
      </c>
      <c r="T177" s="128">
        <v>17.543171510000001</v>
      </c>
      <c r="U177" s="128">
        <v>412.67538382999999</v>
      </c>
      <c r="V177" s="128">
        <v>996.47814320999998</v>
      </c>
      <c r="W177" s="128"/>
      <c r="X177" s="128"/>
      <c r="Y177" s="128"/>
      <c r="Z177" s="128"/>
      <c r="AA177" s="128"/>
      <c r="AB177" s="128"/>
    </row>
    <row r="178" spans="1:28">
      <c r="A178" s="9">
        <v>45627</v>
      </c>
      <c r="B178" s="128">
        <v>4153.2426878099996</v>
      </c>
      <c r="C178" s="128">
        <v>2798.0719073199998</v>
      </c>
      <c r="D178" s="128">
        <v>2797.9571966100002</v>
      </c>
      <c r="E178" s="128">
        <v>1916.68600466</v>
      </c>
      <c r="F178" s="128">
        <v>673.64453370000001</v>
      </c>
      <c r="G178" s="128">
        <v>207.62665824999999</v>
      </c>
      <c r="H178" s="128">
        <v>0.11471070999999999</v>
      </c>
      <c r="I178" s="128">
        <v>1.4840849999999999E-2</v>
      </c>
      <c r="J178" s="128">
        <v>3.741125E-2</v>
      </c>
      <c r="K178" s="128">
        <v>6.2458609999999998E-2</v>
      </c>
      <c r="L178" s="128">
        <v>919.14609539000003</v>
      </c>
      <c r="M178" s="128">
        <v>901.78627537</v>
      </c>
      <c r="N178" s="128">
        <v>1.8114933799999999</v>
      </c>
      <c r="O178" s="128">
        <v>3.9776269499999999</v>
      </c>
      <c r="P178" s="128">
        <v>895.99715504000005</v>
      </c>
      <c r="Q178" s="128">
        <v>17.359820020000001</v>
      </c>
      <c r="R178" s="128">
        <v>0</v>
      </c>
      <c r="S178" s="128">
        <v>0</v>
      </c>
      <c r="T178" s="128">
        <v>17.359820020000001</v>
      </c>
      <c r="U178" s="128">
        <v>436.0246851</v>
      </c>
      <c r="V178" s="128">
        <v>1004.3387169</v>
      </c>
      <c r="W178" s="128"/>
      <c r="X178" s="128"/>
      <c r="Y178" s="128"/>
      <c r="Z178" s="128"/>
      <c r="AA178" s="128"/>
      <c r="AB178" s="128"/>
    </row>
    <row r="179" spans="1:28">
      <c r="A179" s="9">
        <v>45658</v>
      </c>
      <c r="B179" s="128">
        <v>4227.69276593</v>
      </c>
      <c r="C179" s="128">
        <v>2855.4989633800001</v>
      </c>
      <c r="D179" s="128">
        <v>2855.3882851100002</v>
      </c>
      <c r="E179" s="128">
        <v>2007.61664718</v>
      </c>
      <c r="F179" s="128">
        <v>641.49344073999998</v>
      </c>
      <c r="G179" s="128">
        <v>206.27819718999999</v>
      </c>
      <c r="H179" s="128">
        <v>0.11067827</v>
      </c>
      <c r="I179" s="128">
        <v>1.1463289999999999E-2</v>
      </c>
      <c r="J179" s="128">
        <v>3.7075509999999999E-2</v>
      </c>
      <c r="K179" s="128">
        <v>6.2139470000000002E-2</v>
      </c>
      <c r="L179" s="128">
        <v>926.49554518000002</v>
      </c>
      <c r="M179" s="128">
        <v>910.20424381999999</v>
      </c>
      <c r="N179" s="128">
        <v>1.82358138</v>
      </c>
      <c r="O179" s="128">
        <v>3.90620404</v>
      </c>
      <c r="P179" s="128">
        <v>904.4744584</v>
      </c>
      <c r="Q179" s="128">
        <v>16.291301359999999</v>
      </c>
      <c r="R179" s="128">
        <v>0</v>
      </c>
      <c r="S179" s="128">
        <v>0</v>
      </c>
      <c r="T179" s="128">
        <v>16.291301359999999</v>
      </c>
      <c r="U179" s="128">
        <v>445.69825737000002</v>
      </c>
      <c r="V179" s="128">
        <v>1008.07201648</v>
      </c>
      <c r="W179" s="128"/>
      <c r="X179" s="128"/>
      <c r="Y179" s="128"/>
      <c r="Z179" s="128"/>
      <c r="AA179" s="128"/>
      <c r="AB179" s="128"/>
    </row>
    <row r="180" spans="1:28">
      <c r="A180" s="9">
        <v>45689</v>
      </c>
      <c r="B180" s="128">
        <v>4265.1236631199999</v>
      </c>
      <c r="C180" s="128">
        <v>2865.6756404100001</v>
      </c>
      <c r="D180" s="128">
        <v>2865.5693804399998</v>
      </c>
      <c r="E180" s="128">
        <v>2016.77431733</v>
      </c>
      <c r="F180" s="128">
        <v>642.52460082000005</v>
      </c>
      <c r="G180" s="128">
        <v>206.27046229000001</v>
      </c>
      <c r="H180" s="128">
        <v>0.10625997</v>
      </c>
      <c r="I180" s="128">
        <v>1.061257E-2</v>
      </c>
      <c r="J180" s="128">
        <v>3.3968810000000002E-2</v>
      </c>
      <c r="K180" s="128">
        <v>6.1678589999999998E-2</v>
      </c>
      <c r="L180" s="128">
        <v>935.14718477999998</v>
      </c>
      <c r="M180" s="128">
        <v>918.94359655999995</v>
      </c>
      <c r="N180" s="128">
        <v>1.8691553999999999</v>
      </c>
      <c r="O180" s="128">
        <v>3.77789844</v>
      </c>
      <c r="P180" s="128">
        <v>913.29654272000005</v>
      </c>
      <c r="Q180" s="128">
        <v>16.20358822</v>
      </c>
      <c r="R180" s="128">
        <v>0</v>
      </c>
      <c r="S180" s="128">
        <v>0</v>
      </c>
      <c r="T180" s="128">
        <v>16.20358822</v>
      </c>
      <c r="U180" s="128">
        <v>464.30083793</v>
      </c>
      <c r="V180" s="128">
        <v>1014.50801891</v>
      </c>
      <c r="W180" s="128"/>
      <c r="X180" s="128"/>
      <c r="Y180" s="128"/>
      <c r="Z180" s="128"/>
      <c r="AA180" s="128"/>
      <c r="AB180" s="128"/>
    </row>
    <row r="181" spans="1:28">
      <c r="A181" s="9">
        <v>45717</v>
      </c>
      <c r="B181" s="128">
        <v>4390.39560833</v>
      </c>
      <c r="C181" s="128">
        <v>2947.58994433</v>
      </c>
      <c r="D181" s="128">
        <v>2947.4759652399998</v>
      </c>
      <c r="E181" s="128">
        <v>2022.5819816200001</v>
      </c>
      <c r="F181" s="128">
        <v>713.33794468999997</v>
      </c>
      <c r="G181" s="128">
        <v>211.55603893</v>
      </c>
      <c r="H181" s="128">
        <v>0.11397909000000001</v>
      </c>
      <c r="I181" s="128">
        <v>1.7386539999999999E-2</v>
      </c>
      <c r="J181" s="128">
        <v>3.4966400000000002E-2</v>
      </c>
      <c r="K181" s="128">
        <v>6.1626149999999998E-2</v>
      </c>
      <c r="L181" s="128">
        <v>937.19259883999996</v>
      </c>
      <c r="M181" s="128">
        <v>931.28445026999998</v>
      </c>
      <c r="N181" s="128">
        <v>1.85026665</v>
      </c>
      <c r="O181" s="128">
        <v>3.7556893800000002</v>
      </c>
      <c r="P181" s="128">
        <v>925.67849423999996</v>
      </c>
      <c r="Q181" s="128">
        <v>5.9081485699999998</v>
      </c>
      <c r="R181" s="128">
        <v>0</v>
      </c>
      <c r="S181" s="128">
        <v>0</v>
      </c>
      <c r="T181" s="128">
        <v>5.9081485699999998</v>
      </c>
      <c r="U181" s="128">
        <v>505.61306516000002</v>
      </c>
      <c r="V181" s="128">
        <v>1030.43471636</v>
      </c>
      <c r="W181" s="128"/>
      <c r="X181" s="128"/>
      <c r="Y181" s="128"/>
      <c r="Z181" s="128"/>
      <c r="AA181" s="128"/>
      <c r="AB181" s="128"/>
    </row>
    <row r="182" spans="1:28">
      <c r="A182" s="9">
        <v>45748</v>
      </c>
      <c r="B182" s="128">
        <v>4464.4749662000004</v>
      </c>
      <c r="C182" s="128">
        <v>2994.4277638899998</v>
      </c>
      <c r="D182" s="128">
        <v>2994.3020508499999</v>
      </c>
      <c r="E182" s="128">
        <v>2173.3940733999998</v>
      </c>
      <c r="F182" s="128">
        <v>609.35984314999996</v>
      </c>
      <c r="G182" s="128">
        <v>211.54813429999999</v>
      </c>
      <c r="H182" s="128">
        <v>0.12571304</v>
      </c>
      <c r="I182" s="128">
        <v>2.7039669999999998E-2</v>
      </c>
      <c r="J182" s="128">
        <v>3.6919449999999999E-2</v>
      </c>
      <c r="K182" s="128">
        <v>6.1753919999999997E-2</v>
      </c>
      <c r="L182" s="128">
        <v>944.46001439999998</v>
      </c>
      <c r="M182" s="128">
        <v>938.76079792999997</v>
      </c>
      <c r="N182" s="128">
        <v>1.76650343</v>
      </c>
      <c r="O182" s="128">
        <v>3.7229503500000001</v>
      </c>
      <c r="P182" s="128">
        <v>933.27134415</v>
      </c>
      <c r="Q182" s="128">
        <v>5.6992164699999996</v>
      </c>
      <c r="R182" s="128">
        <v>0</v>
      </c>
      <c r="S182" s="128">
        <v>0</v>
      </c>
      <c r="T182" s="128">
        <v>5.6992164699999996</v>
      </c>
      <c r="U182" s="128">
        <v>525.58718791000001</v>
      </c>
      <c r="V182" s="128">
        <v>1038.3697922399999</v>
      </c>
      <c r="W182" s="128"/>
      <c r="X182" s="128"/>
      <c r="Y182" s="128"/>
      <c r="Z182" s="128"/>
      <c r="AA182" s="128"/>
      <c r="AB182" s="128"/>
    </row>
    <row r="183" spans="1:28">
      <c r="A183" s="9">
        <v>45778</v>
      </c>
      <c r="B183" s="128">
        <v>4563.0117806400003</v>
      </c>
      <c r="C183" s="128">
        <v>3064.8644930599999</v>
      </c>
      <c r="D183" s="128">
        <v>3064.7258306099998</v>
      </c>
      <c r="E183" s="128">
        <v>2223.4008183699998</v>
      </c>
      <c r="F183" s="128">
        <v>622.20205587999999</v>
      </c>
      <c r="G183" s="128">
        <v>219.12295635999999</v>
      </c>
      <c r="H183" s="128">
        <v>0.13866244999999999</v>
      </c>
      <c r="I183" s="128">
        <v>4.0413449999999997E-2</v>
      </c>
      <c r="J183" s="128">
        <v>3.6548869999999997E-2</v>
      </c>
      <c r="K183" s="128">
        <v>6.1700129999999999E-2</v>
      </c>
      <c r="L183" s="128">
        <v>954.22866440999996</v>
      </c>
      <c r="M183" s="128">
        <v>948.60837349999997</v>
      </c>
      <c r="N183" s="128">
        <v>1.7095098399999999</v>
      </c>
      <c r="O183" s="128">
        <v>3.67742301</v>
      </c>
      <c r="P183" s="128">
        <v>943.22144064999998</v>
      </c>
      <c r="Q183" s="128">
        <v>5.6202909099999996</v>
      </c>
      <c r="R183" s="128">
        <v>0</v>
      </c>
      <c r="S183" s="128">
        <v>0</v>
      </c>
      <c r="T183" s="128">
        <v>5.6202909099999996</v>
      </c>
      <c r="U183" s="128">
        <v>543.91862317000005</v>
      </c>
      <c r="V183" s="128">
        <v>1048.46618448</v>
      </c>
      <c r="W183" s="128"/>
      <c r="X183" s="128"/>
      <c r="Y183" s="128"/>
      <c r="Z183" s="128"/>
      <c r="AA183" s="128"/>
      <c r="AB183" s="128"/>
    </row>
    <row r="184" spans="1:28">
      <c r="A184" s="9">
        <v>45809</v>
      </c>
      <c r="B184" s="128">
        <v>4612.54973264</v>
      </c>
      <c r="C184" s="128">
        <v>3094.7309660300002</v>
      </c>
      <c r="D184" s="128">
        <v>3094.5939579699998</v>
      </c>
      <c r="E184" s="128">
        <v>2238.7155987199999</v>
      </c>
      <c r="F184" s="128">
        <v>635.02508213999999</v>
      </c>
      <c r="G184" s="128">
        <v>220.85327710999999</v>
      </c>
      <c r="H184" s="128">
        <v>0.13700805999999999</v>
      </c>
      <c r="I184" s="128">
        <v>3.7068650000000002E-2</v>
      </c>
      <c r="J184" s="128">
        <v>3.807228E-2</v>
      </c>
      <c r="K184" s="128">
        <v>6.1867129999999999E-2</v>
      </c>
      <c r="L184" s="128">
        <v>962.69119066999997</v>
      </c>
      <c r="M184" s="128">
        <v>957.09798876000002</v>
      </c>
      <c r="N184" s="128">
        <v>1.73402926</v>
      </c>
      <c r="O184" s="128">
        <v>3.3047935000000002</v>
      </c>
      <c r="P184" s="128">
        <v>952.059166</v>
      </c>
      <c r="Q184" s="128">
        <v>5.5932019100000003</v>
      </c>
      <c r="R184" s="128">
        <v>0</v>
      </c>
      <c r="S184" s="128">
        <v>0</v>
      </c>
      <c r="T184" s="128">
        <v>5.5932019100000003</v>
      </c>
      <c r="U184" s="128">
        <v>555.12757594000004</v>
      </c>
      <c r="V184" s="128">
        <v>1057.5605848800001</v>
      </c>
      <c r="W184" s="128"/>
      <c r="X184" s="128"/>
      <c r="Y184" s="128"/>
      <c r="Z184" s="128"/>
      <c r="AA184" s="128"/>
      <c r="AB184" s="128"/>
    </row>
    <row r="185" spans="1:28">
      <c r="A185" s="9">
        <v>45839</v>
      </c>
      <c r="B185" s="128">
        <v>4735.4394697600001</v>
      </c>
      <c r="C185" s="128">
        <v>3169.1740227599998</v>
      </c>
      <c r="D185" s="128">
        <v>3168.9568387300001</v>
      </c>
      <c r="E185" s="128">
        <v>2300.0628528100001</v>
      </c>
      <c r="F185" s="128">
        <v>640.70535614000005</v>
      </c>
      <c r="G185" s="128">
        <v>228.18862978000001</v>
      </c>
      <c r="H185" s="128">
        <v>0.21718403</v>
      </c>
      <c r="I185" s="128">
        <v>8.4227399999999994E-2</v>
      </c>
      <c r="J185" s="128">
        <v>7.0903339999999995E-2</v>
      </c>
      <c r="K185" s="128">
        <v>6.2053289999999997E-2</v>
      </c>
      <c r="L185" s="128">
        <v>998.66682175999995</v>
      </c>
      <c r="M185" s="128">
        <v>993.08406145000004</v>
      </c>
      <c r="N185" s="128">
        <v>1.6971262499999999</v>
      </c>
      <c r="O185" s="128">
        <v>3.2224332800000002</v>
      </c>
      <c r="P185" s="128">
        <v>988.16450192000002</v>
      </c>
      <c r="Q185" s="128">
        <v>5.5827603100000003</v>
      </c>
      <c r="R185" s="128">
        <v>0</v>
      </c>
      <c r="S185" s="128">
        <v>0</v>
      </c>
      <c r="T185" s="128">
        <v>5.5827603100000003</v>
      </c>
      <c r="U185" s="128">
        <v>567.59862524000005</v>
      </c>
      <c r="V185" s="128">
        <v>1090.1662196100001</v>
      </c>
      <c r="W185" s="128"/>
      <c r="X185" s="128"/>
      <c r="Y185" s="128"/>
      <c r="Z185" s="128"/>
      <c r="AA185" s="128"/>
      <c r="AB185" s="128"/>
    </row>
    <row r="186" spans="1:28">
      <c r="A186" s="9">
        <v>45870</v>
      </c>
      <c r="B186" s="128">
        <v>4873.0191219400003</v>
      </c>
      <c r="C186" s="128">
        <v>3250.1488003099998</v>
      </c>
      <c r="D186" s="128">
        <v>3250.0179975400001</v>
      </c>
      <c r="E186" s="128">
        <v>2362.2810180800002</v>
      </c>
      <c r="F186" s="128">
        <v>653.11459973000001</v>
      </c>
      <c r="G186" s="128">
        <v>234.62237973000001</v>
      </c>
      <c r="H186" s="128">
        <v>0.13080277000000001</v>
      </c>
      <c r="I186" s="128">
        <v>6.0320739999999998E-2</v>
      </c>
      <c r="J186" s="128">
        <v>7.0482030000000001E-2</v>
      </c>
      <c r="K186" s="128">
        <v>0</v>
      </c>
      <c r="L186" s="128">
        <v>1040.1552859599999</v>
      </c>
      <c r="M186" s="128">
        <v>1034.7052201199999</v>
      </c>
      <c r="N186" s="128">
        <v>2.9646126499999998</v>
      </c>
      <c r="O186" s="128">
        <v>3.0952198599999998</v>
      </c>
      <c r="P186" s="128">
        <v>1028.6453876099999</v>
      </c>
      <c r="Q186" s="128">
        <v>5.4500658399999997</v>
      </c>
      <c r="R186" s="128">
        <v>0</v>
      </c>
      <c r="S186" s="128">
        <v>0</v>
      </c>
      <c r="T186" s="128">
        <v>5.4500658399999997</v>
      </c>
      <c r="U186" s="128">
        <v>582.71503567000002</v>
      </c>
      <c r="V186" s="128">
        <v>1127.6383428199999</v>
      </c>
      <c r="W186" s="128"/>
      <c r="X186" s="128"/>
      <c r="Y186" s="128"/>
      <c r="Z186" s="128"/>
      <c r="AA186" s="128"/>
      <c r="AB186" s="128"/>
    </row>
    <row r="187" spans="1:28">
      <c r="A187" s="9">
        <v>45901</v>
      </c>
      <c r="B187" s="128">
        <v>4936.0546077700001</v>
      </c>
      <c r="C187" s="128">
        <v>3255.6057881299998</v>
      </c>
      <c r="D187" s="128">
        <v>3255.4502315999998</v>
      </c>
      <c r="E187" s="128">
        <v>2358.8644607599999</v>
      </c>
      <c r="F187" s="128">
        <v>657.34004331000006</v>
      </c>
      <c r="G187" s="128">
        <v>239.24572753000001</v>
      </c>
      <c r="H187" s="128">
        <v>0.15555653</v>
      </c>
      <c r="I187" s="128">
        <v>8.4949579999999997E-2</v>
      </c>
      <c r="J187" s="128">
        <v>7.0606950000000002E-2</v>
      </c>
      <c r="K187" s="128">
        <v>0</v>
      </c>
      <c r="L187" s="128">
        <v>1080.64388467</v>
      </c>
      <c r="M187" s="128">
        <v>1075.2533283099999</v>
      </c>
      <c r="N187" s="128">
        <v>1.8916028199999999</v>
      </c>
      <c r="O187" s="128">
        <v>3.0664910999999999</v>
      </c>
      <c r="P187" s="128">
        <v>1070.2952343899999</v>
      </c>
      <c r="Q187" s="128">
        <v>5.3905563599999997</v>
      </c>
      <c r="R187" s="128">
        <v>0</v>
      </c>
      <c r="S187" s="128">
        <v>0</v>
      </c>
      <c r="T187" s="128">
        <v>5.3905563599999997</v>
      </c>
      <c r="U187" s="128">
        <v>599.80493496999998</v>
      </c>
      <c r="V187" s="128">
        <v>1173.1919637799999</v>
      </c>
      <c r="W187" s="128"/>
      <c r="X187" s="128"/>
      <c r="Y187" s="128"/>
      <c r="Z187" s="128"/>
      <c r="AA187" s="128"/>
      <c r="AB187" s="128"/>
    </row>
    <row r="188" spans="1:28">
      <c r="A188" s="9">
        <v>45931</v>
      </c>
      <c r="B188" s="128">
        <v>5015.9941958600002</v>
      </c>
      <c r="C188" s="128">
        <v>3286.3262603100002</v>
      </c>
      <c r="D188" s="128">
        <v>3286.1855972100002</v>
      </c>
      <c r="E188" s="128">
        <v>2381.7147080300001</v>
      </c>
      <c r="F188" s="128">
        <v>660.62591944999997</v>
      </c>
      <c r="G188" s="128">
        <v>243.84496973</v>
      </c>
      <c r="H188" s="128">
        <v>0.14066310000000001</v>
      </c>
      <c r="I188" s="128">
        <v>6.9638039999999998E-2</v>
      </c>
      <c r="J188" s="128">
        <v>7.1025060000000001E-2</v>
      </c>
      <c r="K188" s="128">
        <v>0</v>
      </c>
      <c r="L188" s="128">
        <v>1107.32138719</v>
      </c>
      <c r="M188" s="128">
        <v>1101.97141055</v>
      </c>
      <c r="N188" s="128">
        <v>1.6807364899999999</v>
      </c>
      <c r="O188" s="128">
        <v>3.5723273799999999</v>
      </c>
      <c r="P188" s="128">
        <v>1096.71834668</v>
      </c>
      <c r="Q188" s="128">
        <v>5.3499766400000004</v>
      </c>
      <c r="R188" s="128">
        <v>0</v>
      </c>
      <c r="S188" s="128">
        <v>0</v>
      </c>
      <c r="T188" s="128">
        <v>5.3499766400000004</v>
      </c>
      <c r="U188" s="128">
        <v>622.34654836000004</v>
      </c>
      <c r="V188" s="128">
        <v>1199.44021694</v>
      </c>
      <c r="W188" s="128"/>
      <c r="X188" s="128"/>
      <c r="Y188" s="128"/>
      <c r="Z188" s="128"/>
      <c r="AA188" s="128"/>
      <c r="AB188" s="128"/>
    </row>
    <row r="189" spans="1:28">
      <c r="A189" s="9">
        <v>45962</v>
      </c>
      <c r="B189" s="128">
        <v>5076.75378241</v>
      </c>
      <c r="C189" s="128">
        <v>3316.1806240300002</v>
      </c>
      <c r="D189" s="128">
        <v>3316.0139191500002</v>
      </c>
      <c r="E189" s="128">
        <v>2414.6810262499998</v>
      </c>
      <c r="F189" s="128">
        <v>655.73831479</v>
      </c>
      <c r="G189" s="128">
        <v>245.59457810999999</v>
      </c>
      <c r="H189" s="128">
        <v>0.16670488</v>
      </c>
      <c r="I189" s="128">
        <v>9.5476989999999998E-2</v>
      </c>
      <c r="J189" s="128">
        <v>7.1227890000000002E-2</v>
      </c>
      <c r="K189" s="128">
        <v>0</v>
      </c>
      <c r="L189" s="128">
        <v>1130.5556194400001</v>
      </c>
      <c r="M189" s="128">
        <v>1125.25082305</v>
      </c>
      <c r="N189" s="128">
        <v>1.35916024</v>
      </c>
      <c r="O189" s="128">
        <v>3.56434658</v>
      </c>
      <c r="P189" s="128">
        <v>1120.32731623</v>
      </c>
      <c r="Q189" s="128">
        <v>5.3047963899999999</v>
      </c>
      <c r="R189" s="128">
        <v>0</v>
      </c>
      <c r="S189" s="128">
        <v>0</v>
      </c>
      <c r="T189" s="128">
        <v>5.3047963899999999</v>
      </c>
      <c r="U189" s="128">
        <v>630.01753894000001</v>
      </c>
      <c r="V189" s="128">
        <v>1201.6594420500001</v>
      </c>
      <c r="W189" s="128"/>
      <c r="X189" s="128"/>
      <c r="Y189" s="128"/>
      <c r="Z189" s="128"/>
      <c r="AA189" s="128"/>
      <c r="AB189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9" customWidth="1"/>
    <col min="2" max="2" width="9.6640625" style="38" customWidth="1"/>
    <col min="3" max="3" width="9.88671875" style="38" customWidth="1"/>
    <col min="4" max="4" width="10.33203125" style="38" customWidth="1"/>
    <col min="5" max="5" width="8.33203125" style="38" customWidth="1"/>
    <col min="6" max="6" width="9.88671875" style="38" customWidth="1"/>
    <col min="7" max="7" width="12" style="38" customWidth="1"/>
    <col min="8" max="8" width="12.33203125" style="38" customWidth="1"/>
    <col min="9" max="9" width="8.88671875" style="38" customWidth="1"/>
    <col min="10" max="10" width="11.33203125" style="38" customWidth="1"/>
    <col min="11" max="11" width="11.44140625" style="38" customWidth="1"/>
    <col min="12" max="12" width="9.5546875" style="38" customWidth="1"/>
    <col min="13" max="13" width="10.88671875" style="38" customWidth="1"/>
    <col min="14" max="14" width="13.5546875" style="38" customWidth="1"/>
    <col min="15" max="15" width="10.33203125" style="38" customWidth="1"/>
    <col min="16" max="16" width="8.109375" style="38" customWidth="1"/>
    <col min="17" max="16384" width="9.109375" style="38"/>
  </cols>
  <sheetData>
    <row r="1" spans="1:22">
      <c r="A1" s="18" t="s">
        <v>129</v>
      </c>
    </row>
    <row r="2" spans="1:22" ht="5.25" customHeight="1">
      <c r="A2" s="165"/>
    </row>
    <row r="3" spans="1:22">
      <c r="A3" s="110" t="s">
        <v>54</v>
      </c>
    </row>
    <row r="4" spans="1:22" ht="12.75" customHeight="1">
      <c r="A4" s="217" t="s">
        <v>128</v>
      </c>
      <c r="B4" s="229"/>
      <c r="C4" s="229"/>
      <c r="D4" s="229"/>
    </row>
    <row r="5" spans="1:22" ht="12.75" customHeight="1">
      <c r="A5" s="40" t="s">
        <v>226</v>
      </c>
    </row>
    <row r="6" spans="1:22" ht="12.75" customHeight="1">
      <c r="A6" s="192" t="s">
        <v>0</v>
      </c>
      <c r="B6" s="194" t="s">
        <v>195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5" t="s">
        <v>62</v>
      </c>
      <c r="P6" s="195" t="s">
        <v>64</v>
      </c>
    </row>
    <row r="7" spans="1:22" s="41" customFormat="1">
      <c r="A7" s="193"/>
      <c r="B7" s="190" t="s">
        <v>1</v>
      </c>
      <c r="C7" s="198" t="s">
        <v>2</v>
      </c>
      <c r="D7" s="198"/>
      <c r="E7" s="198"/>
      <c r="F7" s="198"/>
      <c r="G7" s="198"/>
      <c r="H7" s="198"/>
      <c r="I7" s="198"/>
      <c r="J7" s="198"/>
      <c r="K7" s="198"/>
      <c r="L7" s="198"/>
      <c r="M7" s="198"/>
      <c r="N7" s="198"/>
      <c r="O7" s="196"/>
      <c r="P7" s="197"/>
    </row>
    <row r="8" spans="1:22" s="37" customFormat="1" ht="23.25" customHeight="1">
      <c r="A8" s="193"/>
      <c r="B8" s="190"/>
      <c r="C8" s="190" t="s">
        <v>22</v>
      </c>
      <c r="D8" s="191"/>
      <c r="E8" s="191"/>
      <c r="F8" s="190" t="s">
        <v>23</v>
      </c>
      <c r="G8" s="191"/>
      <c r="H8" s="191"/>
      <c r="I8" s="190" t="s">
        <v>24</v>
      </c>
      <c r="J8" s="191"/>
      <c r="K8" s="191"/>
      <c r="L8" s="190" t="s">
        <v>25</v>
      </c>
      <c r="M8" s="191"/>
      <c r="N8" s="191"/>
      <c r="O8" s="196"/>
      <c r="P8" s="197"/>
    </row>
    <row r="9" spans="1:22" s="37" customFormat="1" ht="80.25" customHeight="1">
      <c r="A9" s="193"/>
      <c r="B9" s="190"/>
      <c r="C9" s="154" t="s">
        <v>13</v>
      </c>
      <c r="D9" s="154" t="s">
        <v>26</v>
      </c>
      <c r="E9" s="154" t="s">
        <v>27</v>
      </c>
      <c r="F9" s="154" t="s">
        <v>13</v>
      </c>
      <c r="G9" s="154" t="s">
        <v>28</v>
      </c>
      <c r="H9" s="154" t="s">
        <v>29</v>
      </c>
      <c r="I9" s="154" t="s">
        <v>13</v>
      </c>
      <c r="J9" s="154" t="s">
        <v>30</v>
      </c>
      <c r="K9" s="154" t="s">
        <v>183</v>
      </c>
      <c r="L9" s="154" t="s">
        <v>13</v>
      </c>
      <c r="M9" s="154" t="s">
        <v>63</v>
      </c>
      <c r="N9" s="154" t="s">
        <v>31</v>
      </c>
      <c r="O9" s="196"/>
      <c r="P9" s="197"/>
    </row>
    <row r="10" spans="1:22" s="37" customFormat="1" collapsed="1">
      <c r="A10" s="35">
        <v>1</v>
      </c>
      <c r="B10" s="36">
        <v>2</v>
      </c>
      <c r="C10" s="35">
        <v>3</v>
      </c>
      <c r="D10" s="36">
        <v>4</v>
      </c>
      <c r="E10" s="35">
        <v>5</v>
      </c>
      <c r="F10" s="36">
        <v>6</v>
      </c>
      <c r="G10" s="35">
        <v>7</v>
      </c>
      <c r="H10" s="36">
        <v>8</v>
      </c>
      <c r="I10" s="35">
        <v>9</v>
      </c>
      <c r="J10" s="36">
        <v>10</v>
      </c>
      <c r="K10" s="35">
        <v>11</v>
      </c>
      <c r="L10" s="36">
        <v>12</v>
      </c>
      <c r="M10" s="35">
        <v>13</v>
      </c>
      <c r="N10" s="36">
        <v>14</v>
      </c>
      <c r="O10" s="35">
        <v>15</v>
      </c>
      <c r="P10" s="36">
        <v>16</v>
      </c>
    </row>
    <row r="11" spans="1:22" s="43" customFormat="1" hidden="1" outlineLevel="1">
      <c r="A11" s="9">
        <v>40544</v>
      </c>
      <c r="B11" s="129">
        <v>4013.6006241199998</v>
      </c>
      <c r="C11" s="42">
        <v>35.435491130000003</v>
      </c>
      <c r="D11" s="129">
        <v>28.279251519999995</v>
      </c>
      <c r="E11" s="129">
        <v>7.1562396100000001</v>
      </c>
      <c r="F11" s="129">
        <v>27.880672560000001</v>
      </c>
      <c r="G11" s="129">
        <v>7.05168119</v>
      </c>
      <c r="H11" s="129">
        <v>20.828991370000001</v>
      </c>
      <c r="I11" s="129">
        <v>582.39288452000005</v>
      </c>
      <c r="J11" s="129">
        <v>46.79131537</v>
      </c>
      <c r="K11" s="129">
        <v>535.60156915000005</v>
      </c>
      <c r="L11" s="129">
        <v>3367.89157591</v>
      </c>
      <c r="M11" s="129">
        <v>3347.2086613199999</v>
      </c>
      <c r="N11" s="129">
        <v>20.682914589999999</v>
      </c>
      <c r="O11" s="129">
        <v>0.80067473</v>
      </c>
      <c r="P11" s="129">
        <v>3.2993454200000003</v>
      </c>
      <c r="Q11" s="130"/>
      <c r="R11" s="130"/>
      <c r="S11" s="130"/>
      <c r="T11" s="130"/>
      <c r="U11" s="130"/>
      <c r="V11" s="130"/>
    </row>
    <row r="12" spans="1:22" s="43" customFormat="1" hidden="1" outlineLevel="1">
      <c r="A12" s="9">
        <v>40575</v>
      </c>
      <c r="B12" s="129">
        <v>4049.4090074800001</v>
      </c>
      <c r="C12" s="42">
        <v>35.110039569999998</v>
      </c>
      <c r="D12" s="129">
        <v>27.192205180000006</v>
      </c>
      <c r="E12" s="129">
        <v>7.9178343900000003</v>
      </c>
      <c r="F12" s="129">
        <v>30.460449050000001</v>
      </c>
      <c r="G12" s="129">
        <v>5.8910286000000003</v>
      </c>
      <c r="H12" s="129">
        <v>24.569420449999999</v>
      </c>
      <c r="I12" s="129">
        <v>537.09761143999992</v>
      </c>
      <c r="J12" s="129">
        <v>43.282584419999999</v>
      </c>
      <c r="K12" s="129">
        <v>493.81502702</v>
      </c>
      <c r="L12" s="129">
        <v>3446.7409074199995</v>
      </c>
      <c r="M12" s="129">
        <v>3425.7507278200001</v>
      </c>
      <c r="N12" s="129">
        <v>20.990179599999998</v>
      </c>
      <c r="O12" s="129">
        <v>0.99834615000000004</v>
      </c>
      <c r="P12" s="129">
        <v>3.3258111599999998</v>
      </c>
      <c r="Q12" s="130"/>
      <c r="R12" s="130"/>
      <c r="S12" s="130"/>
      <c r="T12" s="130"/>
      <c r="U12" s="130"/>
      <c r="V12" s="130"/>
    </row>
    <row r="13" spans="1:22" s="43" customFormat="1" hidden="1" outlineLevel="1">
      <c r="A13" s="9">
        <v>40603</v>
      </c>
      <c r="B13" s="129">
        <v>4080.5043488299998</v>
      </c>
      <c r="C13" s="42">
        <v>35.447451729999997</v>
      </c>
      <c r="D13" s="129">
        <v>26.701368859999999</v>
      </c>
      <c r="E13" s="129">
        <v>8.7460828700000004</v>
      </c>
      <c r="F13" s="129">
        <v>33.55369305</v>
      </c>
      <c r="G13" s="129">
        <v>5.1353757499999997</v>
      </c>
      <c r="H13" s="129">
        <v>28.418317300000002</v>
      </c>
      <c r="I13" s="129">
        <v>506.96498578000001</v>
      </c>
      <c r="J13" s="129">
        <v>44.192806189999999</v>
      </c>
      <c r="K13" s="129">
        <v>462.77217958999995</v>
      </c>
      <c r="L13" s="129">
        <v>3504.53821827</v>
      </c>
      <c r="M13" s="129">
        <v>3484.1327619099998</v>
      </c>
      <c r="N13" s="129">
        <v>20.405456359999999</v>
      </c>
      <c r="O13" s="129">
        <v>4.9422379899999997</v>
      </c>
      <c r="P13" s="129">
        <v>3.80541163</v>
      </c>
      <c r="Q13" s="130"/>
      <c r="R13" s="130"/>
      <c r="S13" s="130"/>
      <c r="T13" s="130"/>
      <c r="U13" s="130"/>
      <c r="V13" s="130"/>
    </row>
    <row r="14" spans="1:22" s="43" customFormat="1" hidden="1" outlineLevel="1">
      <c r="A14" s="9">
        <v>40634</v>
      </c>
      <c r="B14" s="129">
        <v>4154.3852948699996</v>
      </c>
      <c r="C14" s="42">
        <v>35.849989239999999</v>
      </c>
      <c r="D14" s="129">
        <v>27.491202449999999</v>
      </c>
      <c r="E14" s="129">
        <v>8.3587867899999999</v>
      </c>
      <c r="F14" s="129">
        <v>35.655589370000001</v>
      </c>
      <c r="G14" s="129">
        <v>5.6661381399999993</v>
      </c>
      <c r="H14" s="129">
        <v>29.98945123</v>
      </c>
      <c r="I14" s="129">
        <v>570.95280588999992</v>
      </c>
      <c r="J14" s="129">
        <v>43.251964899999997</v>
      </c>
      <c r="K14" s="129">
        <v>527.70084098999996</v>
      </c>
      <c r="L14" s="129">
        <v>3511.9269103699999</v>
      </c>
      <c r="M14" s="129">
        <v>3490.2785614700001</v>
      </c>
      <c r="N14" s="129">
        <v>21.648348899999998</v>
      </c>
      <c r="O14" s="129">
        <v>0.98948694000000004</v>
      </c>
      <c r="P14" s="129">
        <v>4.0519342900000002</v>
      </c>
      <c r="Q14" s="130"/>
      <c r="R14" s="130"/>
      <c r="S14" s="130"/>
      <c r="T14" s="130"/>
      <c r="U14" s="130"/>
      <c r="V14" s="130"/>
    </row>
    <row r="15" spans="1:22" s="43" customFormat="1" hidden="1" outlineLevel="1">
      <c r="A15" s="9">
        <v>40664</v>
      </c>
      <c r="B15" s="129">
        <v>4186.7145192199996</v>
      </c>
      <c r="C15" s="42">
        <v>35.649195739999996</v>
      </c>
      <c r="D15" s="129">
        <v>27.275772450000002</v>
      </c>
      <c r="E15" s="129">
        <v>8.3734232899999999</v>
      </c>
      <c r="F15" s="129">
        <v>39.80590454</v>
      </c>
      <c r="G15" s="129">
        <v>5.7171661300000007</v>
      </c>
      <c r="H15" s="129">
        <v>34.088738409999998</v>
      </c>
      <c r="I15" s="129">
        <v>555.77274621000004</v>
      </c>
      <c r="J15" s="129">
        <v>50.330881399999996</v>
      </c>
      <c r="K15" s="129">
        <v>505.44186481000003</v>
      </c>
      <c r="L15" s="129">
        <v>3555.4866727299996</v>
      </c>
      <c r="M15" s="129">
        <v>3532.9271676999997</v>
      </c>
      <c r="N15" s="129">
        <v>22.55950503</v>
      </c>
      <c r="O15" s="129">
        <v>1.8620243599999999</v>
      </c>
      <c r="P15" s="129">
        <v>4.1890505899999999</v>
      </c>
      <c r="Q15" s="130"/>
      <c r="R15" s="130"/>
      <c r="S15" s="130"/>
      <c r="T15" s="130"/>
      <c r="U15" s="130"/>
      <c r="V15" s="130"/>
    </row>
    <row r="16" spans="1:22" s="43" customFormat="1" hidden="1" outlineLevel="1">
      <c r="A16" s="9">
        <v>40695</v>
      </c>
      <c r="B16" s="129">
        <v>4360.2052123800004</v>
      </c>
      <c r="C16" s="42">
        <v>35.736582739999996</v>
      </c>
      <c r="D16" s="129">
        <v>27.08458693</v>
      </c>
      <c r="E16" s="129">
        <v>8.651995809999999</v>
      </c>
      <c r="F16" s="129">
        <v>40.134849429999996</v>
      </c>
      <c r="G16" s="129">
        <v>4.96404231</v>
      </c>
      <c r="H16" s="129">
        <v>35.170807119999999</v>
      </c>
      <c r="I16" s="129">
        <v>638.64698962000011</v>
      </c>
      <c r="J16" s="129">
        <v>56.944479579999992</v>
      </c>
      <c r="K16" s="129">
        <v>581.70251004000011</v>
      </c>
      <c r="L16" s="129">
        <v>3645.6867905899999</v>
      </c>
      <c r="M16" s="129">
        <v>3623.8897242499997</v>
      </c>
      <c r="N16" s="129">
        <v>21.797066340000001</v>
      </c>
      <c r="O16" s="129">
        <v>1.4887028499999999</v>
      </c>
      <c r="P16" s="129">
        <v>4.4565766199999999</v>
      </c>
      <c r="Q16" s="130"/>
      <c r="R16" s="130"/>
      <c r="S16" s="130"/>
      <c r="T16" s="130"/>
      <c r="U16" s="130"/>
      <c r="V16" s="130"/>
    </row>
    <row r="17" spans="1:22" s="43" customFormat="1" hidden="1" outlineLevel="1">
      <c r="A17" s="9">
        <v>40725</v>
      </c>
      <c r="B17" s="129">
        <v>4350.2804297900002</v>
      </c>
      <c r="C17" s="42">
        <v>32.775873230000002</v>
      </c>
      <c r="D17" s="129">
        <v>25.615947969999997</v>
      </c>
      <c r="E17" s="129">
        <v>7.1599252599999996</v>
      </c>
      <c r="F17" s="129">
        <v>38.853681799999997</v>
      </c>
      <c r="G17" s="129">
        <v>4.3555811999999996</v>
      </c>
      <c r="H17" s="129">
        <v>34.498100600000001</v>
      </c>
      <c r="I17" s="129">
        <v>610.11722299000007</v>
      </c>
      <c r="J17" s="129">
        <v>50.481282610000008</v>
      </c>
      <c r="K17" s="129">
        <v>559.63594037999997</v>
      </c>
      <c r="L17" s="129">
        <v>3668.5336517699998</v>
      </c>
      <c r="M17" s="129">
        <v>3635.5456412799995</v>
      </c>
      <c r="N17" s="129">
        <v>32.988010490000001</v>
      </c>
      <c r="O17" s="129">
        <v>2.77933114</v>
      </c>
      <c r="P17" s="129">
        <v>3.8230447700000001</v>
      </c>
      <c r="Q17" s="130"/>
      <c r="R17" s="130"/>
      <c r="S17" s="130"/>
      <c r="T17" s="130"/>
      <c r="U17" s="130"/>
      <c r="V17" s="130"/>
    </row>
    <row r="18" spans="1:22" s="43" customFormat="1" hidden="1" outlineLevel="1">
      <c r="A18" s="9">
        <v>40756</v>
      </c>
      <c r="B18" s="129">
        <v>4306.6367535400004</v>
      </c>
      <c r="C18" s="42">
        <v>32.952734970000002</v>
      </c>
      <c r="D18" s="129">
        <v>25.661921509999999</v>
      </c>
      <c r="E18" s="129">
        <v>7.2908134599999999</v>
      </c>
      <c r="F18" s="129">
        <v>41.783885500000004</v>
      </c>
      <c r="G18" s="129">
        <v>4.98960442</v>
      </c>
      <c r="H18" s="129">
        <v>36.794281080000005</v>
      </c>
      <c r="I18" s="129">
        <v>585.85536207999996</v>
      </c>
      <c r="J18" s="129">
        <v>47.479031409999997</v>
      </c>
      <c r="K18" s="129">
        <v>538.37633067000002</v>
      </c>
      <c r="L18" s="129">
        <v>3646.04477099</v>
      </c>
      <c r="M18" s="129">
        <v>3611.3226111099998</v>
      </c>
      <c r="N18" s="129">
        <v>34.72215988</v>
      </c>
      <c r="O18" s="129">
        <v>0.96742987999999996</v>
      </c>
      <c r="P18" s="129">
        <v>4.1515240900000006</v>
      </c>
      <c r="Q18" s="130"/>
      <c r="R18" s="130"/>
      <c r="S18" s="130"/>
      <c r="T18" s="130"/>
      <c r="U18" s="130"/>
      <c r="V18" s="130"/>
    </row>
    <row r="19" spans="1:22" s="43" customFormat="1" hidden="1" outlineLevel="1">
      <c r="A19" s="9">
        <v>40787</v>
      </c>
      <c r="B19" s="129">
        <v>4185.14513541</v>
      </c>
      <c r="C19" s="42">
        <v>35.417459589999993</v>
      </c>
      <c r="D19" s="129">
        <v>27.564009350000003</v>
      </c>
      <c r="E19" s="129">
        <v>7.853450239999999</v>
      </c>
      <c r="F19" s="129">
        <v>43.228977700000009</v>
      </c>
      <c r="G19" s="129">
        <v>4.0025583899999999</v>
      </c>
      <c r="H19" s="129">
        <v>39.226419310000004</v>
      </c>
      <c r="I19" s="129">
        <v>522.81452855000009</v>
      </c>
      <c r="J19" s="129">
        <v>39.524853329999999</v>
      </c>
      <c r="K19" s="129">
        <v>483.28967521999999</v>
      </c>
      <c r="L19" s="129">
        <v>3583.68416957</v>
      </c>
      <c r="M19" s="129">
        <v>3550.3394858700003</v>
      </c>
      <c r="N19" s="129">
        <v>33.344683699999997</v>
      </c>
      <c r="O19" s="129">
        <v>22.587128809999999</v>
      </c>
      <c r="P19" s="129">
        <v>4.4327733299999998</v>
      </c>
      <c r="Q19" s="130"/>
      <c r="R19" s="130"/>
      <c r="S19" s="130"/>
      <c r="T19" s="130"/>
      <c r="U19" s="130"/>
      <c r="V19" s="130"/>
    </row>
    <row r="20" spans="1:22" s="43" customFormat="1" hidden="1" outlineLevel="1">
      <c r="A20" s="9">
        <v>40817</v>
      </c>
      <c r="B20" s="129">
        <v>4168.6429337199997</v>
      </c>
      <c r="C20" s="42">
        <v>35.214815100000003</v>
      </c>
      <c r="D20" s="129">
        <v>27.423306110000002</v>
      </c>
      <c r="E20" s="129">
        <v>7.7915089899999996</v>
      </c>
      <c r="F20" s="129">
        <v>49.227349010000005</v>
      </c>
      <c r="G20" s="129">
        <v>8.4976581499999995</v>
      </c>
      <c r="H20" s="129">
        <v>40.729690859999998</v>
      </c>
      <c r="I20" s="129">
        <v>536.06551442</v>
      </c>
      <c r="J20" s="129">
        <v>43.726255829999999</v>
      </c>
      <c r="K20" s="129">
        <v>492.33925859000004</v>
      </c>
      <c r="L20" s="129">
        <v>3548.13525519</v>
      </c>
      <c r="M20" s="129">
        <v>3513.9583684099998</v>
      </c>
      <c r="N20" s="129">
        <v>34.176886779999997</v>
      </c>
      <c r="O20" s="129">
        <v>26.191056580000001</v>
      </c>
      <c r="P20" s="129">
        <v>4.4368624600000004</v>
      </c>
      <c r="Q20" s="130"/>
      <c r="R20" s="130"/>
      <c r="S20" s="130"/>
      <c r="T20" s="130"/>
      <c r="U20" s="130"/>
      <c r="V20" s="130"/>
    </row>
    <row r="21" spans="1:22" s="43" customFormat="1" hidden="1" outlineLevel="1">
      <c r="A21" s="9">
        <v>40848</v>
      </c>
      <c r="B21" s="129">
        <v>4347.9983457099997</v>
      </c>
      <c r="C21" s="42">
        <v>36.816159820000003</v>
      </c>
      <c r="D21" s="129">
        <v>26.570963090000003</v>
      </c>
      <c r="E21" s="129">
        <v>10.24519673</v>
      </c>
      <c r="F21" s="129">
        <v>47.154534510000005</v>
      </c>
      <c r="G21" s="129">
        <v>10.503597750000001</v>
      </c>
      <c r="H21" s="129">
        <v>36.65093676</v>
      </c>
      <c r="I21" s="129">
        <v>681.63768453</v>
      </c>
      <c r="J21" s="129">
        <v>63.175836699999998</v>
      </c>
      <c r="K21" s="129">
        <v>618.46184783000012</v>
      </c>
      <c r="L21" s="129">
        <v>3582.3899668499998</v>
      </c>
      <c r="M21" s="129">
        <v>3546.8635577400005</v>
      </c>
      <c r="N21" s="129">
        <v>35.526409110000003</v>
      </c>
      <c r="O21" s="129">
        <v>59.765998550000006</v>
      </c>
      <c r="P21" s="129">
        <v>4.6527929199999996</v>
      </c>
      <c r="Q21" s="130"/>
      <c r="R21" s="130"/>
      <c r="S21" s="130"/>
      <c r="T21" s="130"/>
      <c r="U21" s="130"/>
      <c r="V21" s="130"/>
    </row>
    <row r="22" spans="1:22" s="43" customFormat="1" hidden="1" outlineLevel="1">
      <c r="A22" s="9">
        <v>40878</v>
      </c>
      <c r="B22" s="129">
        <v>4423.3764712399998</v>
      </c>
      <c r="C22" s="42">
        <v>39.033388600000002</v>
      </c>
      <c r="D22" s="129">
        <v>29.417967939999997</v>
      </c>
      <c r="E22" s="129">
        <v>9.6154206599999998</v>
      </c>
      <c r="F22" s="129">
        <v>5.9930520999999999</v>
      </c>
      <c r="G22" s="129">
        <v>5.6099785999999998</v>
      </c>
      <c r="H22" s="129">
        <v>0.38307350000000001</v>
      </c>
      <c r="I22" s="129">
        <v>712.55522612999994</v>
      </c>
      <c r="J22" s="129">
        <v>88.216738839999991</v>
      </c>
      <c r="K22" s="129">
        <v>624.33848728999999</v>
      </c>
      <c r="L22" s="129">
        <v>3665.7948044100003</v>
      </c>
      <c r="M22" s="129">
        <v>3632.8780250899999</v>
      </c>
      <c r="N22" s="129">
        <v>32.916779320000003</v>
      </c>
      <c r="O22" s="129">
        <v>32.056017279999999</v>
      </c>
      <c r="P22" s="129">
        <v>3.8114545</v>
      </c>
      <c r="Q22" s="130"/>
      <c r="R22" s="130"/>
      <c r="S22" s="130"/>
      <c r="T22" s="130"/>
      <c r="U22" s="130"/>
      <c r="V22" s="130"/>
    </row>
    <row r="23" spans="1:22" s="43" customFormat="1" hidden="1" outlineLevel="1">
      <c r="A23" s="9">
        <v>40909</v>
      </c>
      <c r="B23" s="129">
        <v>4522.7160182099997</v>
      </c>
      <c r="C23" s="42">
        <v>37.724047570000003</v>
      </c>
      <c r="D23" s="129">
        <v>28.319495110000002</v>
      </c>
      <c r="E23" s="129">
        <v>9.4045524599999997</v>
      </c>
      <c r="F23" s="129">
        <v>28.194826829999997</v>
      </c>
      <c r="G23" s="129">
        <v>6.2594502600000004</v>
      </c>
      <c r="H23" s="129">
        <v>21.935376569999999</v>
      </c>
      <c r="I23" s="129">
        <v>675.17935294999995</v>
      </c>
      <c r="J23" s="129">
        <v>49.614394240000003</v>
      </c>
      <c r="K23" s="129">
        <v>625.56495871000016</v>
      </c>
      <c r="L23" s="129">
        <v>3781.6177908599998</v>
      </c>
      <c r="M23" s="129">
        <v>3748.0404808900003</v>
      </c>
      <c r="N23" s="129">
        <v>33.577309969999995</v>
      </c>
      <c r="O23" s="129">
        <v>56.389657049999997</v>
      </c>
      <c r="P23" s="129">
        <v>3.84249098</v>
      </c>
      <c r="Q23" s="130"/>
      <c r="R23" s="130"/>
      <c r="S23" s="130"/>
      <c r="T23" s="130"/>
      <c r="U23" s="130"/>
      <c r="V23" s="130"/>
    </row>
    <row r="24" spans="1:22" s="43" customFormat="1" hidden="1" outlineLevel="1">
      <c r="A24" s="9">
        <v>40940</v>
      </c>
      <c r="B24" s="129">
        <v>4610.9485463199999</v>
      </c>
      <c r="C24" s="42">
        <v>37.372231459999995</v>
      </c>
      <c r="D24" s="129">
        <v>26.529101189999999</v>
      </c>
      <c r="E24" s="129">
        <v>10.84313027</v>
      </c>
      <c r="F24" s="129">
        <v>30.481836980000001</v>
      </c>
      <c r="G24" s="129">
        <v>5.8885528799999998</v>
      </c>
      <c r="H24" s="129">
        <v>24.593284099999998</v>
      </c>
      <c r="I24" s="129">
        <v>663.12254590000009</v>
      </c>
      <c r="J24" s="129">
        <v>46.997963800000001</v>
      </c>
      <c r="K24" s="129">
        <v>616.1245821</v>
      </c>
      <c r="L24" s="129">
        <v>3879.9719319799997</v>
      </c>
      <c r="M24" s="129">
        <v>3844.1744915499994</v>
      </c>
      <c r="N24" s="129">
        <v>35.797440429999995</v>
      </c>
      <c r="O24" s="129">
        <v>56.049405759999999</v>
      </c>
      <c r="P24" s="129">
        <v>3.6021058199999998</v>
      </c>
      <c r="Q24" s="130"/>
      <c r="R24" s="130"/>
      <c r="S24" s="130"/>
      <c r="T24" s="130"/>
      <c r="U24" s="130"/>
      <c r="V24" s="130"/>
    </row>
    <row r="25" spans="1:22" s="43" customFormat="1" hidden="1" outlineLevel="1">
      <c r="A25" s="9">
        <v>40969</v>
      </c>
      <c r="B25" s="129">
        <v>4697.2890012099997</v>
      </c>
      <c r="C25" s="42">
        <v>37.20038538</v>
      </c>
      <c r="D25" s="129">
        <v>26.2866213</v>
      </c>
      <c r="E25" s="129">
        <v>10.913764079999998</v>
      </c>
      <c r="F25" s="129">
        <v>34.213204920000003</v>
      </c>
      <c r="G25" s="129">
        <v>6.3844778599999996</v>
      </c>
      <c r="H25" s="129">
        <v>27.828727059999999</v>
      </c>
      <c r="I25" s="129">
        <v>693.12545498999998</v>
      </c>
      <c r="J25" s="129">
        <v>42.509791919999998</v>
      </c>
      <c r="K25" s="129">
        <v>650.61566306999998</v>
      </c>
      <c r="L25" s="129">
        <v>3932.74995592</v>
      </c>
      <c r="M25" s="129">
        <v>3896.7714088000002</v>
      </c>
      <c r="N25" s="129">
        <v>35.978547120000002</v>
      </c>
      <c r="O25" s="129">
        <v>123.39947521000001</v>
      </c>
      <c r="P25" s="129">
        <v>10.679397770000001</v>
      </c>
      <c r="Q25" s="130"/>
      <c r="R25" s="130"/>
      <c r="S25" s="130"/>
      <c r="T25" s="130"/>
      <c r="U25" s="130"/>
      <c r="V25" s="130"/>
    </row>
    <row r="26" spans="1:22" s="43" customFormat="1" hidden="1" outlineLevel="1">
      <c r="A26" s="9">
        <v>41000</v>
      </c>
      <c r="B26" s="129">
        <v>4851.34253618</v>
      </c>
      <c r="C26" s="42">
        <v>34.530432620000006</v>
      </c>
      <c r="D26" s="129">
        <v>24.92202876</v>
      </c>
      <c r="E26" s="129">
        <v>9.6084038599999992</v>
      </c>
      <c r="F26" s="129">
        <v>41.749563380000005</v>
      </c>
      <c r="G26" s="129">
        <v>7.760354640000001</v>
      </c>
      <c r="H26" s="129">
        <v>33.989208740000002</v>
      </c>
      <c r="I26" s="129">
        <v>711.06445546999987</v>
      </c>
      <c r="J26" s="129">
        <v>62.891840340000002</v>
      </c>
      <c r="K26" s="129">
        <v>648.17261513000005</v>
      </c>
      <c r="L26" s="129">
        <v>4063.9980847100005</v>
      </c>
      <c r="M26" s="129">
        <v>4024.3598701700007</v>
      </c>
      <c r="N26" s="129">
        <v>39.638214540000007</v>
      </c>
      <c r="O26" s="129">
        <v>134.67558506</v>
      </c>
      <c r="P26" s="129">
        <v>9.7524343699999996</v>
      </c>
      <c r="Q26" s="130"/>
      <c r="R26" s="130"/>
      <c r="S26" s="130"/>
      <c r="T26" s="130"/>
      <c r="U26" s="130"/>
      <c r="V26" s="130"/>
    </row>
    <row r="27" spans="1:22" s="43" customFormat="1" hidden="1" outlineLevel="1">
      <c r="A27" s="9">
        <v>41030</v>
      </c>
      <c r="B27" s="129">
        <v>4935.2836719500001</v>
      </c>
      <c r="C27" s="42">
        <v>34.589480920000007</v>
      </c>
      <c r="D27" s="129">
        <v>26.662948929999999</v>
      </c>
      <c r="E27" s="129">
        <v>7.92653199</v>
      </c>
      <c r="F27" s="129">
        <v>47.387553450000006</v>
      </c>
      <c r="G27" s="129">
        <v>7.1462819200000007</v>
      </c>
      <c r="H27" s="129">
        <v>40.241271529999999</v>
      </c>
      <c r="I27" s="129">
        <v>766.23113175999993</v>
      </c>
      <c r="J27" s="129">
        <v>53.295017279999996</v>
      </c>
      <c r="K27" s="129">
        <v>712.93611448000001</v>
      </c>
      <c r="L27" s="129">
        <v>4087.0755058200002</v>
      </c>
      <c r="M27" s="129">
        <v>4048.1619042900002</v>
      </c>
      <c r="N27" s="129">
        <v>38.913601530000001</v>
      </c>
      <c r="O27" s="129">
        <v>69.083409230000001</v>
      </c>
      <c r="P27" s="129">
        <v>9.7798417499999992</v>
      </c>
      <c r="Q27" s="130"/>
      <c r="R27" s="130"/>
      <c r="S27" s="130"/>
      <c r="T27" s="130"/>
      <c r="U27" s="130"/>
      <c r="V27" s="130"/>
    </row>
    <row r="28" spans="1:22" s="43" customFormat="1" hidden="1" outlineLevel="1">
      <c r="A28" s="9">
        <v>41061</v>
      </c>
      <c r="B28" s="129">
        <v>4885.8268957299997</v>
      </c>
      <c r="C28" s="42">
        <v>39.966125420000004</v>
      </c>
      <c r="D28" s="129">
        <v>31.825747310000004</v>
      </c>
      <c r="E28" s="129">
        <v>8.1403781100000003</v>
      </c>
      <c r="F28" s="129">
        <v>44.369231580000005</v>
      </c>
      <c r="G28" s="129">
        <v>6.7236119300000006</v>
      </c>
      <c r="H28" s="129">
        <v>37.64561965</v>
      </c>
      <c r="I28" s="129">
        <v>605.56900469000004</v>
      </c>
      <c r="J28" s="129">
        <v>56.514876449999996</v>
      </c>
      <c r="K28" s="129">
        <v>549.05412824000007</v>
      </c>
      <c r="L28" s="129">
        <v>4195.9225340399998</v>
      </c>
      <c r="M28" s="129">
        <v>4160.4119664600003</v>
      </c>
      <c r="N28" s="129">
        <v>35.51056758</v>
      </c>
      <c r="O28" s="129">
        <v>113.05339201000001</v>
      </c>
      <c r="P28" s="129">
        <v>9.6219242999999999</v>
      </c>
      <c r="Q28" s="130"/>
      <c r="R28" s="130"/>
      <c r="S28" s="130"/>
      <c r="T28" s="130"/>
      <c r="U28" s="130"/>
      <c r="V28" s="130"/>
    </row>
    <row r="29" spans="1:22" s="43" customFormat="1" hidden="1" outlineLevel="1">
      <c r="A29" s="9">
        <v>41091</v>
      </c>
      <c r="B29" s="129">
        <v>4930.2587067900004</v>
      </c>
      <c r="C29" s="42">
        <v>34.601907050000001</v>
      </c>
      <c r="D29" s="129">
        <v>26.517391099999998</v>
      </c>
      <c r="E29" s="129">
        <v>8.0845159500000001</v>
      </c>
      <c r="F29" s="129">
        <v>44.385996480000003</v>
      </c>
      <c r="G29" s="129">
        <v>3.6752167400000002</v>
      </c>
      <c r="H29" s="129">
        <v>40.710779740000007</v>
      </c>
      <c r="I29" s="129">
        <v>632.73098854</v>
      </c>
      <c r="J29" s="129">
        <v>46.540721499999997</v>
      </c>
      <c r="K29" s="129">
        <v>586.19026704000009</v>
      </c>
      <c r="L29" s="129">
        <v>4218.5398147199994</v>
      </c>
      <c r="M29" s="129">
        <v>4183.2589349299997</v>
      </c>
      <c r="N29" s="129">
        <v>35.28087979</v>
      </c>
      <c r="O29" s="129">
        <v>108.94900065</v>
      </c>
      <c r="P29" s="129">
        <v>9.9261986899999997</v>
      </c>
      <c r="Q29" s="130"/>
      <c r="R29" s="130"/>
      <c r="S29" s="130"/>
      <c r="T29" s="130"/>
      <c r="U29" s="130"/>
      <c r="V29" s="130"/>
    </row>
    <row r="30" spans="1:22" s="43" customFormat="1" hidden="1" outlineLevel="1">
      <c r="A30" s="9">
        <v>41122</v>
      </c>
      <c r="B30" s="129">
        <v>4976.0138498699998</v>
      </c>
      <c r="C30" s="42">
        <v>35.549914870000002</v>
      </c>
      <c r="D30" s="129">
        <v>27.089378459999999</v>
      </c>
      <c r="E30" s="129">
        <v>8.4605364099999996</v>
      </c>
      <c r="F30" s="129">
        <v>47.073629490000002</v>
      </c>
      <c r="G30" s="129">
        <v>4.9697360599999998</v>
      </c>
      <c r="H30" s="129">
        <v>42.103893429999999</v>
      </c>
      <c r="I30" s="129">
        <v>629.6541040300001</v>
      </c>
      <c r="J30" s="129">
        <v>43.039220759999999</v>
      </c>
      <c r="K30" s="129">
        <v>586.61488327000006</v>
      </c>
      <c r="L30" s="129">
        <v>4263.736201480001</v>
      </c>
      <c r="M30" s="129">
        <v>4227.2336864199997</v>
      </c>
      <c r="N30" s="129">
        <v>36.50251506</v>
      </c>
      <c r="O30" s="129">
        <v>119.49052698</v>
      </c>
      <c r="P30" s="129">
        <v>12.676250599999999</v>
      </c>
      <c r="Q30" s="130"/>
      <c r="R30" s="130"/>
      <c r="S30" s="130"/>
      <c r="T30" s="130"/>
      <c r="U30" s="130"/>
      <c r="V30" s="130"/>
    </row>
    <row r="31" spans="1:22" hidden="1" outlineLevel="1">
      <c r="A31" s="9">
        <v>41153</v>
      </c>
      <c r="B31" s="129">
        <v>5117.0323173799998</v>
      </c>
      <c r="C31" s="42">
        <v>42.620235350000002</v>
      </c>
      <c r="D31" s="129">
        <v>33.688162130000002</v>
      </c>
      <c r="E31" s="129">
        <v>8.9320732200000013</v>
      </c>
      <c r="F31" s="129">
        <v>44.733744569999999</v>
      </c>
      <c r="G31" s="129">
        <v>3.3147615499999996</v>
      </c>
      <c r="H31" s="129">
        <v>41.418983019999999</v>
      </c>
      <c r="I31" s="129">
        <v>700.25645043999998</v>
      </c>
      <c r="J31" s="129">
        <v>42.861753530000001</v>
      </c>
      <c r="K31" s="129">
        <v>657.39469690999999</v>
      </c>
      <c r="L31" s="129">
        <v>4329.4218870200002</v>
      </c>
      <c r="M31" s="129">
        <v>4292.3365307399999</v>
      </c>
      <c r="N31" s="129">
        <v>37.085356280000006</v>
      </c>
      <c r="O31" s="129">
        <v>116.8588658</v>
      </c>
      <c r="P31" s="129">
        <v>12.217776709999999</v>
      </c>
      <c r="Q31" s="130"/>
      <c r="R31" s="130"/>
      <c r="S31" s="130"/>
      <c r="T31" s="130"/>
      <c r="U31" s="130"/>
      <c r="V31" s="130"/>
    </row>
    <row r="32" spans="1:22" hidden="1" outlineLevel="1">
      <c r="A32" s="9">
        <v>41183</v>
      </c>
      <c r="B32" s="129">
        <v>5168.1861895900001</v>
      </c>
      <c r="C32" s="42">
        <v>39.287205789999994</v>
      </c>
      <c r="D32" s="129">
        <v>29.829645960000001</v>
      </c>
      <c r="E32" s="129">
        <v>9.4575598300000028</v>
      </c>
      <c r="F32" s="129">
        <v>43.565046719999998</v>
      </c>
      <c r="G32" s="129">
        <v>3.1697033000000001</v>
      </c>
      <c r="H32" s="129">
        <v>40.395343420000003</v>
      </c>
      <c r="I32" s="129">
        <v>718.15085394000005</v>
      </c>
      <c r="J32" s="129">
        <v>48.616600509999998</v>
      </c>
      <c r="K32" s="129">
        <v>669.53425343000004</v>
      </c>
      <c r="L32" s="129">
        <v>4367.1830831400002</v>
      </c>
      <c r="M32" s="129">
        <v>4329.7119836700003</v>
      </c>
      <c r="N32" s="129">
        <v>37.471099469999999</v>
      </c>
      <c r="O32" s="129">
        <v>121.96593085000001</v>
      </c>
      <c r="P32" s="129">
        <v>12.57705516</v>
      </c>
      <c r="Q32" s="130"/>
      <c r="R32" s="130"/>
      <c r="S32" s="130"/>
      <c r="T32" s="130"/>
      <c r="U32" s="130"/>
      <c r="V32" s="130"/>
    </row>
    <row r="33" spans="1:22" hidden="1" outlineLevel="1">
      <c r="A33" s="9">
        <v>41214</v>
      </c>
      <c r="B33" s="129">
        <v>5201.2462511699996</v>
      </c>
      <c r="C33" s="42">
        <v>43.476532200000001</v>
      </c>
      <c r="D33" s="129">
        <v>29.464452739999999</v>
      </c>
      <c r="E33" s="129">
        <v>14.012079460000001</v>
      </c>
      <c r="F33" s="129">
        <v>45.554275169999997</v>
      </c>
      <c r="G33" s="129">
        <v>5.3667286799999996</v>
      </c>
      <c r="H33" s="129">
        <v>40.187546489999995</v>
      </c>
      <c r="I33" s="129">
        <v>662.77047547999996</v>
      </c>
      <c r="J33" s="129">
        <v>45.452402980000002</v>
      </c>
      <c r="K33" s="129">
        <v>617.31807250000008</v>
      </c>
      <c r="L33" s="129">
        <v>4449.44496832</v>
      </c>
      <c r="M33" s="129">
        <v>4414.10287255</v>
      </c>
      <c r="N33" s="129">
        <v>35.34209577</v>
      </c>
      <c r="O33" s="129">
        <v>168.66265505999999</v>
      </c>
      <c r="P33" s="129">
        <v>12.392640979999999</v>
      </c>
      <c r="Q33" s="130"/>
      <c r="R33" s="130"/>
      <c r="S33" s="130"/>
      <c r="T33" s="130"/>
      <c r="U33" s="130"/>
      <c r="V33" s="130"/>
    </row>
    <row r="34" spans="1:22" hidden="1" outlineLevel="1">
      <c r="A34" s="9">
        <v>41244</v>
      </c>
      <c r="B34" s="129">
        <v>5414.0401048800004</v>
      </c>
      <c r="C34" s="42">
        <v>51.037965890000002</v>
      </c>
      <c r="D34" s="129">
        <v>39.606152750000007</v>
      </c>
      <c r="E34" s="129">
        <v>11.431813140000001</v>
      </c>
      <c r="F34" s="129">
        <v>8.3761575500000003</v>
      </c>
      <c r="G34" s="129">
        <v>8.032685110000001</v>
      </c>
      <c r="H34" s="129">
        <v>0.34347243999999999</v>
      </c>
      <c r="I34" s="129">
        <v>714.62631772000009</v>
      </c>
      <c r="J34" s="129">
        <v>86.543057649999994</v>
      </c>
      <c r="K34" s="129">
        <v>628.08326007000005</v>
      </c>
      <c r="L34" s="129">
        <v>4639.9996637200002</v>
      </c>
      <c r="M34" s="129">
        <v>4607.8235540699998</v>
      </c>
      <c r="N34" s="129">
        <v>32.176109650000001</v>
      </c>
      <c r="O34" s="129">
        <v>153.79389504</v>
      </c>
      <c r="P34" s="129">
        <v>11.57385858</v>
      </c>
      <c r="Q34" s="130"/>
      <c r="R34" s="130"/>
      <c r="S34" s="130"/>
      <c r="T34" s="130"/>
      <c r="U34" s="130"/>
      <c r="V34" s="130"/>
    </row>
    <row r="35" spans="1:22" hidden="1" outlineLevel="1">
      <c r="A35" s="9">
        <v>41275</v>
      </c>
      <c r="B35" s="129">
        <v>5465.2435820600003</v>
      </c>
      <c r="C35" s="42">
        <v>48.596404130000003</v>
      </c>
      <c r="D35" s="129">
        <v>36.333863419999993</v>
      </c>
      <c r="E35" s="129">
        <v>12.26254071</v>
      </c>
      <c r="F35" s="129">
        <v>9.5499101300000007</v>
      </c>
      <c r="G35" s="129">
        <v>8.75351955</v>
      </c>
      <c r="H35" s="129">
        <v>0.79639057999999996</v>
      </c>
      <c r="I35" s="129">
        <v>668.97628338999994</v>
      </c>
      <c r="J35" s="129">
        <v>44.400550139999993</v>
      </c>
      <c r="K35" s="129">
        <v>624.57573324999998</v>
      </c>
      <c r="L35" s="129">
        <v>4738.1209844100003</v>
      </c>
      <c r="M35" s="129">
        <v>4707.3498250600005</v>
      </c>
      <c r="N35" s="129">
        <v>30.771159350000001</v>
      </c>
      <c r="O35" s="129">
        <v>161.22025049999999</v>
      </c>
      <c r="P35" s="129">
        <v>12.13475554</v>
      </c>
      <c r="Q35" s="130"/>
      <c r="R35" s="130"/>
      <c r="S35" s="130"/>
      <c r="T35" s="130"/>
      <c r="U35" s="130"/>
      <c r="V35" s="130"/>
    </row>
    <row r="36" spans="1:22" hidden="1" outlineLevel="1">
      <c r="A36" s="9">
        <v>41306</v>
      </c>
      <c r="B36" s="129">
        <v>5615.3195965599998</v>
      </c>
      <c r="C36" s="42">
        <v>43.084338119999998</v>
      </c>
      <c r="D36" s="129">
        <v>27.657779829999999</v>
      </c>
      <c r="E36" s="129">
        <v>15.426558289999999</v>
      </c>
      <c r="F36" s="129">
        <v>43.905974819999997</v>
      </c>
      <c r="G36" s="129">
        <v>7.3615919000000005</v>
      </c>
      <c r="H36" s="129">
        <v>36.544382919999997</v>
      </c>
      <c r="I36" s="129">
        <v>690.41395267999997</v>
      </c>
      <c r="J36" s="129">
        <v>45.588455310000008</v>
      </c>
      <c r="K36" s="129">
        <v>644.82549736999999</v>
      </c>
      <c r="L36" s="129">
        <v>4837.9153309399999</v>
      </c>
      <c r="M36" s="129">
        <v>4808.6113261800001</v>
      </c>
      <c r="N36" s="129">
        <v>29.304004759999998</v>
      </c>
      <c r="O36" s="129">
        <v>243.80253038000001</v>
      </c>
      <c r="P36" s="129">
        <v>12.80977167</v>
      </c>
      <c r="Q36" s="130"/>
      <c r="R36" s="130"/>
      <c r="S36" s="130"/>
      <c r="T36" s="130"/>
      <c r="U36" s="130"/>
      <c r="V36" s="130"/>
    </row>
    <row r="37" spans="1:22" hidden="1" outlineLevel="1">
      <c r="A37" s="9">
        <v>41334</v>
      </c>
      <c r="B37" s="129">
        <v>5727.0059516700003</v>
      </c>
      <c r="C37" s="42">
        <v>39.045938729999996</v>
      </c>
      <c r="D37" s="129">
        <v>27.866143029999996</v>
      </c>
      <c r="E37" s="129">
        <v>11.1797957</v>
      </c>
      <c r="F37" s="129">
        <v>45.386345329999997</v>
      </c>
      <c r="G37" s="129">
        <v>9.190246290000001</v>
      </c>
      <c r="H37" s="129">
        <v>36.19609904</v>
      </c>
      <c r="I37" s="129">
        <v>717.47958804000007</v>
      </c>
      <c r="J37" s="129">
        <v>46.920875680000002</v>
      </c>
      <c r="K37" s="129">
        <v>670.55871236000007</v>
      </c>
      <c r="L37" s="129">
        <v>4925.0940795699998</v>
      </c>
      <c r="M37" s="129">
        <v>4896.0423170699996</v>
      </c>
      <c r="N37" s="129">
        <v>29.051762500000002</v>
      </c>
      <c r="O37" s="129">
        <v>239.50521673</v>
      </c>
      <c r="P37" s="129">
        <v>13.187226129999999</v>
      </c>
      <c r="Q37" s="130"/>
      <c r="R37" s="130"/>
      <c r="S37" s="130"/>
      <c r="T37" s="130"/>
      <c r="U37" s="130"/>
      <c r="V37" s="130"/>
    </row>
    <row r="38" spans="1:22" hidden="1" outlineLevel="1">
      <c r="A38" s="9">
        <v>41365</v>
      </c>
      <c r="B38" s="129">
        <v>5835.5659855000004</v>
      </c>
      <c r="C38" s="42">
        <v>34.785620799999997</v>
      </c>
      <c r="D38" s="129">
        <v>24.490399310000001</v>
      </c>
      <c r="E38" s="129">
        <v>10.295221489999999</v>
      </c>
      <c r="F38" s="129">
        <v>56.590690860000002</v>
      </c>
      <c r="G38" s="129">
        <v>10.713033280000001</v>
      </c>
      <c r="H38" s="129">
        <v>45.877657580000005</v>
      </c>
      <c r="I38" s="129">
        <v>710.10458635999998</v>
      </c>
      <c r="J38" s="129">
        <v>57.143696619999993</v>
      </c>
      <c r="K38" s="129">
        <v>652.96088973999986</v>
      </c>
      <c r="L38" s="129">
        <v>5034.0850874799999</v>
      </c>
      <c r="M38" s="129">
        <v>5002.46631918</v>
      </c>
      <c r="N38" s="129">
        <v>31.618768299999999</v>
      </c>
      <c r="O38" s="129">
        <v>249.80797668999998</v>
      </c>
      <c r="P38" s="129">
        <v>14.258981410000001</v>
      </c>
      <c r="Q38" s="130"/>
      <c r="R38" s="130"/>
      <c r="S38" s="130"/>
      <c r="T38" s="130"/>
      <c r="U38" s="130"/>
      <c r="V38" s="130"/>
    </row>
    <row r="39" spans="1:22" hidden="1" outlineLevel="1">
      <c r="A39" s="9">
        <v>41395</v>
      </c>
      <c r="B39" s="129">
        <v>6011.9100548500001</v>
      </c>
      <c r="C39" s="42">
        <v>38.958184180000003</v>
      </c>
      <c r="D39" s="129">
        <v>25.839171930000003</v>
      </c>
      <c r="E39" s="129">
        <v>13.119012249999999</v>
      </c>
      <c r="F39" s="129">
        <v>53.187083129999998</v>
      </c>
      <c r="G39" s="129">
        <v>7.4696189500000001</v>
      </c>
      <c r="H39" s="129">
        <v>45.71746418</v>
      </c>
      <c r="I39" s="129">
        <v>816.29343236000011</v>
      </c>
      <c r="J39" s="129">
        <v>46.219141899999997</v>
      </c>
      <c r="K39" s="129">
        <v>770.07429046000004</v>
      </c>
      <c r="L39" s="129">
        <v>5103.4713551799996</v>
      </c>
      <c r="M39" s="129">
        <v>5071.4245686699996</v>
      </c>
      <c r="N39" s="129">
        <v>32.046786509999997</v>
      </c>
      <c r="O39" s="129">
        <v>259.16148375</v>
      </c>
      <c r="P39" s="129">
        <v>14.95076055</v>
      </c>
      <c r="Q39" s="130"/>
      <c r="R39" s="130"/>
      <c r="S39" s="130"/>
      <c r="T39" s="130"/>
      <c r="U39" s="130"/>
      <c r="V39" s="130"/>
    </row>
    <row r="40" spans="1:22" hidden="1" outlineLevel="1">
      <c r="A40" s="9">
        <v>41426</v>
      </c>
      <c r="B40" s="129">
        <v>6130.6145719100004</v>
      </c>
      <c r="C40" s="42">
        <v>41.363615269999997</v>
      </c>
      <c r="D40" s="129">
        <v>30.32056515</v>
      </c>
      <c r="E40" s="129">
        <v>11.04305012</v>
      </c>
      <c r="F40" s="129">
        <v>51.039896400000003</v>
      </c>
      <c r="G40" s="129">
        <v>5.6952370899999991</v>
      </c>
      <c r="H40" s="129">
        <v>45.344659310000004</v>
      </c>
      <c r="I40" s="129">
        <v>756.95011126999987</v>
      </c>
      <c r="J40" s="129">
        <v>45.090189410000001</v>
      </c>
      <c r="K40" s="129">
        <v>711.85992185999987</v>
      </c>
      <c r="L40" s="129">
        <v>5281.2609489699998</v>
      </c>
      <c r="M40" s="129">
        <v>5250.2990377999995</v>
      </c>
      <c r="N40" s="129">
        <v>30.96191117</v>
      </c>
      <c r="O40" s="129">
        <v>337.00737256999997</v>
      </c>
      <c r="P40" s="129">
        <v>14.55566567</v>
      </c>
      <c r="Q40" s="130"/>
      <c r="R40" s="130"/>
      <c r="S40" s="130"/>
      <c r="T40" s="130"/>
      <c r="U40" s="130"/>
      <c r="V40" s="130"/>
    </row>
    <row r="41" spans="1:22" hidden="1" outlineLevel="1">
      <c r="A41" s="9">
        <v>41456</v>
      </c>
      <c r="B41" s="129">
        <v>6184.5004517699999</v>
      </c>
      <c r="C41" s="42">
        <v>38.155835840000002</v>
      </c>
      <c r="D41" s="129">
        <v>27.323463069999995</v>
      </c>
      <c r="E41" s="129">
        <v>10.832372769999999</v>
      </c>
      <c r="F41" s="129">
        <v>52.586120240000007</v>
      </c>
      <c r="G41" s="129">
        <v>6.4121431199999996</v>
      </c>
      <c r="H41" s="129">
        <v>46.173977120000004</v>
      </c>
      <c r="I41" s="129">
        <v>750.20839454999987</v>
      </c>
      <c r="J41" s="129">
        <v>50.616760260000007</v>
      </c>
      <c r="K41" s="129">
        <v>699.59163429</v>
      </c>
      <c r="L41" s="129">
        <v>5343.5501011400002</v>
      </c>
      <c r="M41" s="129">
        <v>5312.4036528899996</v>
      </c>
      <c r="N41" s="129">
        <v>31.146448249999999</v>
      </c>
      <c r="O41" s="129">
        <v>364.26567167000002</v>
      </c>
      <c r="P41" s="129">
        <v>15.97887261</v>
      </c>
      <c r="Q41" s="130"/>
      <c r="R41" s="130"/>
      <c r="S41" s="130"/>
      <c r="T41" s="130"/>
      <c r="U41" s="130"/>
      <c r="V41" s="130"/>
    </row>
    <row r="42" spans="1:22" hidden="1" outlineLevel="1">
      <c r="A42" s="9">
        <v>41487</v>
      </c>
      <c r="B42" s="129">
        <v>6125.0582034999998</v>
      </c>
      <c r="C42" s="42">
        <v>40.629633310000003</v>
      </c>
      <c r="D42" s="129">
        <v>29.41902159</v>
      </c>
      <c r="E42" s="129">
        <v>11.210611720000001</v>
      </c>
      <c r="F42" s="129">
        <v>50.416287869999998</v>
      </c>
      <c r="G42" s="129">
        <v>4.7012045699999998</v>
      </c>
      <c r="H42" s="129">
        <v>45.715083300000003</v>
      </c>
      <c r="I42" s="129">
        <v>666.63661216999992</v>
      </c>
      <c r="J42" s="129">
        <v>47.014384620000001</v>
      </c>
      <c r="K42" s="129">
        <v>619.62222754999993</v>
      </c>
      <c r="L42" s="129">
        <v>5367.3756701499988</v>
      </c>
      <c r="M42" s="129">
        <v>5333.4216597200002</v>
      </c>
      <c r="N42" s="129">
        <v>33.954010429999997</v>
      </c>
      <c r="O42" s="129">
        <v>357.04208609</v>
      </c>
      <c r="P42" s="129">
        <v>17.978711099999998</v>
      </c>
      <c r="Q42" s="130"/>
      <c r="R42" s="130"/>
      <c r="S42" s="130"/>
      <c r="T42" s="130"/>
      <c r="U42" s="130"/>
      <c r="V42" s="130"/>
    </row>
    <row r="43" spans="1:22" hidden="1" outlineLevel="1">
      <c r="A43" s="9">
        <v>41518</v>
      </c>
      <c r="B43" s="129">
        <v>6182.2325547800001</v>
      </c>
      <c r="C43" s="42">
        <v>46.748154200000002</v>
      </c>
      <c r="D43" s="129">
        <v>35.797900630000001</v>
      </c>
      <c r="E43" s="129">
        <v>10.950253570000001</v>
      </c>
      <c r="F43" s="129">
        <v>50.164082800000003</v>
      </c>
      <c r="G43" s="129">
        <v>4.5945042600000008</v>
      </c>
      <c r="H43" s="129">
        <v>45.569578540000002</v>
      </c>
      <c r="I43" s="129">
        <v>633.59435704999999</v>
      </c>
      <c r="J43" s="129">
        <v>48.238929120000002</v>
      </c>
      <c r="K43" s="129">
        <v>585.35542793000002</v>
      </c>
      <c r="L43" s="129">
        <v>5451.7259607300002</v>
      </c>
      <c r="M43" s="129">
        <v>5417.5421932999998</v>
      </c>
      <c r="N43" s="129">
        <v>34.183767429999996</v>
      </c>
      <c r="O43" s="129">
        <v>348.43925741999999</v>
      </c>
      <c r="P43" s="129">
        <v>19.092678939999999</v>
      </c>
      <c r="Q43" s="130"/>
      <c r="R43" s="130"/>
      <c r="S43" s="130"/>
      <c r="T43" s="130"/>
      <c r="U43" s="130"/>
      <c r="V43" s="130"/>
    </row>
    <row r="44" spans="1:22" hidden="1" outlineLevel="1">
      <c r="A44" s="9">
        <v>41548</v>
      </c>
      <c r="B44" s="129">
        <v>6342.0176066900003</v>
      </c>
      <c r="C44" s="42">
        <v>44.469864109999996</v>
      </c>
      <c r="D44" s="129">
        <v>33.609732059999999</v>
      </c>
      <c r="E44" s="129">
        <v>10.860132050000001</v>
      </c>
      <c r="F44" s="129">
        <v>55.275555950000005</v>
      </c>
      <c r="G44" s="129">
        <v>9.17882015</v>
      </c>
      <c r="H44" s="129">
        <v>46.096735800000005</v>
      </c>
      <c r="I44" s="129">
        <v>707.67461970000011</v>
      </c>
      <c r="J44" s="129">
        <v>43.275456779999999</v>
      </c>
      <c r="K44" s="129">
        <v>664.39916292000009</v>
      </c>
      <c r="L44" s="129">
        <v>5534.5975669299996</v>
      </c>
      <c r="M44" s="129">
        <v>5500.0436864499998</v>
      </c>
      <c r="N44" s="129">
        <v>34.553880479999997</v>
      </c>
      <c r="O44" s="129">
        <v>341.95953393000002</v>
      </c>
      <c r="P44" s="129">
        <v>18.361302160000001</v>
      </c>
      <c r="Q44" s="130"/>
      <c r="R44" s="130"/>
      <c r="S44" s="130"/>
      <c r="T44" s="130"/>
      <c r="U44" s="130"/>
      <c r="V44" s="130"/>
    </row>
    <row r="45" spans="1:22" hidden="1" outlineLevel="1">
      <c r="A45" s="9">
        <v>41579</v>
      </c>
      <c r="B45" s="129">
        <v>6408.5374999400001</v>
      </c>
      <c r="C45" s="42">
        <v>45.476152209999995</v>
      </c>
      <c r="D45" s="129">
        <v>33.058894219999999</v>
      </c>
      <c r="E45" s="129">
        <v>12.41725799</v>
      </c>
      <c r="F45" s="129">
        <v>48.760528550000004</v>
      </c>
      <c r="G45" s="129">
        <v>2.5229036100000002</v>
      </c>
      <c r="H45" s="129">
        <v>46.237624940000003</v>
      </c>
      <c r="I45" s="129">
        <v>669.37423238999997</v>
      </c>
      <c r="J45" s="129">
        <v>36.765140610000003</v>
      </c>
      <c r="K45" s="129">
        <v>632.60909177999997</v>
      </c>
      <c r="L45" s="129">
        <v>5644.9265867899994</v>
      </c>
      <c r="M45" s="129">
        <v>5610.4660508300003</v>
      </c>
      <c r="N45" s="129">
        <v>34.460535960000001</v>
      </c>
      <c r="O45" s="129">
        <v>361.16337046000001</v>
      </c>
      <c r="P45" s="129">
        <v>19.762251899999999</v>
      </c>
      <c r="Q45" s="130"/>
      <c r="R45" s="130"/>
      <c r="S45" s="130"/>
      <c r="T45" s="130"/>
      <c r="U45" s="130"/>
      <c r="V45" s="130"/>
    </row>
    <row r="46" spans="1:22" hidden="1" outlineLevel="1">
      <c r="A46" s="9">
        <v>41609</v>
      </c>
      <c r="B46" s="129">
        <v>6519.6978157800004</v>
      </c>
      <c r="C46" s="42">
        <v>48.540887610000006</v>
      </c>
      <c r="D46" s="129">
        <v>35.278404100000003</v>
      </c>
      <c r="E46" s="129">
        <v>13.262483509999999</v>
      </c>
      <c r="F46" s="129">
        <v>3.6277397499999999</v>
      </c>
      <c r="G46" s="129">
        <v>1.40313333</v>
      </c>
      <c r="H46" s="129">
        <v>2.2246064200000002</v>
      </c>
      <c r="I46" s="129">
        <v>706.18900387999997</v>
      </c>
      <c r="J46" s="129">
        <v>97.647214190000014</v>
      </c>
      <c r="K46" s="129">
        <v>608.54178968999997</v>
      </c>
      <c r="L46" s="129">
        <v>5761.3401845400003</v>
      </c>
      <c r="M46" s="129">
        <v>5727.1544350099994</v>
      </c>
      <c r="N46" s="129">
        <v>34.185749529999995</v>
      </c>
      <c r="O46" s="129">
        <v>423.88450850999999</v>
      </c>
      <c r="P46" s="129">
        <v>19.84818988</v>
      </c>
      <c r="Q46" s="130"/>
      <c r="R46" s="130"/>
      <c r="S46" s="130"/>
      <c r="T46" s="130"/>
      <c r="U46" s="130"/>
      <c r="V46" s="130"/>
    </row>
    <row r="47" spans="1:22" hidden="1" outlineLevel="1">
      <c r="A47" s="9">
        <v>41640</v>
      </c>
      <c r="B47" s="129">
        <v>6573.44845205</v>
      </c>
      <c r="C47" s="42">
        <v>48.558291380000007</v>
      </c>
      <c r="D47" s="129">
        <v>37.140985409999999</v>
      </c>
      <c r="E47" s="129">
        <v>11.417305970000001</v>
      </c>
      <c r="F47" s="129">
        <v>4.4608023299999999</v>
      </c>
      <c r="G47" s="129">
        <v>1.5953845900000001</v>
      </c>
      <c r="H47" s="129">
        <v>2.8654177399999998</v>
      </c>
      <c r="I47" s="129">
        <v>700.34460939999997</v>
      </c>
      <c r="J47" s="129">
        <v>43.263692239999997</v>
      </c>
      <c r="K47" s="129">
        <v>657.08091716000001</v>
      </c>
      <c r="L47" s="129">
        <v>5820.0847489400003</v>
      </c>
      <c r="M47" s="129">
        <v>5782.6690226699993</v>
      </c>
      <c r="N47" s="129">
        <v>37.41572627</v>
      </c>
      <c r="O47" s="129">
        <v>775.01951521000001</v>
      </c>
      <c r="P47" s="129">
        <v>20.41183891</v>
      </c>
      <c r="Q47" s="130"/>
      <c r="R47" s="130"/>
      <c r="S47" s="130"/>
      <c r="T47" s="130"/>
      <c r="U47" s="130"/>
      <c r="V47" s="130"/>
    </row>
    <row r="48" spans="1:22" hidden="1" outlineLevel="1">
      <c r="A48" s="9">
        <v>41671</v>
      </c>
      <c r="B48" s="129">
        <v>6478.5413009100002</v>
      </c>
      <c r="C48" s="42">
        <v>42.94443905</v>
      </c>
      <c r="D48" s="129">
        <v>32.74517616</v>
      </c>
      <c r="E48" s="129">
        <v>10.19926289</v>
      </c>
      <c r="F48" s="129">
        <v>7.9354998000000005</v>
      </c>
      <c r="G48" s="129">
        <v>5.6670114100000006</v>
      </c>
      <c r="H48" s="129">
        <v>2.2684883899999999</v>
      </c>
      <c r="I48" s="129">
        <v>627.34227536999992</v>
      </c>
      <c r="J48" s="129">
        <v>47.373222890000001</v>
      </c>
      <c r="K48" s="129">
        <v>579.96905247999996</v>
      </c>
      <c r="L48" s="129">
        <v>5800.3190866900004</v>
      </c>
      <c r="M48" s="129">
        <v>5761.4290084100003</v>
      </c>
      <c r="N48" s="129">
        <v>38.890078280000004</v>
      </c>
      <c r="O48" s="129">
        <v>927.35668550000003</v>
      </c>
      <c r="P48" s="129">
        <v>22.305921510000001</v>
      </c>
      <c r="Q48" s="130"/>
      <c r="R48" s="130"/>
      <c r="S48" s="130"/>
      <c r="T48" s="130"/>
      <c r="U48" s="130"/>
      <c r="V48" s="130"/>
    </row>
    <row r="49" spans="1:22" hidden="1" outlineLevel="1">
      <c r="A49" s="9">
        <v>41699</v>
      </c>
      <c r="B49" s="129">
        <v>6359.09607332</v>
      </c>
      <c r="C49" s="42">
        <v>46.617095819999996</v>
      </c>
      <c r="D49" s="129">
        <v>36.945355339999999</v>
      </c>
      <c r="E49" s="129">
        <v>9.6717404800000004</v>
      </c>
      <c r="F49" s="129">
        <v>3.0663872899999998</v>
      </c>
      <c r="G49" s="129">
        <v>2.9253708199999999</v>
      </c>
      <c r="H49" s="129">
        <v>0.14101647</v>
      </c>
      <c r="I49" s="129">
        <v>698.43235505999996</v>
      </c>
      <c r="J49" s="129">
        <v>46.705847630000001</v>
      </c>
      <c r="K49" s="129">
        <v>651.72650743000008</v>
      </c>
      <c r="L49" s="129">
        <v>5610.9802351500002</v>
      </c>
      <c r="M49" s="129">
        <v>5573.2809558099998</v>
      </c>
      <c r="N49" s="129">
        <v>37.69927933999999</v>
      </c>
      <c r="O49" s="129">
        <v>603.03079445000003</v>
      </c>
      <c r="P49" s="129">
        <v>20.864160989999998</v>
      </c>
      <c r="Q49" s="130"/>
      <c r="R49" s="130"/>
      <c r="S49" s="130"/>
      <c r="T49" s="130"/>
      <c r="U49" s="130"/>
      <c r="V49" s="130"/>
    </row>
    <row r="50" spans="1:22" hidden="1" outlineLevel="1">
      <c r="A50" s="9">
        <v>41730</v>
      </c>
      <c r="B50" s="129">
        <v>6489.2672621900001</v>
      </c>
      <c r="C50" s="42">
        <v>49.833246539999998</v>
      </c>
      <c r="D50" s="129">
        <v>41.177692180000001</v>
      </c>
      <c r="E50" s="129">
        <v>8.65555436</v>
      </c>
      <c r="F50" s="129">
        <v>5.1158913000000004</v>
      </c>
      <c r="G50" s="129">
        <v>5.1113792500000006</v>
      </c>
      <c r="H50" s="129">
        <v>4.5120500000000001E-3</v>
      </c>
      <c r="I50" s="129">
        <v>767.85436206000008</v>
      </c>
      <c r="J50" s="129">
        <v>82.178926849999996</v>
      </c>
      <c r="K50" s="129">
        <v>685.67543521000016</v>
      </c>
      <c r="L50" s="129">
        <v>5666.46376229</v>
      </c>
      <c r="M50" s="129">
        <v>5625.5319665400002</v>
      </c>
      <c r="N50" s="129">
        <v>40.931795749999999</v>
      </c>
      <c r="O50" s="129">
        <v>414.9933608</v>
      </c>
      <c r="P50" s="129">
        <v>21.126236900000002</v>
      </c>
      <c r="Q50" s="130"/>
      <c r="R50" s="130"/>
      <c r="S50" s="130"/>
      <c r="T50" s="130"/>
      <c r="U50" s="130"/>
      <c r="V50" s="130"/>
    </row>
    <row r="51" spans="1:22" hidden="1" outlineLevel="1">
      <c r="A51" s="9">
        <v>41760</v>
      </c>
      <c r="B51" s="129">
        <v>6736.3738465500001</v>
      </c>
      <c r="C51" s="42">
        <v>52.816369729999998</v>
      </c>
      <c r="D51" s="129">
        <v>39.794681740000001</v>
      </c>
      <c r="E51" s="129">
        <v>13.02168799</v>
      </c>
      <c r="F51" s="129">
        <v>3.1089468099999999</v>
      </c>
      <c r="G51" s="129">
        <v>3.0952272999999999</v>
      </c>
      <c r="H51" s="129">
        <v>1.3719510000000001E-2</v>
      </c>
      <c r="I51" s="129">
        <v>1012.1966524500001</v>
      </c>
      <c r="J51" s="129">
        <v>62.216772499999998</v>
      </c>
      <c r="K51" s="129">
        <v>949.97987995000005</v>
      </c>
      <c r="L51" s="129">
        <v>5668.2518775600001</v>
      </c>
      <c r="M51" s="129">
        <v>5627.2550160300007</v>
      </c>
      <c r="N51" s="129">
        <v>40.99686152999999</v>
      </c>
      <c r="O51" s="129">
        <v>410.32054244</v>
      </c>
      <c r="P51" s="129">
        <v>21.209824859999998</v>
      </c>
      <c r="Q51" s="130"/>
      <c r="R51" s="130"/>
      <c r="S51" s="130"/>
      <c r="T51" s="130"/>
      <c r="U51" s="130"/>
      <c r="V51" s="130"/>
    </row>
    <row r="52" spans="1:22" hidden="1" outlineLevel="1">
      <c r="A52" s="9">
        <v>41791</v>
      </c>
      <c r="B52" s="129">
        <v>6701.4962198399999</v>
      </c>
      <c r="C52" s="42">
        <v>54.460598270000006</v>
      </c>
      <c r="D52" s="129">
        <v>43.782768799999999</v>
      </c>
      <c r="E52" s="129">
        <v>10.677829470000002</v>
      </c>
      <c r="F52" s="129">
        <v>2.9264463899999997</v>
      </c>
      <c r="G52" s="129">
        <v>2.8996310799999998</v>
      </c>
      <c r="H52" s="129">
        <v>2.6815309999999998E-2</v>
      </c>
      <c r="I52" s="129">
        <v>843.05372570000009</v>
      </c>
      <c r="J52" s="129">
        <v>58.156522259999996</v>
      </c>
      <c r="K52" s="129">
        <v>784.89720344</v>
      </c>
      <c r="L52" s="129">
        <v>5801.0554494799999</v>
      </c>
      <c r="M52" s="129">
        <v>5760.3652677099999</v>
      </c>
      <c r="N52" s="129">
        <v>40.690181769999995</v>
      </c>
      <c r="O52" s="129">
        <v>424.46729568000001</v>
      </c>
      <c r="P52" s="129">
        <v>21.179308980000002</v>
      </c>
      <c r="Q52" s="130"/>
      <c r="R52" s="130"/>
      <c r="S52" s="130"/>
      <c r="T52" s="130"/>
      <c r="U52" s="130"/>
      <c r="V52" s="130"/>
    </row>
    <row r="53" spans="1:22" hidden="1" outlineLevel="1">
      <c r="A53" s="9">
        <v>41821</v>
      </c>
      <c r="B53" s="129">
        <v>6648.3194586999998</v>
      </c>
      <c r="C53" s="42">
        <v>49.305810190000003</v>
      </c>
      <c r="D53" s="129">
        <v>40.618872120000006</v>
      </c>
      <c r="E53" s="129">
        <v>8.6869380700000001</v>
      </c>
      <c r="F53" s="129">
        <v>5.4381229299999987</v>
      </c>
      <c r="G53" s="129">
        <v>5.2872866999999992</v>
      </c>
      <c r="H53" s="129">
        <v>0.15083623000000002</v>
      </c>
      <c r="I53" s="129">
        <v>797.05428115999985</v>
      </c>
      <c r="J53" s="129">
        <v>69.20078015</v>
      </c>
      <c r="K53" s="129">
        <v>727.85350100999995</v>
      </c>
      <c r="L53" s="129">
        <v>5796.5212444200006</v>
      </c>
      <c r="M53" s="129">
        <v>5755.1751355300003</v>
      </c>
      <c r="N53" s="129">
        <v>41.346108889999996</v>
      </c>
      <c r="O53" s="129">
        <v>371.04537468000001</v>
      </c>
      <c r="P53" s="129">
        <v>19.804119059999998</v>
      </c>
      <c r="Q53" s="130"/>
      <c r="R53" s="130"/>
      <c r="S53" s="130"/>
      <c r="T53" s="130"/>
      <c r="U53" s="130"/>
      <c r="V53" s="130"/>
    </row>
    <row r="54" spans="1:22" hidden="1" outlineLevel="1">
      <c r="A54" s="9">
        <v>41852</v>
      </c>
      <c r="B54" s="129">
        <v>6568.7204796100004</v>
      </c>
      <c r="C54" s="42">
        <v>53.41163332</v>
      </c>
      <c r="D54" s="129">
        <v>43.276727589999993</v>
      </c>
      <c r="E54" s="129">
        <v>10.134905729999998</v>
      </c>
      <c r="F54" s="129">
        <v>2.5210291799999998</v>
      </c>
      <c r="G54" s="129">
        <v>2.3771702100000001</v>
      </c>
      <c r="H54" s="129">
        <v>0.14385896999999997</v>
      </c>
      <c r="I54" s="129">
        <v>691.74550665000004</v>
      </c>
      <c r="J54" s="129">
        <v>54.950099739999999</v>
      </c>
      <c r="K54" s="129">
        <v>636.79540691</v>
      </c>
      <c r="L54" s="129">
        <v>5821.0423104599995</v>
      </c>
      <c r="M54" s="129">
        <v>5779.6885882999995</v>
      </c>
      <c r="N54" s="129">
        <v>41.353722159999997</v>
      </c>
      <c r="O54" s="129">
        <v>1.6777679000000001</v>
      </c>
      <c r="P54" s="129">
        <v>20.946037609999998</v>
      </c>
      <c r="Q54" s="130"/>
      <c r="R54" s="130"/>
      <c r="S54" s="130"/>
      <c r="T54" s="130"/>
      <c r="U54" s="130"/>
      <c r="V54" s="130"/>
    </row>
    <row r="55" spans="1:22" hidden="1" outlineLevel="1">
      <c r="A55" s="9">
        <v>41883</v>
      </c>
      <c r="B55" s="129">
        <v>6313.9937714999996</v>
      </c>
      <c r="C55" s="42">
        <v>58.135775180000003</v>
      </c>
      <c r="D55" s="129">
        <v>47.263645830000002</v>
      </c>
      <c r="E55" s="129">
        <v>10.872129350000002</v>
      </c>
      <c r="F55" s="129">
        <v>4.9871918000000006</v>
      </c>
      <c r="G55" s="129">
        <v>4.6913872200000002</v>
      </c>
      <c r="H55" s="129">
        <v>0.29580457999999998</v>
      </c>
      <c r="I55" s="129">
        <v>685.89270357999987</v>
      </c>
      <c r="J55" s="129">
        <v>67.6113651</v>
      </c>
      <c r="K55" s="129">
        <v>618.28133847999993</v>
      </c>
      <c r="L55" s="129">
        <v>5564.9781009399994</v>
      </c>
      <c r="M55" s="129">
        <v>5520.2182508700007</v>
      </c>
      <c r="N55" s="129">
        <v>44.759850069999999</v>
      </c>
      <c r="O55" s="129">
        <v>2.11576545</v>
      </c>
      <c r="P55" s="129">
        <v>20.558735290000001</v>
      </c>
      <c r="Q55" s="130"/>
      <c r="R55" s="130"/>
      <c r="S55" s="130"/>
      <c r="T55" s="130"/>
      <c r="U55" s="130"/>
      <c r="V55" s="130"/>
    </row>
    <row r="56" spans="1:22" hidden="1" outlineLevel="1">
      <c r="A56" s="9">
        <v>41913</v>
      </c>
      <c r="B56" s="129">
        <v>6346.9944827600002</v>
      </c>
      <c r="C56" s="42">
        <v>56.037584339999995</v>
      </c>
      <c r="D56" s="129">
        <v>45.613569750000003</v>
      </c>
      <c r="E56" s="129">
        <v>10.424014590000001</v>
      </c>
      <c r="F56" s="129">
        <v>3.76676864</v>
      </c>
      <c r="G56" s="129">
        <v>3.5992018900000002</v>
      </c>
      <c r="H56" s="129">
        <v>0.16756674999999999</v>
      </c>
      <c r="I56" s="129">
        <v>709.47232824000002</v>
      </c>
      <c r="J56" s="129">
        <v>91.421462550000001</v>
      </c>
      <c r="K56" s="129">
        <v>618.05086569000014</v>
      </c>
      <c r="L56" s="129">
        <v>5577.7178015400004</v>
      </c>
      <c r="M56" s="129">
        <v>5532.9006645099998</v>
      </c>
      <c r="N56" s="129">
        <v>44.817137029999998</v>
      </c>
      <c r="O56" s="129">
        <v>2.1149182</v>
      </c>
      <c r="P56" s="129">
        <v>20.423524950000001</v>
      </c>
      <c r="Q56" s="130"/>
      <c r="R56" s="130"/>
      <c r="S56" s="130"/>
      <c r="T56" s="130"/>
      <c r="U56" s="130"/>
      <c r="V56" s="130"/>
    </row>
    <row r="57" spans="1:22" hidden="1" outlineLevel="1">
      <c r="A57" s="9">
        <v>41944</v>
      </c>
      <c r="B57" s="129">
        <v>6529.4523595399996</v>
      </c>
      <c r="C57" s="42">
        <v>68.823850480000004</v>
      </c>
      <c r="D57" s="129">
        <v>46.741874470000006</v>
      </c>
      <c r="E57" s="129">
        <v>22.081976009999998</v>
      </c>
      <c r="F57" s="129">
        <v>3.7962379199999998</v>
      </c>
      <c r="G57" s="129">
        <v>3.7344490399999999</v>
      </c>
      <c r="H57" s="129">
        <v>6.1788879999999997E-2</v>
      </c>
      <c r="I57" s="129">
        <v>705.90707098999985</v>
      </c>
      <c r="J57" s="129">
        <v>91.728057540000009</v>
      </c>
      <c r="K57" s="129">
        <v>614.17901344999996</v>
      </c>
      <c r="L57" s="129">
        <v>5750.925200149999</v>
      </c>
      <c r="M57" s="129">
        <v>5705.5169113699994</v>
      </c>
      <c r="N57" s="129">
        <v>45.408288780000007</v>
      </c>
      <c r="O57" s="129">
        <v>-10.444080570000001</v>
      </c>
      <c r="P57" s="129">
        <v>23.574241659999998</v>
      </c>
      <c r="Q57" s="130"/>
      <c r="R57" s="130"/>
      <c r="S57" s="130"/>
      <c r="T57" s="130"/>
      <c r="U57" s="130"/>
      <c r="V57" s="130"/>
    </row>
    <row r="58" spans="1:22" hidden="1" outlineLevel="1">
      <c r="A58" s="9">
        <v>41974</v>
      </c>
      <c r="B58" s="129">
        <v>6404.4236783200004</v>
      </c>
      <c r="C58" s="42">
        <v>52.699538240000003</v>
      </c>
      <c r="D58" s="129">
        <v>41.659928069999992</v>
      </c>
      <c r="E58" s="129">
        <v>11.03961017</v>
      </c>
      <c r="F58" s="129">
        <v>7.7799811299999995</v>
      </c>
      <c r="G58" s="129">
        <v>3.4119760000000001</v>
      </c>
      <c r="H58" s="129">
        <v>4.3680051300000002</v>
      </c>
      <c r="I58" s="129">
        <v>783.93345599999986</v>
      </c>
      <c r="J58" s="129">
        <v>94.559838950000014</v>
      </c>
      <c r="K58" s="129">
        <v>689.37361704999989</v>
      </c>
      <c r="L58" s="129">
        <v>5560.0107029499995</v>
      </c>
      <c r="M58" s="129">
        <v>5521.6680003400006</v>
      </c>
      <c r="N58" s="129">
        <v>38.342702610000003</v>
      </c>
      <c r="O58" s="129">
        <v>1.0953935700000001</v>
      </c>
      <c r="P58" s="129">
        <v>24.418339660000001</v>
      </c>
      <c r="Q58" s="130"/>
      <c r="R58" s="130"/>
      <c r="S58" s="130"/>
      <c r="T58" s="130"/>
      <c r="U58" s="130"/>
      <c r="V58" s="130"/>
    </row>
    <row r="59" spans="1:22" hidden="1" outlineLevel="1">
      <c r="A59" s="9">
        <v>42005</v>
      </c>
      <c r="B59" s="129">
        <v>5525.7428713199997</v>
      </c>
      <c r="C59" s="42">
        <v>47.878623410000003</v>
      </c>
      <c r="D59" s="129">
        <v>41.266684000000005</v>
      </c>
      <c r="E59" s="129">
        <v>6.6119394099999997</v>
      </c>
      <c r="F59" s="129">
        <v>9.2959698499999988</v>
      </c>
      <c r="G59" s="129">
        <v>4.85942075</v>
      </c>
      <c r="H59" s="129">
        <v>4.4365490999999997</v>
      </c>
      <c r="I59" s="129">
        <v>817.68732437000017</v>
      </c>
      <c r="J59" s="129">
        <v>75.86029588000001</v>
      </c>
      <c r="K59" s="129">
        <v>741.82702849000009</v>
      </c>
      <c r="L59" s="129">
        <v>4650.8809536899998</v>
      </c>
      <c r="M59" s="129">
        <v>4612.3145528499999</v>
      </c>
      <c r="N59" s="129">
        <v>38.56640084</v>
      </c>
      <c r="O59" s="129">
        <v>-0.60045181999999997</v>
      </c>
      <c r="P59" s="129">
        <v>23.232663110000001</v>
      </c>
      <c r="Q59" s="130"/>
      <c r="R59" s="130"/>
      <c r="S59" s="130"/>
      <c r="T59" s="130"/>
      <c r="U59" s="130"/>
      <c r="V59" s="130"/>
    </row>
    <row r="60" spans="1:22" hidden="1" outlineLevel="1">
      <c r="A60" s="9">
        <v>42036</v>
      </c>
      <c r="B60" s="129">
        <v>6669.7837462999996</v>
      </c>
      <c r="C60" s="42">
        <v>46.64857688</v>
      </c>
      <c r="D60" s="129">
        <v>40.617996050000002</v>
      </c>
      <c r="E60" s="129">
        <v>6.0305808299999999</v>
      </c>
      <c r="F60" s="129">
        <v>5.0168566999999991</v>
      </c>
      <c r="G60" s="129">
        <v>4.9017946099999996</v>
      </c>
      <c r="H60" s="129">
        <v>0.11506209000000001</v>
      </c>
      <c r="I60" s="129">
        <v>886.47950373999993</v>
      </c>
      <c r="J60" s="129">
        <v>86.107210750000007</v>
      </c>
      <c r="K60" s="129">
        <v>800.37229299000001</v>
      </c>
      <c r="L60" s="129">
        <v>5731.6388089800002</v>
      </c>
      <c r="M60" s="129">
        <v>5691.0601341199999</v>
      </c>
      <c r="N60" s="129">
        <v>40.57867486</v>
      </c>
      <c r="O60" s="129">
        <v>-1.88797167</v>
      </c>
      <c r="P60" s="129">
        <v>30.484775120000002</v>
      </c>
      <c r="Q60" s="130"/>
      <c r="R60" s="130"/>
      <c r="S60" s="130"/>
      <c r="T60" s="130"/>
      <c r="U60" s="130"/>
      <c r="V60" s="130"/>
    </row>
    <row r="61" spans="1:22" hidden="1" outlineLevel="1">
      <c r="A61" s="9">
        <v>42064</v>
      </c>
      <c r="B61" s="129">
        <v>5984.6656738900001</v>
      </c>
      <c r="C61" s="42">
        <v>50.980005150000004</v>
      </c>
      <c r="D61" s="129">
        <v>41.422155160000003</v>
      </c>
      <c r="E61" s="129">
        <v>9.5578499899999994</v>
      </c>
      <c r="F61" s="129">
        <v>6.7511390999999996</v>
      </c>
      <c r="G61" s="129">
        <v>6.6869072299999992</v>
      </c>
      <c r="H61" s="129">
        <v>6.4231869999999996E-2</v>
      </c>
      <c r="I61" s="129">
        <v>879.07488155999999</v>
      </c>
      <c r="J61" s="129">
        <v>90.213606700000014</v>
      </c>
      <c r="K61" s="129">
        <v>788.86127486000009</v>
      </c>
      <c r="L61" s="129">
        <v>5047.8596480799997</v>
      </c>
      <c r="M61" s="129">
        <v>5006.8880379500006</v>
      </c>
      <c r="N61" s="129">
        <v>40.971610130000002</v>
      </c>
      <c r="O61" s="129">
        <v>-2.8471179900000001</v>
      </c>
      <c r="P61" s="129">
        <v>27.363748459999996</v>
      </c>
      <c r="Q61" s="130"/>
      <c r="R61" s="130"/>
      <c r="S61" s="130"/>
      <c r="T61" s="130"/>
      <c r="U61" s="130"/>
      <c r="V61" s="130"/>
    </row>
    <row r="62" spans="1:22" hidden="1" outlineLevel="1">
      <c r="A62" s="9">
        <v>42095</v>
      </c>
      <c r="B62" s="129">
        <v>5904.1367879500003</v>
      </c>
      <c r="C62" s="42">
        <v>48.260005389999996</v>
      </c>
      <c r="D62" s="129">
        <v>42.383711040000001</v>
      </c>
      <c r="E62" s="129">
        <v>5.8762943499999993</v>
      </c>
      <c r="F62" s="129">
        <v>10.558792459999999</v>
      </c>
      <c r="G62" s="129">
        <v>9.4847798599999997</v>
      </c>
      <c r="H62" s="129">
        <v>1.0740125999999999</v>
      </c>
      <c r="I62" s="129">
        <v>927.81327072999989</v>
      </c>
      <c r="J62" s="129">
        <v>109.91871877</v>
      </c>
      <c r="K62" s="129">
        <v>817.89455195999994</v>
      </c>
      <c r="L62" s="129">
        <v>4917.5047193699993</v>
      </c>
      <c r="M62" s="129">
        <v>4876.9230613</v>
      </c>
      <c r="N62" s="129">
        <v>40.581658069999996</v>
      </c>
      <c r="O62" s="129">
        <v>-2.4433845199999999</v>
      </c>
      <c r="P62" s="129">
        <v>25.061391260000001</v>
      </c>
      <c r="Q62" s="130"/>
      <c r="R62" s="130"/>
      <c r="S62" s="130"/>
      <c r="T62" s="130"/>
      <c r="U62" s="130"/>
      <c r="V62" s="130"/>
    </row>
    <row r="63" spans="1:22" hidden="1" outlineLevel="1">
      <c r="A63" s="9">
        <v>42125</v>
      </c>
      <c r="B63" s="129">
        <v>6147.5526755600004</v>
      </c>
      <c r="C63" s="42">
        <v>48.409795010000003</v>
      </c>
      <c r="D63" s="129">
        <v>42.384021270000005</v>
      </c>
      <c r="E63" s="129">
        <v>6.02577374</v>
      </c>
      <c r="F63" s="129">
        <v>8.6401156599999993</v>
      </c>
      <c r="G63" s="129">
        <v>7.9140691499999996</v>
      </c>
      <c r="H63" s="129">
        <v>0.72604650999999998</v>
      </c>
      <c r="I63" s="129">
        <v>1157.6353849</v>
      </c>
      <c r="J63" s="129">
        <v>96.738403359999992</v>
      </c>
      <c r="K63" s="129">
        <v>1060.8969815400001</v>
      </c>
      <c r="L63" s="129">
        <v>4932.8673799900007</v>
      </c>
      <c r="M63" s="129">
        <v>4889.6324918400005</v>
      </c>
      <c r="N63" s="129">
        <v>43.234888150000003</v>
      </c>
      <c r="O63" s="129">
        <v>-1.18378999</v>
      </c>
      <c r="P63" s="129">
        <v>8.2242970500000006</v>
      </c>
      <c r="Q63" s="130"/>
      <c r="R63" s="130"/>
      <c r="S63" s="130"/>
      <c r="T63" s="130"/>
      <c r="U63" s="130"/>
      <c r="V63" s="130"/>
    </row>
    <row r="64" spans="1:22" hidden="1" outlineLevel="1">
      <c r="A64" s="9">
        <v>42156</v>
      </c>
      <c r="B64" s="129">
        <v>6398.6510770599998</v>
      </c>
      <c r="C64" s="42">
        <v>47.411661430000002</v>
      </c>
      <c r="D64" s="129">
        <v>41.676814509999993</v>
      </c>
      <c r="E64" s="129">
        <v>5.7348469199999998</v>
      </c>
      <c r="F64" s="129">
        <v>8.6151192899999991</v>
      </c>
      <c r="G64" s="129">
        <v>7.0566664299999999</v>
      </c>
      <c r="H64" s="129">
        <v>1.5584528600000001</v>
      </c>
      <c r="I64" s="129">
        <v>1361.0569516100002</v>
      </c>
      <c r="J64" s="129">
        <v>113.64751437000001</v>
      </c>
      <c r="K64" s="129">
        <v>1247.40943724</v>
      </c>
      <c r="L64" s="129">
        <v>4981.5673447299996</v>
      </c>
      <c r="M64" s="129">
        <v>4935.8313072999999</v>
      </c>
      <c r="N64" s="129">
        <v>45.736037430000003</v>
      </c>
      <c r="O64" s="129">
        <v>-2.1524598900000003</v>
      </c>
      <c r="P64" s="129">
        <v>8.0577666600000004</v>
      </c>
      <c r="Q64" s="130"/>
      <c r="R64" s="130"/>
      <c r="S64" s="130"/>
      <c r="T64" s="130"/>
      <c r="U64" s="130"/>
      <c r="V64" s="130"/>
    </row>
    <row r="65" spans="1:22" hidden="1" outlineLevel="1">
      <c r="A65" s="9">
        <v>42186</v>
      </c>
      <c r="B65" s="129">
        <v>6409.3061565099997</v>
      </c>
      <c r="C65" s="42">
        <v>50.012429149999996</v>
      </c>
      <c r="D65" s="129">
        <v>44.483357730000002</v>
      </c>
      <c r="E65" s="129">
        <v>5.5290714200000002</v>
      </c>
      <c r="F65" s="129">
        <v>79.103424970000006</v>
      </c>
      <c r="G65" s="129">
        <v>5.8012730299999999</v>
      </c>
      <c r="H65" s="129">
        <v>73.302151940000002</v>
      </c>
      <c r="I65" s="129">
        <v>1386.07197425</v>
      </c>
      <c r="J65" s="129">
        <v>115.22707582000001</v>
      </c>
      <c r="K65" s="129">
        <v>1270.8448984299998</v>
      </c>
      <c r="L65" s="129">
        <v>4894.1183281399999</v>
      </c>
      <c r="M65" s="129">
        <v>4850.3276712500001</v>
      </c>
      <c r="N65" s="129">
        <v>43.790656889999994</v>
      </c>
      <c r="O65" s="129">
        <v>0.12575045000000018</v>
      </c>
      <c r="P65" s="129">
        <v>7.4384797699999998</v>
      </c>
      <c r="Q65" s="130"/>
      <c r="R65" s="130"/>
      <c r="S65" s="130"/>
      <c r="T65" s="130"/>
      <c r="U65" s="130"/>
      <c r="V65" s="130"/>
    </row>
    <row r="66" spans="1:22" hidden="1" outlineLevel="1">
      <c r="A66" s="9">
        <v>42217</v>
      </c>
      <c r="B66" s="129">
        <v>6038.3820176500003</v>
      </c>
      <c r="C66" s="42">
        <v>55.592524360000006</v>
      </c>
      <c r="D66" s="129">
        <v>50.21333422</v>
      </c>
      <c r="E66" s="129">
        <v>5.3791901400000004</v>
      </c>
      <c r="F66" s="129">
        <v>126.72698685</v>
      </c>
      <c r="G66" s="129">
        <v>5.8224967900000006</v>
      </c>
      <c r="H66" s="129">
        <v>120.90449006</v>
      </c>
      <c r="I66" s="129">
        <v>1057.3762615600001</v>
      </c>
      <c r="J66" s="129">
        <v>106.18393273</v>
      </c>
      <c r="K66" s="129">
        <v>951.19232883000006</v>
      </c>
      <c r="L66" s="129">
        <v>4798.6862448799993</v>
      </c>
      <c r="M66" s="129">
        <v>4754.4275235000005</v>
      </c>
      <c r="N66" s="129">
        <v>44.258721379999997</v>
      </c>
      <c r="O66" s="129">
        <v>-0.39610133000000003</v>
      </c>
      <c r="P66" s="129">
        <v>7.0069667500000001</v>
      </c>
      <c r="Q66" s="130"/>
      <c r="R66" s="130"/>
      <c r="S66" s="130"/>
      <c r="T66" s="130"/>
      <c r="U66" s="130"/>
      <c r="V66" s="130"/>
    </row>
    <row r="67" spans="1:22" hidden="1" outlineLevel="1">
      <c r="A67" s="9">
        <v>42248</v>
      </c>
      <c r="B67" s="129">
        <v>6294.3554134300002</v>
      </c>
      <c r="C67" s="42">
        <v>55.606689670000009</v>
      </c>
      <c r="D67" s="129">
        <v>49.648932620000004</v>
      </c>
      <c r="E67" s="129">
        <v>5.9577570500000006</v>
      </c>
      <c r="F67" s="129">
        <v>215.09048603000002</v>
      </c>
      <c r="G67" s="129">
        <v>9.9891435400000006</v>
      </c>
      <c r="H67" s="129">
        <v>205.10134249000001</v>
      </c>
      <c r="I67" s="129">
        <v>1276.9632162600001</v>
      </c>
      <c r="J67" s="129">
        <v>110.08879208</v>
      </c>
      <c r="K67" s="129">
        <v>1166.87442418</v>
      </c>
      <c r="L67" s="129">
        <v>4746.69502147</v>
      </c>
      <c r="M67" s="129">
        <v>4701.4606640700003</v>
      </c>
      <c r="N67" s="129">
        <v>45.2343574</v>
      </c>
      <c r="O67" s="129">
        <v>0.73282358999999997</v>
      </c>
      <c r="P67" s="129">
        <v>6.3070946700000006</v>
      </c>
      <c r="Q67" s="130"/>
      <c r="R67" s="130"/>
      <c r="S67" s="130"/>
      <c r="T67" s="130"/>
      <c r="U67" s="130"/>
      <c r="V67" s="130"/>
    </row>
    <row r="68" spans="1:22" hidden="1" outlineLevel="1">
      <c r="A68" s="9">
        <v>42278</v>
      </c>
      <c r="B68" s="129">
        <v>6634.3067593699998</v>
      </c>
      <c r="C68" s="42">
        <v>57.217629769999995</v>
      </c>
      <c r="D68" s="129">
        <v>51.04040766</v>
      </c>
      <c r="E68" s="129">
        <v>6.1772221100000007</v>
      </c>
      <c r="F68" s="129">
        <v>203.00221958</v>
      </c>
      <c r="G68" s="129">
        <v>5.9763228399999999</v>
      </c>
      <c r="H68" s="129">
        <v>197.02589674000001</v>
      </c>
      <c r="I68" s="129">
        <v>1344.26243043</v>
      </c>
      <c r="J68" s="129">
        <v>127.21469519</v>
      </c>
      <c r="K68" s="129">
        <v>1217.0477352400003</v>
      </c>
      <c r="L68" s="129">
        <v>5029.82447959</v>
      </c>
      <c r="M68" s="129">
        <v>4982.0267399799995</v>
      </c>
      <c r="N68" s="129">
        <v>47.797739610000008</v>
      </c>
      <c r="O68" s="129">
        <v>4.2128019500000002</v>
      </c>
      <c r="P68" s="129">
        <v>6.2211029800000004</v>
      </c>
      <c r="Q68" s="42"/>
      <c r="R68" s="42"/>
      <c r="S68" s="42"/>
      <c r="T68" s="42"/>
      <c r="U68" s="42"/>
      <c r="V68" s="42"/>
    </row>
    <row r="69" spans="1:22" hidden="1" outlineLevel="1">
      <c r="A69" s="9">
        <v>42309</v>
      </c>
      <c r="B69" s="129">
        <v>6687.8231860399992</v>
      </c>
      <c r="C69" s="42">
        <v>60.269648449999998</v>
      </c>
      <c r="D69" s="129">
        <v>53.063083580000004</v>
      </c>
      <c r="E69" s="129">
        <v>7.2065648700000002</v>
      </c>
      <c r="F69" s="129">
        <v>201.69827715000002</v>
      </c>
      <c r="G69" s="129">
        <v>8.9562215100000007</v>
      </c>
      <c r="H69" s="129">
        <v>192.74205564000002</v>
      </c>
      <c r="I69" s="129">
        <v>1403.2903768000001</v>
      </c>
      <c r="J69" s="129">
        <v>139.2257108</v>
      </c>
      <c r="K69" s="129">
        <v>1264.064666</v>
      </c>
      <c r="L69" s="129">
        <v>5022.5648836399996</v>
      </c>
      <c r="M69" s="129">
        <v>4975.3649955800001</v>
      </c>
      <c r="N69" s="129">
        <v>47.199888059999999</v>
      </c>
      <c r="O69" s="129">
        <v>-6.2219551299999996</v>
      </c>
      <c r="P69" s="129">
        <v>5.5140593600000001</v>
      </c>
      <c r="Q69" s="42"/>
      <c r="R69" s="42"/>
      <c r="S69" s="42"/>
      <c r="T69" s="42"/>
      <c r="U69" s="42"/>
      <c r="V69" s="42"/>
    </row>
    <row r="70" spans="1:22" hidden="1" outlineLevel="1">
      <c r="A70" s="9">
        <v>42339</v>
      </c>
      <c r="B70" s="129">
        <v>7140.7154532200002</v>
      </c>
      <c r="C70" s="42">
        <v>58.198581419999996</v>
      </c>
      <c r="D70" s="129">
        <v>51.105947829999998</v>
      </c>
      <c r="E70" s="129">
        <v>7.0926335900000002</v>
      </c>
      <c r="F70" s="129">
        <v>18.448131950000001</v>
      </c>
      <c r="G70" s="129">
        <v>7.3495969399999996</v>
      </c>
      <c r="H70" s="129">
        <v>11.098535010000001</v>
      </c>
      <c r="I70" s="129">
        <v>1706.4135452399998</v>
      </c>
      <c r="J70" s="129">
        <v>124.25081607999999</v>
      </c>
      <c r="K70" s="129">
        <v>1582.1627291599998</v>
      </c>
      <c r="L70" s="129">
        <v>5357.6551946099999</v>
      </c>
      <c r="M70" s="129">
        <v>5317.7598586699996</v>
      </c>
      <c r="N70" s="129">
        <v>39.895335940000002</v>
      </c>
      <c r="O70" s="129">
        <v>-7.637271890000001</v>
      </c>
      <c r="P70" s="129">
        <v>5.0434494700000005</v>
      </c>
      <c r="Q70" s="42"/>
      <c r="R70" s="42"/>
      <c r="S70" s="42"/>
      <c r="T70" s="42"/>
      <c r="U70" s="42"/>
      <c r="V70" s="42"/>
    </row>
    <row r="71" spans="1:22" hidden="1" outlineLevel="1">
      <c r="A71" s="9">
        <v>42370</v>
      </c>
      <c r="B71" s="129">
        <v>7350.0724969700004</v>
      </c>
      <c r="C71" s="42">
        <v>58.61735582</v>
      </c>
      <c r="D71" s="129">
        <v>50.881703009999995</v>
      </c>
      <c r="E71" s="129">
        <v>7.7356528100000004</v>
      </c>
      <c r="F71" s="129">
        <v>223.34102221999999</v>
      </c>
      <c r="G71" s="129">
        <v>7.4604831699999998</v>
      </c>
      <c r="H71" s="129">
        <v>215.88053904999998</v>
      </c>
      <c r="I71" s="129">
        <v>1723.7904962300001</v>
      </c>
      <c r="J71" s="129">
        <v>169.86025952999998</v>
      </c>
      <c r="K71" s="129">
        <v>1553.9302367</v>
      </c>
      <c r="L71" s="129">
        <v>5344.3236226999998</v>
      </c>
      <c r="M71" s="129">
        <v>5302.5366641700002</v>
      </c>
      <c r="N71" s="129">
        <v>41.78695853</v>
      </c>
      <c r="O71" s="129">
        <v>-29.697174650000001</v>
      </c>
      <c r="P71" s="129">
        <v>5.8825899999999995</v>
      </c>
      <c r="Q71" s="42"/>
      <c r="R71" s="42"/>
      <c r="S71" s="42"/>
      <c r="T71" s="42"/>
      <c r="U71" s="42"/>
      <c r="V71" s="42"/>
    </row>
    <row r="72" spans="1:22" hidden="1" outlineLevel="1">
      <c r="A72" s="9">
        <v>42401</v>
      </c>
      <c r="B72" s="129">
        <v>7279.3410439800009</v>
      </c>
      <c r="C72" s="42">
        <v>62.07506952</v>
      </c>
      <c r="D72" s="129">
        <v>54.715006639999999</v>
      </c>
      <c r="E72" s="129">
        <v>7.3600628800000001</v>
      </c>
      <c r="F72" s="129">
        <v>281.83437791</v>
      </c>
      <c r="G72" s="129">
        <v>7.8573342100000003</v>
      </c>
      <c r="H72" s="129">
        <v>273.97704369999997</v>
      </c>
      <c r="I72" s="129">
        <v>1443.5476172499998</v>
      </c>
      <c r="J72" s="129">
        <v>152.17423378000001</v>
      </c>
      <c r="K72" s="129">
        <v>1291.3733834700001</v>
      </c>
      <c r="L72" s="129">
        <v>5491.8839793000006</v>
      </c>
      <c r="M72" s="129">
        <v>5445.9879940600003</v>
      </c>
      <c r="N72" s="129">
        <v>45.895985240000002</v>
      </c>
      <c r="O72" s="129">
        <v>-2.9365544400000001</v>
      </c>
      <c r="P72" s="129">
        <v>6.2598537900000002</v>
      </c>
      <c r="Q72" s="42"/>
      <c r="R72" s="42"/>
      <c r="S72" s="42"/>
      <c r="T72" s="42"/>
      <c r="U72" s="42"/>
      <c r="V72" s="42"/>
    </row>
    <row r="73" spans="1:22" hidden="1" outlineLevel="1">
      <c r="A73" s="9">
        <v>42430</v>
      </c>
      <c r="B73" s="129">
        <v>7375.2888700999993</v>
      </c>
      <c r="C73" s="42">
        <v>60.971468360000003</v>
      </c>
      <c r="D73" s="129">
        <v>53.939305089999998</v>
      </c>
      <c r="E73" s="129">
        <v>7.0321632699999999</v>
      </c>
      <c r="F73" s="129">
        <v>315.67368751000004</v>
      </c>
      <c r="G73" s="129">
        <v>9.7527912600000004</v>
      </c>
      <c r="H73" s="129">
        <v>305.92089625</v>
      </c>
      <c r="I73" s="129">
        <v>1494.1929621999998</v>
      </c>
      <c r="J73" s="129">
        <v>157.35492570999997</v>
      </c>
      <c r="K73" s="129">
        <v>1336.8380364899999</v>
      </c>
      <c r="L73" s="129">
        <v>5504.4507520299994</v>
      </c>
      <c r="M73" s="129">
        <v>5456.62499957</v>
      </c>
      <c r="N73" s="129">
        <v>47.825752460000004</v>
      </c>
      <c r="O73" s="129">
        <v>8.091672410000001</v>
      </c>
      <c r="P73" s="129">
        <v>5.4157069099999999</v>
      </c>
      <c r="Q73" s="42"/>
      <c r="R73" s="42"/>
      <c r="S73" s="42"/>
      <c r="T73" s="42"/>
      <c r="U73" s="42"/>
      <c r="V73" s="42"/>
    </row>
    <row r="74" spans="1:22" hidden="1" outlineLevel="1">
      <c r="A74" s="9">
        <v>42461</v>
      </c>
      <c r="B74" s="129">
        <v>7344.3633565899981</v>
      </c>
      <c r="C74" s="42">
        <v>61.746615900000002</v>
      </c>
      <c r="D74" s="129">
        <v>55.274302330000005</v>
      </c>
      <c r="E74" s="129">
        <v>6.4723135699999998</v>
      </c>
      <c r="F74" s="129">
        <v>347.01054644999999</v>
      </c>
      <c r="G74" s="129">
        <v>5.7489974500000001</v>
      </c>
      <c r="H74" s="129">
        <v>341.261549</v>
      </c>
      <c r="I74" s="129">
        <v>1414.7689725099999</v>
      </c>
      <c r="J74" s="129">
        <v>180.20672304000001</v>
      </c>
      <c r="K74" s="129">
        <v>1234.5622494699999</v>
      </c>
      <c r="L74" s="129">
        <v>5520.8372217300002</v>
      </c>
      <c r="M74" s="129">
        <v>5466.1175526800007</v>
      </c>
      <c r="N74" s="129">
        <v>54.719669050000007</v>
      </c>
      <c r="O74" s="129">
        <v>3.889180940000001</v>
      </c>
      <c r="P74" s="129">
        <v>4.7507965800000003</v>
      </c>
      <c r="Q74" s="42"/>
      <c r="R74" s="42"/>
      <c r="S74" s="42"/>
      <c r="T74" s="42"/>
      <c r="U74" s="42"/>
      <c r="V74" s="42"/>
    </row>
    <row r="75" spans="1:22" hidden="1" outlineLevel="1">
      <c r="A75" s="9">
        <v>42491</v>
      </c>
      <c r="B75" s="129">
        <v>7748.2304193799991</v>
      </c>
      <c r="C75" s="42">
        <v>66.207027359999998</v>
      </c>
      <c r="D75" s="129">
        <v>59.357484749999998</v>
      </c>
      <c r="E75" s="129">
        <v>6.8495426099999994</v>
      </c>
      <c r="F75" s="129">
        <v>400.71784991999999</v>
      </c>
      <c r="G75" s="129">
        <v>5.65318217</v>
      </c>
      <c r="H75" s="129">
        <v>395.06466775000001</v>
      </c>
      <c r="I75" s="129">
        <v>1776.9744322900001</v>
      </c>
      <c r="J75" s="129">
        <v>261.37795877999997</v>
      </c>
      <c r="K75" s="129">
        <v>1515.5964735100001</v>
      </c>
      <c r="L75" s="129">
        <v>5504.3311098100003</v>
      </c>
      <c r="M75" s="129">
        <v>5449.2109643500007</v>
      </c>
      <c r="N75" s="129">
        <v>55.120145460000003</v>
      </c>
      <c r="O75" s="129">
        <v>-3.8776921800000004</v>
      </c>
      <c r="P75" s="129">
        <v>3.3534733299999999</v>
      </c>
      <c r="Q75" s="42"/>
      <c r="R75" s="42"/>
      <c r="S75" s="42"/>
      <c r="T75" s="42"/>
      <c r="U75" s="42"/>
      <c r="V75" s="42"/>
    </row>
    <row r="76" spans="1:22" hidden="1" outlineLevel="1">
      <c r="A76" s="9">
        <v>42522</v>
      </c>
      <c r="B76" s="129">
        <v>7721.2100518500001</v>
      </c>
      <c r="C76" s="42">
        <v>68.585569090000007</v>
      </c>
      <c r="D76" s="129">
        <v>61.532991870000004</v>
      </c>
      <c r="E76" s="129">
        <v>7.0525772199999999</v>
      </c>
      <c r="F76" s="129">
        <v>429.96542635000003</v>
      </c>
      <c r="G76" s="129">
        <v>5.2095562299999996</v>
      </c>
      <c r="H76" s="129">
        <v>424.75587012</v>
      </c>
      <c r="I76" s="129">
        <v>1635.7365042599999</v>
      </c>
      <c r="J76" s="129">
        <v>145.48300147</v>
      </c>
      <c r="K76" s="129">
        <v>1490.2535027899999</v>
      </c>
      <c r="L76" s="129">
        <v>5586.9225521500002</v>
      </c>
      <c r="M76" s="129">
        <v>5526.6860202700009</v>
      </c>
      <c r="N76" s="129">
        <v>60.236531880000001</v>
      </c>
      <c r="O76" s="129">
        <v>-4.5720677500000004</v>
      </c>
      <c r="P76" s="129">
        <v>3.0509004900000001</v>
      </c>
      <c r="Q76" s="42"/>
      <c r="R76" s="42"/>
      <c r="S76" s="42"/>
      <c r="T76" s="42"/>
      <c r="U76" s="42"/>
      <c r="V76" s="42"/>
    </row>
    <row r="77" spans="1:22" hidden="1" outlineLevel="1">
      <c r="A77" s="9">
        <v>42552</v>
      </c>
      <c r="B77" s="129">
        <v>7601.4699099200006</v>
      </c>
      <c r="C77" s="42">
        <v>71.147763580000003</v>
      </c>
      <c r="D77" s="129">
        <v>64.230931190000007</v>
      </c>
      <c r="E77" s="129">
        <v>6.9168323899999997</v>
      </c>
      <c r="F77" s="129">
        <v>484.35984904000003</v>
      </c>
      <c r="G77" s="129">
        <v>5.4652752800000011</v>
      </c>
      <c r="H77" s="129">
        <v>478.89457376000001</v>
      </c>
      <c r="I77" s="129">
        <v>1455.8215569300003</v>
      </c>
      <c r="J77" s="129">
        <v>149.38917869000002</v>
      </c>
      <c r="K77" s="129">
        <v>1306.4323782400002</v>
      </c>
      <c r="L77" s="129">
        <v>5590.1407403699995</v>
      </c>
      <c r="M77" s="129">
        <v>5528.4667015200002</v>
      </c>
      <c r="N77" s="129">
        <v>61.674038849999995</v>
      </c>
      <c r="O77" s="129">
        <v>-1.5712230299999999</v>
      </c>
      <c r="P77" s="129">
        <v>2.8348404299999999</v>
      </c>
      <c r="Q77" s="42"/>
      <c r="R77" s="42"/>
      <c r="S77" s="42"/>
      <c r="T77" s="42"/>
      <c r="U77" s="42"/>
      <c r="V77" s="42"/>
    </row>
    <row r="78" spans="1:22" hidden="1" outlineLevel="1">
      <c r="A78" s="9">
        <v>42583</v>
      </c>
      <c r="B78" s="129">
        <v>7647.2798795800009</v>
      </c>
      <c r="C78" s="42">
        <v>69.485077669999995</v>
      </c>
      <c r="D78" s="129">
        <v>62.605614109999998</v>
      </c>
      <c r="E78" s="129">
        <v>6.8794635600000005</v>
      </c>
      <c r="F78" s="129">
        <v>542.09498284000006</v>
      </c>
      <c r="G78" s="129">
        <v>9.1108735299999992</v>
      </c>
      <c r="H78" s="129">
        <v>532.98410931000001</v>
      </c>
      <c r="I78" s="129">
        <v>1436.7333578900002</v>
      </c>
      <c r="J78" s="129">
        <v>152.51325444</v>
      </c>
      <c r="K78" s="129">
        <v>1284.2201034500001</v>
      </c>
      <c r="L78" s="129">
        <v>5598.9664611799999</v>
      </c>
      <c r="M78" s="129">
        <v>5530.37035672</v>
      </c>
      <c r="N78" s="129">
        <v>68.596104460000006</v>
      </c>
      <c r="O78" s="129">
        <v>-2.6362389899999998</v>
      </c>
      <c r="P78" s="129">
        <v>2.72625239</v>
      </c>
      <c r="Q78" s="42"/>
      <c r="R78" s="42"/>
      <c r="S78" s="42"/>
      <c r="T78" s="42"/>
      <c r="U78" s="42"/>
      <c r="V78" s="42"/>
    </row>
    <row r="79" spans="1:22" hidden="1" outlineLevel="1">
      <c r="A79" s="9">
        <v>42614</v>
      </c>
      <c r="B79" s="129">
        <v>7874.9665934199993</v>
      </c>
      <c r="C79" s="42">
        <v>65.221480560000003</v>
      </c>
      <c r="D79" s="129">
        <v>57.818353419999994</v>
      </c>
      <c r="E79" s="129">
        <v>7.4031271399999996</v>
      </c>
      <c r="F79" s="129">
        <v>576.38006184999995</v>
      </c>
      <c r="G79" s="129">
        <v>7.5199124300000006</v>
      </c>
      <c r="H79" s="129">
        <v>568.86014941999997</v>
      </c>
      <c r="I79" s="129">
        <v>1530.1760850000001</v>
      </c>
      <c r="J79" s="129">
        <v>154.17472475</v>
      </c>
      <c r="K79" s="129">
        <v>1376.0013602500001</v>
      </c>
      <c r="L79" s="129">
        <v>5703.1889660099996</v>
      </c>
      <c r="M79" s="129">
        <v>5629.6657470400005</v>
      </c>
      <c r="N79" s="129">
        <v>73.523218970000002</v>
      </c>
      <c r="O79" s="129">
        <v>-1.47166237</v>
      </c>
      <c r="P79" s="129">
        <v>3.8426656000000001</v>
      </c>
      <c r="Q79" s="42"/>
      <c r="R79" s="42"/>
      <c r="S79" s="42"/>
      <c r="T79" s="42"/>
      <c r="U79" s="42"/>
      <c r="V79" s="42"/>
    </row>
    <row r="80" spans="1:22" hidden="1" outlineLevel="1">
      <c r="A80" s="9">
        <v>42644</v>
      </c>
      <c r="B80" s="129">
        <v>8036.6093572700001</v>
      </c>
      <c r="C80" s="42">
        <v>66.691684620000004</v>
      </c>
      <c r="D80" s="129">
        <v>59.013620189999997</v>
      </c>
      <c r="E80" s="129">
        <v>7.6780644300000001</v>
      </c>
      <c r="F80" s="129">
        <v>596.87643094999999</v>
      </c>
      <c r="G80" s="129">
        <v>8.3378362799999994</v>
      </c>
      <c r="H80" s="129">
        <v>588.53859466999995</v>
      </c>
      <c r="I80" s="129">
        <v>1664.0481170000003</v>
      </c>
      <c r="J80" s="129">
        <v>174.37154966</v>
      </c>
      <c r="K80" s="129">
        <v>1489.67656734</v>
      </c>
      <c r="L80" s="129">
        <v>5708.9931247000004</v>
      </c>
      <c r="M80" s="129">
        <v>5635.40915451</v>
      </c>
      <c r="N80" s="129">
        <v>73.583970190000002</v>
      </c>
      <c r="O80" s="129">
        <v>-3.4848826700000002</v>
      </c>
      <c r="P80" s="129">
        <v>4.1396070500000004</v>
      </c>
      <c r="Q80" s="42"/>
      <c r="R80" s="42"/>
      <c r="S80" s="42"/>
      <c r="T80" s="42"/>
      <c r="U80" s="42"/>
      <c r="V80" s="42"/>
    </row>
    <row r="81" spans="1:22" hidden="1" outlineLevel="1">
      <c r="A81" s="9">
        <v>42675</v>
      </c>
      <c r="B81" s="129">
        <v>7971.8301128599996</v>
      </c>
      <c r="C81" s="42">
        <v>66.782409659999999</v>
      </c>
      <c r="D81" s="129">
        <v>58.770200779999996</v>
      </c>
      <c r="E81" s="129">
        <v>8.0122088799999993</v>
      </c>
      <c r="F81" s="129">
        <v>580.46068868999998</v>
      </c>
      <c r="G81" s="129">
        <v>8.62125217</v>
      </c>
      <c r="H81" s="129">
        <v>571.83943651999994</v>
      </c>
      <c r="I81" s="129">
        <v>1613.31889753</v>
      </c>
      <c r="J81" s="129">
        <v>185.21087444</v>
      </c>
      <c r="K81" s="129">
        <v>1428.1080230900002</v>
      </c>
      <c r="L81" s="129">
        <v>5711.2681169799998</v>
      </c>
      <c r="M81" s="129">
        <v>5637.6778438799993</v>
      </c>
      <c r="N81" s="129">
        <v>73.590273100000005</v>
      </c>
      <c r="O81" s="129">
        <v>-0.35400789000000005</v>
      </c>
      <c r="P81" s="129">
        <v>3.8592320999999998</v>
      </c>
      <c r="Q81" s="42"/>
      <c r="R81" s="42"/>
      <c r="S81" s="42"/>
      <c r="T81" s="42"/>
      <c r="U81" s="42"/>
      <c r="V81" s="42"/>
    </row>
    <row r="82" spans="1:22" hidden="1" outlineLevel="1">
      <c r="A82" s="9">
        <v>42705</v>
      </c>
      <c r="B82" s="129">
        <v>7323.8879371399998</v>
      </c>
      <c r="C82" s="42">
        <v>68.60884695</v>
      </c>
      <c r="D82" s="129">
        <v>60.723185479999998</v>
      </c>
      <c r="E82" s="129">
        <v>7.8856614700000005</v>
      </c>
      <c r="F82" s="129">
        <v>40.521852580000001</v>
      </c>
      <c r="G82" s="129">
        <v>12.453431909999999</v>
      </c>
      <c r="H82" s="129">
        <v>28.068420670000002</v>
      </c>
      <c r="I82" s="129">
        <v>1380.8485239899999</v>
      </c>
      <c r="J82" s="129">
        <v>153.34635660999999</v>
      </c>
      <c r="K82" s="129">
        <v>1227.5021673799999</v>
      </c>
      <c r="L82" s="129">
        <v>5833.9087136199996</v>
      </c>
      <c r="M82" s="129">
        <v>5771.5987612400004</v>
      </c>
      <c r="N82" s="129">
        <v>62.309952379999999</v>
      </c>
      <c r="O82" s="129">
        <v>-10.6791441</v>
      </c>
      <c r="P82" s="129">
        <v>5.1919639399999999</v>
      </c>
      <c r="Q82" s="42"/>
      <c r="R82" s="42"/>
      <c r="S82" s="42"/>
      <c r="T82" s="42"/>
      <c r="U82" s="42"/>
      <c r="V82" s="42"/>
    </row>
    <row r="83" spans="1:22" hidden="1" outlineLevel="1">
      <c r="A83" s="9">
        <v>42736</v>
      </c>
      <c r="B83" s="129">
        <v>7660.0653481400004</v>
      </c>
      <c r="C83" s="42">
        <v>68.184795059999999</v>
      </c>
      <c r="D83" s="129">
        <v>60.699045269999999</v>
      </c>
      <c r="E83" s="129">
        <v>7.4857497899999998</v>
      </c>
      <c r="F83" s="129">
        <v>416.50744436000002</v>
      </c>
      <c r="G83" s="129">
        <v>12.37632829</v>
      </c>
      <c r="H83" s="129">
        <v>404.13111607000002</v>
      </c>
      <c r="I83" s="129">
        <v>1430.9632785899998</v>
      </c>
      <c r="J83" s="129">
        <v>172.47033529999999</v>
      </c>
      <c r="K83" s="129">
        <v>1258.4929432899999</v>
      </c>
      <c r="L83" s="129">
        <v>5744.40983013</v>
      </c>
      <c r="M83" s="129">
        <v>5676.4322065699998</v>
      </c>
      <c r="N83" s="129">
        <v>67.977623560000012</v>
      </c>
      <c r="O83" s="129">
        <v>-4.5055023400000005</v>
      </c>
      <c r="P83" s="129">
        <v>5.3700031499999996</v>
      </c>
      <c r="Q83" s="42"/>
      <c r="R83" s="42"/>
      <c r="S83" s="42"/>
      <c r="T83" s="42"/>
      <c r="U83" s="42"/>
      <c r="V83" s="42"/>
    </row>
    <row r="84" spans="1:22" hidden="1" outlineLevel="1">
      <c r="A84" s="9">
        <v>42767</v>
      </c>
      <c r="B84" s="129">
        <v>7933.0992154699998</v>
      </c>
      <c r="C84" s="42">
        <v>68.010831539999998</v>
      </c>
      <c r="D84" s="129">
        <v>61.595557629999995</v>
      </c>
      <c r="E84" s="129">
        <v>6.4152739099999998</v>
      </c>
      <c r="F84" s="129">
        <v>583.23407470000006</v>
      </c>
      <c r="G84" s="129">
        <v>8.8117918</v>
      </c>
      <c r="H84" s="129">
        <v>574.42228290000003</v>
      </c>
      <c r="I84" s="129">
        <v>1358.23137862</v>
      </c>
      <c r="J84" s="129">
        <v>160.90101865999998</v>
      </c>
      <c r="K84" s="129">
        <v>1197.3303599599999</v>
      </c>
      <c r="L84" s="129">
        <v>5923.6229306100013</v>
      </c>
      <c r="M84" s="129">
        <v>5850.0517254000006</v>
      </c>
      <c r="N84" s="129">
        <v>73.571205210000002</v>
      </c>
      <c r="O84" s="129">
        <v>-4.7274391100000006</v>
      </c>
      <c r="P84" s="129">
        <v>5.5202066299999997</v>
      </c>
      <c r="Q84" s="42"/>
      <c r="R84" s="42"/>
      <c r="S84" s="42"/>
      <c r="T84" s="42"/>
      <c r="U84" s="42"/>
      <c r="V84" s="42"/>
    </row>
    <row r="85" spans="1:22" hidden="1" outlineLevel="1">
      <c r="A85" s="9">
        <v>42795</v>
      </c>
      <c r="B85" s="129">
        <v>8210.2221334900005</v>
      </c>
      <c r="C85" s="42">
        <v>70.053365929999998</v>
      </c>
      <c r="D85" s="129">
        <v>62.988326389999997</v>
      </c>
      <c r="E85" s="129">
        <v>7.0650395400000008</v>
      </c>
      <c r="F85" s="129">
        <v>634.43465936999996</v>
      </c>
      <c r="G85" s="129">
        <v>6.4791923699999998</v>
      </c>
      <c r="H85" s="129">
        <v>627.955467</v>
      </c>
      <c r="I85" s="129">
        <v>1541.1328673000003</v>
      </c>
      <c r="J85" s="129">
        <v>207.53222753</v>
      </c>
      <c r="K85" s="129">
        <v>1333.60063977</v>
      </c>
      <c r="L85" s="129">
        <v>5964.6012408900006</v>
      </c>
      <c r="M85" s="129">
        <v>5886.9379876800003</v>
      </c>
      <c r="N85" s="129">
        <v>77.663253209999993</v>
      </c>
      <c r="O85" s="129">
        <v>-2.0490900999999999</v>
      </c>
      <c r="P85" s="129">
        <v>4.70582704</v>
      </c>
      <c r="Q85" s="42"/>
      <c r="R85" s="42"/>
      <c r="S85" s="42"/>
      <c r="T85" s="42"/>
      <c r="U85" s="42"/>
      <c r="V85" s="42"/>
    </row>
    <row r="86" spans="1:22" hidden="1" outlineLevel="1">
      <c r="A86" s="9">
        <v>42826</v>
      </c>
      <c r="B86" s="129">
        <v>8298.4019814399999</v>
      </c>
      <c r="C86" s="42">
        <v>69.675411479999994</v>
      </c>
      <c r="D86" s="129">
        <v>62.606817190000001</v>
      </c>
      <c r="E86" s="129">
        <v>7.0685942899999992</v>
      </c>
      <c r="F86" s="129">
        <v>594.04959238000004</v>
      </c>
      <c r="G86" s="129">
        <v>1.46953428</v>
      </c>
      <c r="H86" s="129">
        <v>592.58005810000009</v>
      </c>
      <c r="I86" s="129">
        <v>1523.1491842</v>
      </c>
      <c r="J86" s="129">
        <v>180.55491666999998</v>
      </c>
      <c r="K86" s="129">
        <v>1342.5942675300003</v>
      </c>
      <c r="L86" s="129">
        <v>6111.5277933800007</v>
      </c>
      <c r="M86" s="129">
        <v>6039.54394271</v>
      </c>
      <c r="N86" s="129">
        <v>71.983850669999995</v>
      </c>
      <c r="O86" s="129">
        <v>-2.7309506199999998</v>
      </c>
      <c r="P86" s="129">
        <v>5.2307208200000002</v>
      </c>
      <c r="Q86" s="42"/>
      <c r="R86" s="42"/>
      <c r="S86" s="42"/>
      <c r="T86" s="42"/>
      <c r="U86" s="42"/>
      <c r="V86" s="42"/>
    </row>
    <row r="87" spans="1:22" hidden="1" outlineLevel="1">
      <c r="A87" s="9">
        <v>42856</v>
      </c>
      <c r="B87" s="129">
        <v>8315.3779913599992</v>
      </c>
      <c r="C87" s="42">
        <v>73.904347170000008</v>
      </c>
      <c r="D87" s="129">
        <v>66.395714369999993</v>
      </c>
      <c r="E87" s="129">
        <v>7.5086328</v>
      </c>
      <c r="F87" s="129">
        <v>611.93452114000002</v>
      </c>
      <c r="G87" s="129">
        <v>2.3543827400000001</v>
      </c>
      <c r="H87" s="129">
        <v>609.58013840000001</v>
      </c>
      <c r="I87" s="129">
        <v>1523.5060988200003</v>
      </c>
      <c r="J87" s="129">
        <v>170.66988319000001</v>
      </c>
      <c r="K87" s="129">
        <v>1352.8362156300002</v>
      </c>
      <c r="L87" s="129">
        <v>6106.0330242300006</v>
      </c>
      <c r="M87" s="129">
        <v>6026.8444549699998</v>
      </c>
      <c r="N87" s="129">
        <v>79.188569259999994</v>
      </c>
      <c r="O87" s="129">
        <v>-19.469584210000001</v>
      </c>
      <c r="P87" s="129">
        <v>6.4237696099999999</v>
      </c>
      <c r="Q87" s="42"/>
      <c r="R87" s="42"/>
      <c r="S87" s="42"/>
      <c r="T87" s="42"/>
      <c r="U87" s="42"/>
      <c r="V87" s="42"/>
    </row>
    <row r="88" spans="1:22" hidden="1" outlineLevel="1">
      <c r="A88" s="9">
        <v>42887</v>
      </c>
      <c r="B88" s="129">
        <v>8722.4821882800006</v>
      </c>
      <c r="C88" s="42">
        <v>74.580772240000002</v>
      </c>
      <c r="D88" s="129">
        <v>66.81919517</v>
      </c>
      <c r="E88" s="129">
        <v>7.7615770699999995</v>
      </c>
      <c r="F88" s="129">
        <v>715.36125189999996</v>
      </c>
      <c r="G88" s="129">
        <v>1.07928538</v>
      </c>
      <c r="H88" s="129">
        <v>714.28196651999997</v>
      </c>
      <c r="I88" s="129">
        <v>1685.6695400899998</v>
      </c>
      <c r="J88" s="129">
        <v>194.37170879999999</v>
      </c>
      <c r="K88" s="129">
        <v>1491.29783129</v>
      </c>
      <c r="L88" s="129">
        <v>6246.8706240499996</v>
      </c>
      <c r="M88" s="129">
        <v>6166.6117108599992</v>
      </c>
      <c r="N88" s="129">
        <v>80.258913190000001</v>
      </c>
      <c r="O88" s="129">
        <v>-3.3637750100000003</v>
      </c>
      <c r="P88" s="129">
        <v>5.5167570699999997</v>
      </c>
      <c r="Q88" s="42"/>
      <c r="R88" s="42"/>
      <c r="S88" s="42"/>
      <c r="T88" s="42"/>
      <c r="U88" s="42"/>
      <c r="V88" s="42"/>
    </row>
    <row r="89" spans="1:22" hidden="1" outlineLevel="1">
      <c r="A89" s="9">
        <v>42917</v>
      </c>
      <c r="B89" s="129">
        <v>8701.78128019</v>
      </c>
      <c r="C89" s="42">
        <v>74.004718330000003</v>
      </c>
      <c r="D89" s="129">
        <v>66.649398699999992</v>
      </c>
      <c r="E89" s="129">
        <v>7.3553196299999994</v>
      </c>
      <c r="F89" s="129">
        <v>680.77561904000004</v>
      </c>
      <c r="G89" s="129">
        <v>2.2248812299999998</v>
      </c>
      <c r="H89" s="129">
        <v>678.55073780999999</v>
      </c>
      <c r="I89" s="129">
        <v>1707.1032079199999</v>
      </c>
      <c r="J89" s="129">
        <v>228.35873574000001</v>
      </c>
      <c r="K89" s="129">
        <v>1478.7444721799998</v>
      </c>
      <c r="L89" s="129">
        <v>6239.8977348999997</v>
      </c>
      <c r="M89" s="129">
        <v>6164.0362951200004</v>
      </c>
      <c r="N89" s="129">
        <v>75.861439780000012</v>
      </c>
      <c r="O89" s="129">
        <v>-4.34388606</v>
      </c>
      <c r="P89" s="129">
        <v>5.6581215599999997</v>
      </c>
      <c r="Q89" s="42"/>
      <c r="R89" s="42"/>
      <c r="S89" s="42"/>
      <c r="T89" s="42"/>
      <c r="U89" s="42"/>
      <c r="V89" s="42"/>
    </row>
    <row r="90" spans="1:22" hidden="1" outlineLevel="1">
      <c r="A90" s="9">
        <v>42948</v>
      </c>
      <c r="B90" s="129">
        <v>8641.0537363900003</v>
      </c>
      <c r="C90" s="42">
        <v>74.948159039999993</v>
      </c>
      <c r="D90" s="129">
        <v>67.919652659999997</v>
      </c>
      <c r="E90" s="129">
        <v>7.0285063799999996</v>
      </c>
      <c r="F90" s="129">
        <v>680.42906879999998</v>
      </c>
      <c r="G90" s="129">
        <v>1.6238341300000001</v>
      </c>
      <c r="H90" s="129">
        <v>678.80523466999989</v>
      </c>
      <c r="I90" s="129">
        <v>1650.3938243100001</v>
      </c>
      <c r="J90" s="129">
        <v>194.34320354000002</v>
      </c>
      <c r="K90" s="129">
        <v>1456.05062077</v>
      </c>
      <c r="L90" s="129">
        <v>6235.2826842399991</v>
      </c>
      <c r="M90" s="129">
        <v>6158.6936158600001</v>
      </c>
      <c r="N90" s="129">
        <v>76.589068380000001</v>
      </c>
      <c r="O90" s="129">
        <v>-1.8733728300000001</v>
      </c>
      <c r="P90" s="129">
        <v>5.9641363300000005</v>
      </c>
      <c r="Q90" s="42"/>
      <c r="R90" s="42"/>
      <c r="S90" s="42"/>
      <c r="T90" s="42"/>
      <c r="U90" s="42"/>
      <c r="V90" s="42"/>
    </row>
    <row r="91" spans="1:22" hidden="1" outlineLevel="1">
      <c r="A91" s="9">
        <v>42979</v>
      </c>
      <c r="B91" s="129">
        <v>8728.6976492899994</v>
      </c>
      <c r="C91" s="42">
        <v>77.438409429999993</v>
      </c>
      <c r="D91" s="129">
        <v>70.032495609999998</v>
      </c>
      <c r="E91" s="129">
        <v>7.4059138200000003</v>
      </c>
      <c r="F91" s="129">
        <v>633.30268277999994</v>
      </c>
      <c r="G91" s="129">
        <v>2.3966623399999998</v>
      </c>
      <c r="H91" s="129">
        <v>630.90602044000002</v>
      </c>
      <c r="I91" s="129">
        <v>1601.7077710399999</v>
      </c>
      <c r="J91" s="129">
        <v>202.29815574999998</v>
      </c>
      <c r="K91" s="129">
        <v>1399.4096152899999</v>
      </c>
      <c r="L91" s="129">
        <v>6416.2487860400006</v>
      </c>
      <c r="M91" s="129">
        <v>6339.719670370001</v>
      </c>
      <c r="N91" s="129">
        <v>76.52911567000001</v>
      </c>
      <c r="O91" s="129">
        <v>-2.5142005599999999</v>
      </c>
      <c r="P91" s="129">
        <v>6.1465121499999995</v>
      </c>
      <c r="Q91" s="42"/>
      <c r="R91" s="42"/>
      <c r="S91" s="42"/>
      <c r="T91" s="42"/>
      <c r="U91" s="42"/>
      <c r="V91" s="42"/>
    </row>
    <row r="92" spans="1:22" hidden="1" outlineLevel="1">
      <c r="A92" s="9">
        <v>43009</v>
      </c>
      <c r="B92" s="129">
        <v>8975.3936850200007</v>
      </c>
      <c r="C92" s="42">
        <v>78.670450990000006</v>
      </c>
      <c r="D92" s="129">
        <v>71.184825219999993</v>
      </c>
      <c r="E92" s="129">
        <v>7.4856257699999995</v>
      </c>
      <c r="F92" s="129">
        <v>723.34554423000009</v>
      </c>
      <c r="G92" s="129">
        <v>158.40765671</v>
      </c>
      <c r="H92" s="129">
        <v>564.93788752</v>
      </c>
      <c r="I92" s="129">
        <v>1683.14764773</v>
      </c>
      <c r="J92" s="129">
        <v>208.10364696000002</v>
      </c>
      <c r="K92" s="129">
        <v>1475.0440007700001</v>
      </c>
      <c r="L92" s="129">
        <v>6490.2300420700012</v>
      </c>
      <c r="M92" s="129">
        <v>6411.2486141500012</v>
      </c>
      <c r="N92" s="129">
        <v>78.981427920000016</v>
      </c>
      <c r="O92" s="129">
        <v>-2.9332422</v>
      </c>
      <c r="P92" s="129">
        <v>6.45082486</v>
      </c>
      <c r="Q92" s="42"/>
      <c r="R92" s="42"/>
      <c r="S92" s="42"/>
      <c r="T92" s="42"/>
      <c r="U92" s="42"/>
      <c r="V92" s="42"/>
    </row>
    <row r="93" spans="1:22" hidden="1" outlineLevel="1">
      <c r="A93" s="9">
        <v>43040</v>
      </c>
      <c r="B93" s="129">
        <v>9532.8243759899997</v>
      </c>
      <c r="C93" s="42">
        <v>79.84049847</v>
      </c>
      <c r="D93" s="129">
        <v>71.546164940000011</v>
      </c>
      <c r="E93" s="129">
        <v>8.2943335299999994</v>
      </c>
      <c r="F93" s="129">
        <v>654.41590799000005</v>
      </c>
      <c r="G93" s="129">
        <v>159.48199463</v>
      </c>
      <c r="H93" s="129">
        <v>494.93391335999996</v>
      </c>
      <c r="I93" s="129">
        <v>2122.6951201100001</v>
      </c>
      <c r="J93" s="129">
        <v>224.79402241000003</v>
      </c>
      <c r="K93" s="129">
        <v>1897.9010977000003</v>
      </c>
      <c r="L93" s="129">
        <v>6675.8728494200004</v>
      </c>
      <c r="M93" s="129">
        <v>6599.7434708599994</v>
      </c>
      <c r="N93" s="129">
        <v>76.129378560000006</v>
      </c>
      <c r="O93" s="129">
        <v>8.2532799999999185E-3</v>
      </c>
      <c r="P93" s="129">
        <v>6.4339878099999996</v>
      </c>
      <c r="Q93" s="42"/>
      <c r="R93" s="42"/>
      <c r="S93" s="42"/>
      <c r="T93" s="42"/>
      <c r="U93" s="42"/>
      <c r="V93" s="42"/>
    </row>
    <row r="94" spans="1:22" hidden="1" outlineLevel="1">
      <c r="A94" s="9">
        <v>43070</v>
      </c>
      <c r="B94" s="129">
        <v>9575.5082278299997</v>
      </c>
      <c r="C94" s="42">
        <v>81.95615964000001</v>
      </c>
      <c r="D94" s="129">
        <v>73.318717500000005</v>
      </c>
      <c r="E94" s="129">
        <v>8.637442140000001</v>
      </c>
      <c r="F94" s="129">
        <v>183.40869457999997</v>
      </c>
      <c r="G94" s="129">
        <v>165.25315264</v>
      </c>
      <c r="H94" s="129">
        <v>18.155541940000003</v>
      </c>
      <c r="I94" s="129">
        <v>2202.2276545200002</v>
      </c>
      <c r="J94" s="129">
        <v>286.32812902000001</v>
      </c>
      <c r="K94" s="129">
        <v>1915.8995255</v>
      </c>
      <c r="L94" s="129">
        <v>7107.9157190900005</v>
      </c>
      <c r="M94" s="129">
        <v>7039.5250859200005</v>
      </c>
      <c r="N94" s="129">
        <v>68.390633170000001</v>
      </c>
      <c r="O94" s="129">
        <v>-7.24022421</v>
      </c>
      <c r="P94" s="129">
        <v>6.4394075800000001</v>
      </c>
      <c r="Q94" s="42"/>
      <c r="R94" s="42"/>
      <c r="S94" s="42"/>
      <c r="T94" s="42"/>
      <c r="U94" s="42"/>
      <c r="V94" s="42"/>
    </row>
    <row r="95" spans="1:22" hidden="1" outlineLevel="1">
      <c r="A95" s="9">
        <v>43101</v>
      </c>
      <c r="B95" s="129">
        <v>9547.5481555000006</v>
      </c>
      <c r="C95" s="42">
        <v>83.839593659999991</v>
      </c>
      <c r="D95" s="129">
        <v>75.397995110000011</v>
      </c>
      <c r="E95" s="129">
        <v>8.4415985499999984</v>
      </c>
      <c r="F95" s="129">
        <v>518.44434416000001</v>
      </c>
      <c r="G95" s="129">
        <v>166.86053119000002</v>
      </c>
      <c r="H95" s="129">
        <v>351.58381297</v>
      </c>
      <c r="I95" s="129">
        <v>1993.7131830199999</v>
      </c>
      <c r="J95" s="129">
        <v>258.75270488000001</v>
      </c>
      <c r="K95" s="129">
        <v>1734.9604781400003</v>
      </c>
      <c r="L95" s="129">
        <v>6951.5510346599995</v>
      </c>
      <c r="M95" s="129">
        <v>6873.6893945499996</v>
      </c>
      <c r="N95" s="129">
        <v>77.861640109999996</v>
      </c>
      <c r="O95" s="129">
        <v>-4.80545563</v>
      </c>
      <c r="P95" s="129">
        <v>7.5381148500000004</v>
      </c>
      <c r="Q95" s="42"/>
      <c r="R95" s="42"/>
      <c r="S95" s="42"/>
      <c r="T95" s="42"/>
      <c r="U95" s="42"/>
      <c r="V95" s="42"/>
    </row>
    <row r="96" spans="1:22" hidden="1" outlineLevel="1">
      <c r="A96" s="9">
        <v>43132</v>
      </c>
      <c r="B96" s="129">
        <v>9492.8328873600003</v>
      </c>
      <c r="C96" s="42">
        <v>83.876380830000016</v>
      </c>
      <c r="D96" s="129">
        <v>75.25541346</v>
      </c>
      <c r="E96" s="129">
        <v>8.6209673699999989</v>
      </c>
      <c r="F96" s="129">
        <v>547.19237255000007</v>
      </c>
      <c r="G96" s="129">
        <v>159.24259763000001</v>
      </c>
      <c r="H96" s="129">
        <v>387.94977492000004</v>
      </c>
      <c r="I96" s="129">
        <v>1881.5618829599998</v>
      </c>
      <c r="J96" s="129">
        <v>254.93003957000002</v>
      </c>
      <c r="K96" s="129">
        <v>1626.6318433899999</v>
      </c>
      <c r="L96" s="129">
        <v>6980.2022510200004</v>
      </c>
      <c r="M96" s="129">
        <v>6897.9897099700001</v>
      </c>
      <c r="N96" s="129">
        <v>82.212541049999999</v>
      </c>
      <c r="O96" s="129">
        <v>-1.9680597399999999</v>
      </c>
      <c r="P96" s="129">
        <v>6.7421605600000003</v>
      </c>
      <c r="Q96" s="42"/>
      <c r="R96" s="42"/>
      <c r="S96" s="42"/>
      <c r="T96" s="42"/>
      <c r="U96" s="42"/>
      <c r="V96" s="42"/>
    </row>
    <row r="97" spans="1:22" hidden="1" outlineLevel="1">
      <c r="A97" s="9">
        <v>43160</v>
      </c>
      <c r="B97" s="129">
        <v>9659.0604444500004</v>
      </c>
      <c r="C97" s="42">
        <v>85.783378470000002</v>
      </c>
      <c r="D97" s="129">
        <v>76.703252219999996</v>
      </c>
      <c r="E97" s="129">
        <v>9.0801262500000011</v>
      </c>
      <c r="F97" s="129">
        <v>576.35999648999996</v>
      </c>
      <c r="G97" s="129">
        <v>156.97880820999998</v>
      </c>
      <c r="H97" s="129">
        <v>419.38118828</v>
      </c>
      <c r="I97" s="129">
        <v>1991.5082271800002</v>
      </c>
      <c r="J97" s="129">
        <v>248.34079474000001</v>
      </c>
      <c r="K97" s="129">
        <v>1743.1674324400001</v>
      </c>
      <c r="L97" s="129">
        <v>7005.4088423100002</v>
      </c>
      <c r="M97" s="129">
        <v>6922.4226339899997</v>
      </c>
      <c r="N97" s="129">
        <v>82.986208320000017</v>
      </c>
      <c r="O97" s="129">
        <v>-1.51187918</v>
      </c>
      <c r="P97" s="129">
        <v>5.8367217</v>
      </c>
      <c r="Q97" s="42"/>
      <c r="R97" s="42"/>
      <c r="S97" s="42"/>
      <c r="T97" s="42"/>
      <c r="U97" s="42"/>
      <c r="V97" s="42"/>
    </row>
    <row r="98" spans="1:22" hidden="1" outlineLevel="1">
      <c r="A98" s="9">
        <v>43191</v>
      </c>
      <c r="B98" s="129">
        <v>9699.4095964499993</v>
      </c>
      <c r="C98" s="42">
        <v>91.449328059999999</v>
      </c>
      <c r="D98" s="129">
        <v>75.390211140000005</v>
      </c>
      <c r="E98" s="129">
        <v>16.059116920000001</v>
      </c>
      <c r="F98" s="129">
        <v>557.55757111000003</v>
      </c>
      <c r="G98" s="129">
        <v>124.80482617999999</v>
      </c>
      <c r="H98" s="129">
        <v>432.75274493000001</v>
      </c>
      <c r="I98" s="129">
        <v>1935.1111035899999</v>
      </c>
      <c r="J98" s="129">
        <v>223.04980139</v>
      </c>
      <c r="K98" s="129">
        <v>1712.0613022</v>
      </c>
      <c r="L98" s="129">
        <v>7115.291593689999</v>
      </c>
      <c r="M98" s="129">
        <v>7031.9603981899991</v>
      </c>
      <c r="N98" s="129">
        <v>83.331195499999993</v>
      </c>
      <c r="O98" s="129">
        <v>-8.7658184499999994</v>
      </c>
      <c r="P98" s="129">
        <v>6.3821816</v>
      </c>
      <c r="Q98" s="42"/>
      <c r="R98" s="42"/>
      <c r="S98" s="42"/>
      <c r="T98" s="42"/>
      <c r="U98" s="42"/>
      <c r="V98" s="42"/>
    </row>
    <row r="99" spans="1:22" hidden="1" outlineLevel="1">
      <c r="A99" s="9">
        <v>43221</v>
      </c>
      <c r="B99" s="129">
        <v>9841.9850945199996</v>
      </c>
      <c r="C99" s="42">
        <v>96.294209660000007</v>
      </c>
      <c r="D99" s="129">
        <v>80.381189989999996</v>
      </c>
      <c r="E99" s="129">
        <v>15.913019669999999</v>
      </c>
      <c r="F99" s="129">
        <v>408.12130494000002</v>
      </c>
      <c r="G99" s="129">
        <v>2.7668203199999999</v>
      </c>
      <c r="H99" s="129">
        <v>405.35448461999999</v>
      </c>
      <c r="I99" s="129">
        <v>2227.8442855100002</v>
      </c>
      <c r="J99" s="129">
        <v>216.28052357999999</v>
      </c>
      <c r="K99" s="129">
        <v>2011.5637619300001</v>
      </c>
      <c r="L99" s="129">
        <v>7109.7252944100001</v>
      </c>
      <c r="M99" s="129">
        <v>7023.7513743100008</v>
      </c>
      <c r="N99" s="129">
        <v>85.973920100000015</v>
      </c>
      <c r="O99" s="129">
        <v>-0.68580995999999994</v>
      </c>
      <c r="P99" s="129">
        <v>6.8570375800000001</v>
      </c>
      <c r="Q99" s="42"/>
      <c r="R99" s="42"/>
      <c r="S99" s="42"/>
      <c r="T99" s="42"/>
      <c r="U99" s="42"/>
      <c r="V99" s="42"/>
    </row>
    <row r="100" spans="1:22" hidden="1" outlineLevel="1">
      <c r="A100" s="9">
        <v>43252</v>
      </c>
      <c r="B100" s="129">
        <v>10065.6809534</v>
      </c>
      <c r="C100" s="42">
        <v>97.435079999999999</v>
      </c>
      <c r="D100" s="129">
        <v>81.300847680000004</v>
      </c>
      <c r="E100" s="129">
        <v>16.134232319999999</v>
      </c>
      <c r="F100" s="129">
        <v>384.67201209000001</v>
      </c>
      <c r="G100" s="129">
        <v>2.5070071600000001</v>
      </c>
      <c r="H100" s="129">
        <v>382.16500493000007</v>
      </c>
      <c r="I100" s="129">
        <v>2149.8837391499997</v>
      </c>
      <c r="J100" s="129">
        <v>200.31054181000002</v>
      </c>
      <c r="K100" s="129">
        <v>1949.5731973399998</v>
      </c>
      <c r="L100" s="129">
        <v>7433.6901221599992</v>
      </c>
      <c r="M100" s="129">
        <v>7344.7810533700012</v>
      </c>
      <c r="N100" s="129">
        <v>88.909068789999992</v>
      </c>
      <c r="O100" s="129">
        <v>-6.6985406200000002</v>
      </c>
      <c r="P100" s="129">
        <v>8.1042315600000006</v>
      </c>
      <c r="Q100" s="42"/>
      <c r="R100" s="42"/>
      <c r="S100" s="42"/>
      <c r="T100" s="42"/>
      <c r="U100" s="42"/>
      <c r="V100" s="42"/>
    </row>
    <row r="101" spans="1:22" hidden="1" outlineLevel="1">
      <c r="A101" s="9">
        <v>43282</v>
      </c>
      <c r="B101" s="129">
        <v>9887.9431696299998</v>
      </c>
      <c r="C101" s="42">
        <v>95.561504339999999</v>
      </c>
      <c r="D101" s="129">
        <v>78.614959000000013</v>
      </c>
      <c r="E101" s="129">
        <v>16.94654534</v>
      </c>
      <c r="F101" s="129">
        <v>334.11460658999999</v>
      </c>
      <c r="G101" s="129">
        <v>2.8020993299999999</v>
      </c>
      <c r="H101" s="129">
        <v>331.31250725999996</v>
      </c>
      <c r="I101" s="129">
        <v>2070.2064115100002</v>
      </c>
      <c r="J101" s="129">
        <v>218.01446822999998</v>
      </c>
      <c r="K101" s="129">
        <v>1852.19194328</v>
      </c>
      <c r="L101" s="129">
        <v>7388.0606471899991</v>
      </c>
      <c r="M101" s="129">
        <v>7301.4402114699988</v>
      </c>
      <c r="N101" s="129">
        <v>86.620435719999989</v>
      </c>
      <c r="O101" s="129">
        <v>-3.4540145899999999</v>
      </c>
      <c r="P101" s="129">
        <v>8.2934320899999996</v>
      </c>
      <c r="Q101" s="42"/>
      <c r="R101" s="42"/>
      <c r="S101" s="42"/>
      <c r="T101" s="42"/>
      <c r="U101" s="42"/>
      <c r="V101" s="42"/>
    </row>
    <row r="102" spans="1:22" hidden="1" outlineLevel="1">
      <c r="A102" s="9">
        <v>43313</v>
      </c>
      <c r="B102" s="129">
        <v>10073.51049834</v>
      </c>
      <c r="C102" s="42">
        <v>87.46142863</v>
      </c>
      <c r="D102" s="129">
        <v>75.660587309999997</v>
      </c>
      <c r="E102" s="129">
        <v>11.80084132</v>
      </c>
      <c r="F102" s="129">
        <v>350.23033695999999</v>
      </c>
      <c r="G102" s="129">
        <v>6.5816679499999999</v>
      </c>
      <c r="H102" s="129">
        <v>343.64866900999999</v>
      </c>
      <c r="I102" s="129">
        <v>2111.1232853800002</v>
      </c>
      <c r="J102" s="129">
        <v>202.96823357</v>
      </c>
      <c r="K102" s="129">
        <v>1908.15505181</v>
      </c>
      <c r="L102" s="129">
        <v>7524.6954473699998</v>
      </c>
      <c r="M102" s="129">
        <v>7438.5470514199997</v>
      </c>
      <c r="N102" s="129">
        <v>86.148395950000008</v>
      </c>
      <c r="O102" s="129">
        <v>-1.22507338</v>
      </c>
      <c r="P102" s="129">
        <v>38.039581550000001</v>
      </c>
      <c r="Q102" s="42"/>
      <c r="R102" s="42"/>
      <c r="S102" s="42"/>
      <c r="T102" s="42"/>
      <c r="U102" s="42"/>
      <c r="V102" s="42"/>
    </row>
    <row r="103" spans="1:22" hidden="1" outlineLevel="1">
      <c r="A103" s="9">
        <v>43344</v>
      </c>
      <c r="B103" s="129">
        <v>10190.859735370001</v>
      </c>
      <c r="C103" s="42">
        <v>87.431119870000018</v>
      </c>
      <c r="D103" s="129">
        <v>76.361745080000006</v>
      </c>
      <c r="E103" s="129">
        <v>11.069374789999999</v>
      </c>
      <c r="F103" s="129">
        <v>284.93383174000002</v>
      </c>
      <c r="G103" s="129">
        <v>7.0791419500000003</v>
      </c>
      <c r="H103" s="129">
        <v>277.85468979000001</v>
      </c>
      <c r="I103" s="129">
        <v>2075.1547768700002</v>
      </c>
      <c r="J103" s="129">
        <v>226.83066350000001</v>
      </c>
      <c r="K103" s="129">
        <v>1848.3241133699998</v>
      </c>
      <c r="L103" s="129">
        <v>7743.34000689</v>
      </c>
      <c r="M103" s="129">
        <v>7653.86662041</v>
      </c>
      <c r="N103" s="129">
        <v>89.473386479999988</v>
      </c>
      <c r="O103" s="129">
        <v>-4.3606993900000006</v>
      </c>
      <c r="P103" s="129">
        <v>37.143009030000002</v>
      </c>
      <c r="Q103" s="42"/>
      <c r="R103" s="42"/>
      <c r="S103" s="42"/>
      <c r="T103" s="42"/>
      <c r="U103" s="42"/>
      <c r="V103" s="42"/>
    </row>
    <row r="104" spans="1:22" hidden="1" outlineLevel="1">
      <c r="A104" s="9">
        <v>43374</v>
      </c>
      <c r="B104" s="129">
        <v>10395.7748118</v>
      </c>
      <c r="C104" s="42">
        <v>94.121477379999988</v>
      </c>
      <c r="D104" s="129">
        <v>83.159450539999995</v>
      </c>
      <c r="E104" s="129">
        <v>10.96202684</v>
      </c>
      <c r="F104" s="129">
        <v>249.02857248999999</v>
      </c>
      <c r="G104" s="129">
        <v>6.0568302200000002</v>
      </c>
      <c r="H104" s="129">
        <v>242.97174226999999</v>
      </c>
      <c r="I104" s="129">
        <v>2271.9590870899997</v>
      </c>
      <c r="J104" s="129">
        <v>227.28007652999997</v>
      </c>
      <c r="K104" s="129">
        <v>2044.6790105599998</v>
      </c>
      <c r="L104" s="129">
        <v>7780.6656748400001</v>
      </c>
      <c r="M104" s="129">
        <v>7690.1799282699994</v>
      </c>
      <c r="N104" s="129">
        <v>90.485746570000003</v>
      </c>
      <c r="O104" s="129">
        <v>1.08752322</v>
      </c>
      <c r="P104" s="129">
        <v>36.729566069999997</v>
      </c>
      <c r="Q104" s="42"/>
      <c r="R104" s="42"/>
      <c r="S104" s="42"/>
      <c r="T104" s="42"/>
      <c r="U104" s="42"/>
      <c r="V104" s="42"/>
    </row>
    <row r="105" spans="1:22" hidden="1" outlineLevel="1">
      <c r="A105" s="9">
        <v>43405</v>
      </c>
      <c r="B105" s="129">
        <v>10130.53626266</v>
      </c>
      <c r="C105" s="42">
        <v>92.65816654999999</v>
      </c>
      <c r="D105" s="129">
        <v>75.693738830000001</v>
      </c>
      <c r="E105" s="129">
        <v>16.96442772</v>
      </c>
      <c r="F105" s="129">
        <v>196.77745927000001</v>
      </c>
      <c r="G105" s="129">
        <v>3.2169569999999998</v>
      </c>
      <c r="H105" s="129">
        <v>193.56050227</v>
      </c>
      <c r="I105" s="129">
        <v>2103.39407725</v>
      </c>
      <c r="J105" s="129">
        <v>223.97242560000001</v>
      </c>
      <c r="K105" s="129">
        <v>1879.4216516500001</v>
      </c>
      <c r="L105" s="129">
        <v>7737.7065595900003</v>
      </c>
      <c r="M105" s="129">
        <v>7651.30377185</v>
      </c>
      <c r="N105" s="129">
        <v>86.402787739999994</v>
      </c>
      <c r="O105" s="129">
        <v>-6.5785889700000002</v>
      </c>
      <c r="P105" s="129">
        <v>37.794830390000001</v>
      </c>
      <c r="Q105" s="42"/>
      <c r="R105" s="42"/>
      <c r="S105" s="42"/>
      <c r="T105" s="42"/>
      <c r="U105" s="42"/>
      <c r="V105" s="42"/>
    </row>
    <row r="106" spans="1:22" hidden="1" outlineLevel="1">
      <c r="A106" s="9">
        <v>43435</v>
      </c>
      <c r="B106" s="129">
        <v>10419.152708510001</v>
      </c>
      <c r="C106" s="42">
        <v>94.469527729999996</v>
      </c>
      <c r="D106" s="129">
        <v>74.321081360000008</v>
      </c>
      <c r="E106" s="129">
        <v>20.148446369999998</v>
      </c>
      <c r="F106" s="129">
        <v>11.598786229999998</v>
      </c>
      <c r="G106" s="129">
        <v>3.5561262899999999</v>
      </c>
      <c r="H106" s="129">
        <v>8.0426599400000001</v>
      </c>
      <c r="I106" s="129">
        <v>2451.5214886399999</v>
      </c>
      <c r="J106" s="129">
        <v>234.88800687999998</v>
      </c>
      <c r="K106" s="129">
        <v>2216.63348176</v>
      </c>
      <c r="L106" s="129">
        <v>7861.5629059100002</v>
      </c>
      <c r="M106" s="129">
        <v>7781.0877747300019</v>
      </c>
      <c r="N106" s="129">
        <v>80.475131179999991</v>
      </c>
      <c r="O106" s="129">
        <v>-4.269617750000001</v>
      </c>
      <c r="P106" s="129">
        <v>34.717573370000004</v>
      </c>
      <c r="Q106" s="42"/>
      <c r="R106" s="42"/>
      <c r="S106" s="42"/>
      <c r="T106" s="42"/>
      <c r="U106" s="42"/>
      <c r="V106" s="42"/>
    </row>
    <row r="107" spans="1:22" hidden="1" outlineLevel="1">
      <c r="A107" s="9">
        <v>43466</v>
      </c>
      <c r="B107" s="129">
        <v>10588.071490210001</v>
      </c>
      <c r="C107" s="42">
        <v>104.06902554999999</v>
      </c>
      <c r="D107" s="129">
        <v>77.996968319999993</v>
      </c>
      <c r="E107" s="129">
        <v>26.072057229999999</v>
      </c>
      <c r="F107" s="129">
        <v>111.91178087999999</v>
      </c>
      <c r="G107" s="129">
        <v>7.6709837099999998</v>
      </c>
      <c r="H107" s="129">
        <v>104.24079717000001</v>
      </c>
      <c r="I107" s="129">
        <v>2472.1964467500002</v>
      </c>
      <c r="J107" s="129">
        <v>215.85936900999997</v>
      </c>
      <c r="K107" s="129">
        <v>2256.33707774</v>
      </c>
      <c r="L107" s="129">
        <v>7899.8942370300001</v>
      </c>
      <c r="M107" s="129">
        <v>7812.6884193899996</v>
      </c>
      <c r="N107" s="129">
        <v>87.205817640000006</v>
      </c>
      <c r="O107" s="129">
        <v>-0.42402991000000012</v>
      </c>
      <c r="P107" s="129">
        <v>34.89491838</v>
      </c>
      <c r="Q107" s="42"/>
      <c r="R107" s="42"/>
      <c r="S107" s="42"/>
      <c r="T107" s="42"/>
      <c r="U107" s="42"/>
      <c r="V107" s="42"/>
    </row>
    <row r="108" spans="1:22" hidden="1" outlineLevel="1">
      <c r="A108" s="9">
        <v>43497</v>
      </c>
      <c r="B108" s="129">
        <v>10423.77767059</v>
      </c>
      <c r="C108" s="42">
        <v>106.91493864</v>
      </c>
      <c r="D108" s="129">
        <v>81.202914890000002</v>
      </c>
      <c r="E108" s="129">
        <v>25.712023750000004</v>
      </c>
      <c r="F108" s="129">
        <v>151.69359204</v>
      </c>
      <c r="G108" s="129">
        <v>9.8080912399999995</v>
      </c>
      <c r="H108" s="129">
        <v>141.88550079999999</v>
      </c>
      <c r="I108" s="129">
        <v>2277.0868202900001</v>
      </c>
      <c r="J108" s="129">
        <v>246.85014187000002</v>
      </c>
      <c r="K108" s="129">
        <v>2030.2366784200003</v>
      </c>
      <c r="L108" s="129">
        <v>7888.0823196199999</v>
      </c>
      <c r="M108" s="129">
        <v>7801.0404828600003</v>
      </c>
      <c r="N108" s="129">
        <v>87.04183676000001</v>
      </c>
      <c r="O108" s="129">
        <v>-6.0351688600000006</v>
      </c>
      <c r="P108" s="129">
        <v>33.988088309999995</v>
      </c>
      <c r="Q108" s="42"/>
      <c r="R108" s="42"/>
      <c r="S108" s="42"/>
      <c r="T108" s="42"/>
      <c r="U108" s="42"/>
      <c r="V108" s="42"/>
    </row>
    <row r="109" spans="1:22" hidden="1" outlineLevel="1">
      <c r="A109" s="9">
        <v>43525</v>
      </c>
      <c r="B109" s="129">
        <v>10407.54650721</v>
      </c>
      <c r="C109" s="42">
        <v>108.46448979</v>
      </c>
      <c r="D109" s="129">
        <v>81.682862350000008</v>
      </c>
      <c r="E109" s="129">
        <v>26.781627439999998</v>
      </c>
      <c r="F109" s="129">
        <v>178.26956451000001</v>
      </c>
      <c r="G109" s="129">
        <v>10.780317940000002</v>
      </c>
      <c r="H109" s="129">
        <v>167.48924657000001</v>
      </c>
      <c r="I109" s="129">
        <v>2145.8011964400002</v>
      </c>
      <c r="J109" s="129">
        <v>258.19872108999999</v>
      </c>
      <c r="K109" s="129">
        <v>1887.6024753500001</v>
      </c>
      <c r="L109" s="129">
        <v>7975.0112564700012</v>
      </c>
      <c r="M109" s="129">
        <v>7889.4593071499994</v>
      </c>
      <c r="N109" s="129">
        <v>85.551949320000006</v>
      </c>
      <c r="O109" s="129">
        <v>-2.12398146</v>
      </c>
      <c r="P109" s="129">
        <v>34.523379840000004</v>
      </c>
      <c r="Q109" s="42"/>
      <c r="R109" s="42"/>
      <c r="S109" s="42"/>
      <c r="T109" s="42"/>
      <c r="U109" s="42"/>
      <c r="V109" s="42"/>
    </row>
    <row r="110" spans="1:22" hidden="1" outlineLevel="1">
      <c r="A110" s="9">
        <v>43556</v>
      </c>
      <c r="B110" s="129">
        <v>10203.68504359</v>
      </c>
      <c r="C110" s="42">
        <v>102.26176724</v>
      </c>
      <c r="D110" s="129">
        <v>81.493344569999991</v>
      </c>
      <c r="E110" s="129">
        <v>20.76842267</v>
      </c>
      <c r="F110" s="129">
        <v>191.97738096999998</v>
      </c>
      <c r="G110" s="129">
        <v>10.790051699999999</v>
      </c>
      <c r="H110" s="129">
        <v>181.18732926999996</v>
      </c>
      <c r="I110" s="129">
        <v>1887.47026736</v>
      </c>
      <c r="J110" s="129">
        <v>261.99704286000002</v>
      </c>
      <c r="K110" s="129">
        <v>1625.4732245</v>
      </c>
      <c r="L110" s="129">
        <v>8021.9756280200008</v>
      </c>
      <c r="M110" s="129">
        <v>7941.7506559100002</v>
      </c>
      <c r="N110" s="129">
        <v>80.22497211000001</v>
      </c>
      <c r="O110" s="129">
        <v>-6.3210104899999999</v>
      </c>
      <c r="P110" s="129">
        <v>33.437245439999998</v>
      </c>
      <c r="Q110" s="42"/>
      <c r="R110" s="42"/>
      <c r="S110" s="42"/>
      <c r="T110" s="42"/>
      <c r="U110" s="42"/>
      <c r="V110" s="42"/>
    </row>
    <row r="111" spans="1:22" hidden="1" outlineLevel="1">
      <c r="A111" s="9">
        <v>43586</v>
      </c>
      <c r="B111" s="129">
        <v>10420.012503489999</v>
      </c>
      <c r="C111" s="42">
        <v>95.370427180000007</v>
      </c>
      <c r="D111" s="129">
        <v>71.942976219999991</v>
      </c>
      <c r="E111" s="129">
        <v>23.427450960000002</v>
      </c>
      <c r="F111" s="129">
        <v>212.06002666000001</v>
      </c>
      <c r="G111" s="129">
        <v>19.433445460000002</v>
      </c>
      <c r="H111" s="129">
        <v>192.6265812</v>
      </c>
      <c r="I111" s="129">
        <v>2162.7610771700001</v>
      </c>
      <c r="J111" s="129">
        <v>232.49997289999999</v>
      </c>
      <c r="K111" s="129">
        <v>1930.2611042699998</v>
      </c>
      <c r="L111" s="129">
        <v>7949.8209724799999</v>
      </c>
      <c r="M111" s="129">
        <v>7867.0228734199991</v>
      </c>
      <c r="N111" s="129">
        <v>82.798099060000013</v>
      </c>
      <c r="O111" s="129">
        <v>-1.11684614</v>
      </c>
      <c r="P111" s="129">
        <v>35.446065230000002</v>
      </c>
      <c r="Q111" s="42"/>
      <c r="R111" s="42"/>
      <c r="S111" s="42"/>
      <c r="T111" s="42"/>
      <c r="U111" s="42"/>
      <c r="V111" s="42"/>
    </row>
    <row r="112" spans="1:22" hidden="1" outlineLevel="1">
      <c r="A112" s="9">
        <v>43617</v>
      </c>
      <c r="B112" s="129">
        <v>10872.36679643</v>
      </c>
      <c r="C112" s="42">
        <v>122.44095496</v>
      </c>
      <c r="D112" s="129">
        <v>71.959512079999996</v>
      </c>
      <c r="E112" s="129">
        <v>50.481442879999996</v>
      </c>
      <c r="F112" s="129">
        <v>170.08346969000002</v>
      </c>
      <c r="G112" s="129">
        <v>20.540956789999999</v>
      </c>
      <c r="H112" s="129">
        <v>149.54251289999999</v>
      </c>
      <c r="I112" s="129">
        <v>2373.0986043399998</v>
      </c>
      <c r="J112" s="129">
        <v>212.50944128</v>
      </c>
      <c r="K112" s="129">
        <v>2160.5891630599999</v>
      </c>
      <c r="L112" s="129">
        <v>8206.7437674399989</v>
      </c>
      <c r="M112" s="129">
        <v>8122.8460727399997</v>
      </c>
      <c r="N112" s="129">
        <v>83.897694700000002</v>
      </c>
      <c r="O112" s="129">
        <v>-2.48726834</v>
      </c>
      <c r="P112" s="129">
        <v>34.552419089999994</v>
      </c>
      <c r="Q112" s="42"/>
      <c r="R112" s="42"/>
      <c r="S112" s="42"/>
      <c r="T112" s="42"/>
      <c r="U112" s="42"/>
      <c r="V112" s="42"/>
    </row>
    <row r="113" spans="1:22" hidden="1" outlineLevel="1">
      <c r="A113" s="9">
        <v>43647</v>
      </c>
      <c r="B113" s="129">
        <v>10582.09138102</v>
      </c>
      <c r="C113" s="42">
        <v>98.686051459999987</v>
      </c>
      <c r="D113" s="129">
        <v>69.437305690000002</v>
      </c>
      <c r="E113" s="129">
        <v>29.248745769999999</v>
      </c>
      <c r="F113" s="129">
        <v>136.84892834999999</v>
      </c>
      <c r="G113" s="129">
        <v>22.317897110000001</v>
      </c>
      <c r="H113" s="129">
        <v>114.53103124</v>
      </c>
      <c r="I113" s="129">
        <v>2353.5176984999998</v>
      </c>
      <c r="J113" s="129">
        <v>219.72857521</v>
      </c>
      <c r="K113" s="129">
        <v>2133.7891232900001</v>
      </c>
      <c r="L113" s="129">
        <v>7993.0387027100005</v>
      </c>
      <c r="M113" s="129">
        <v>7909.4749371700018</v>
      </c>
      <c r="N113" s="129">
        <v>83.563765540000006</v>
      </c>
      <c r="O113" s="129">
        <v>-37.729059739999997</v>
      </c>
      <c r="P113" s="129">
        <v>38.915565569999998</v>
      </c>
      <c r="Q113" s="42"/>
      <c r="R113" s="42"/>
      <c r="S113" s="42"/>
      <c r="T113" s="42"/>
      <c r="U113" s="42"/>
      <c r="V113" s="42"/>
    </row>
    <row r="114" spans="1:22" hidden="1" outlineLevel="1">
      <c r="A114" s="9">
        <v>43678</v>
      </c>
      <c r="B114" s="129">
        <v>10598.734019560001</v>
      </c>
      <c r="C114" s="42">
        <v>101.19438868000002</v>
      </c>
      <c r="D114" s="129">
        <v>69.485332709999994</v>
      </c>
      <c r="E114" s="129">
        <v>31.709055970000001</v>
      </c>
      <c r="F114" s="129">
        <v>174.66353600000002</v>
      </c>
      <c r="G114" s="129">
        <v>26.935976149999998</v>
      </c>
      <c r="H114" s="129">
        <v>147.72755985000001</v>
      </c>
      <c r="I114" s="129">
        <v>2202.17180121</v>
      </c>
      <c r="J114" s="129">
        <v>201.17589386000003</v>
      </c>
      <c r="K114" s="129">
        <v>2000.9959073499999</v>
      </c>
      <c r="L114" s="129">
        <v>8120.7042936699991</v>
      </c>
      <c r="M114" s="129">
        <v>8039.1489549000007</v>
      </c>
      <c r="N114" s="129">
        <v>81.555338770000006</v>
      </c>
      <c r="O114" s="129">
        <v>2.5328388999999998</v>
      </c>
      <c r="P114" s="129">
        <v>14.20437678</v>
      </c>
      <c r="Q114" s="42"/>
      <c r="R114" s="42"/>
      <c r="S114" s="42"/>
      <c r="T114" s="42"/>
      <c r="U114" s="42"/>
      <c r="V114" s="42"/>
    </row>
    <row r="115" spans="1:22" hidden="1" outlineLevel="1">
      <c r="A115" s="9">
        <v>43709</v>
      </c>
      <c r="B115" s="129">
        <v>10688.568729160001</v>
      </c>
      <c r="C115" s="42">
        <v>138.36852630999999</v>
      </c>
      <c r="D115" s="129">
        <v>107.0666341</v>
      </c>
      <c r="E115" s="129">
        <v>31.301892209999998</v>
      </c>
      <c r="F115" s="129">
        <v>155.49020893999997</v>
      </c>
      <c r="G115" s="129">
        <v>29.926913499999998</v>
      </c>
      <c r="H115" s="129">
        <v>125.56329544000002</v>
      </c>
      <c r="I115" s="129">
        <v>2291.1058957699997</v>
      </c>
      <c r="J115" s="129">
        <v>201.70982544999998</v>
      </c>
      <c r="K115" s="129">
        <v>2089.39607032</v>
      </c>
      <c r="L115" s="129">
        <v>8103.6040981400001</v>
      </c>
      <c r="M115" s="129">
        <v>8018.4783240999996</v>
      </c>
      <c r="N115" s="129">
        <v>85.125774039999996</v>
      </c>
      <c r="O115" s="129">
        <v>-3.0215162299999996</v>
      </c>
      <c r="P115" s="129">
        <v>13.119358800000001</v>
      </c>
      <c r="Q115" s="42"/>
      <c r="R115" s="42"/>
      <c r="S115" s="42"/>
      <c r="T115" s="42"/>
      <c r="U115" s="42"/>
      <c r="V115" s="42"/>
    </row>
    <row r="116" spans="1:22" hidden="1" outlineLevel="1">
      <c r="A116" s="9">
        <v>43739</v>
      </c>
      <c r="B116" s="129">
        <v>11194.693893330001</v>
      </c>
      <c r="C116" s="42">
        <v>95.867784470000004</v>
      </c>
      <c r="D116" s="129">
        <v>73.949975069999994</v>
      </c>
      <c r="E116" s="129">
        <v>21.917809400000003</v>
      </c>
      <c r="F116" s="129">
        <v>160.76858248999997</v>
      </c>
      <c r="G116" s="129">
        <v>46.824318429999998</v>
      </c>
      <c r="H116" s="129">
        <v>113.94426405999999</v>
      </c>
      <c r="I116" s="129">
        <v>2534.1245644299997</v>
      </c>
      <c r="J116" s="129">
        <v>224.01995277999998</v>
      </c>
      <c r="K116" s="129">
        <v>2310.1046116500002</v>
      </c>
      <c r="L116" s="129">
        <v>8403.9329619400014</v>
      </c>
      <c r="M116" s="129">
        <v>8317.0771382999992</v>
      </c>
      <c r="N116" s="129">
        <v>86.855823639999997</v>
      </c>
      <c r="O116" s="129">
        <v>-3.1653636199999999</v>
      </c>
      <c r="P116" s="129">
        <v>13.12715146</v>
      </c>
      <c r="Q116" s="42"/>
      <c r="R116" s="42"/>
      <c r="S116" s="42"/>
      <c r="T116" s="42"/>
      <c r="U116" s="42"/>
      <c r="V116" s="42"/>
    </row>
    <row r="117" spans="1:22" hidden="1" outlineLevel="1">
      <c r="A117" s="9">
        <v>43770</v>
      </c>
      <c r="B117" s="129">
        <v>11430.67884237</v>
      </c>
      <c r="C117" s="42">
        <v>98.434788179999998</v>
      </c>
      <c r="D117" s="129">
        <v>71.830138479999988</v>
      </c>
      <c r="E117" s="129">
        <v>26.6046497</v>
      </c>
      <c r="F117" s="129">
        <v>188.77831187999999</v>
      </c>
      <c r="G117" s="129">
        <v>53.471183289999999</v>
      </c>
      <c r="H117" s="129">
        <v>135.30712858999999</v>
      </c>
      <c r="I117" s="129">
        <v>2570.1414334300002</v>
      </c>
      <c r="J117" s="129">
        <v>222.21943625</v>
      </c>
      <c r="K117" s="129">
        <v>2347.9219971800003</v>
      </c>
      <c r="L117" s="129">
        <v>8573.3243088799991</v>
      </c>
      <c r="M117" s="129">
        <v>8485.3918678699993</v>
      </c>
      <c r="N117" s="129">
        <v>87.932441010000005</v>
      </c>
      <c r="O117" s="129">
        <v>-58.241683759999994</v>
      </c>
      <c r="P117" s="129">
        <v>12.46850723</v>
      </c>
      <c r="Q117" s="42"/>
      <c r="R117" s="42"/>
      <c r="S117" s="42"/>
      <c r="T117" s="42"/>
      <c r="U117" s="42"/>
      <c r="V117" s="42"/>
    </row>
    <row r="118" spans="1:22" hidden="1" outlineLevel="1">
      <c r="A118" s="9">
        <v>43800</v>
      </c>
      <c r="B118" s="129">
        <v>11725.35933571</v>
      </c>
      <c r="C118" s="42">
        <v>106.91175610999998</v>
      </c>
      <c r="D118" s="129">
        <v>72.142391059999994</v>
      </c>
      <c r="E118" s="129">
        <v>34.769365049999998</v>
      </c>
      <c r="F118" s="129">
        <v>21.792513750000001</v>
      </c>
      <c r="G118" s="129">
        <v>11.036362340000002</v>
      </c>
      <c r="H118" s="129">
        <v>10.756151409999999</v>
      </c>
      <c r="I118" s="129">
        <v>2702.5193296699999</v>
      </c>
      <c r="J118" s="129">
        <v>278.92001218000001</v>
      </c>
      <c r="K118" s="129">
        <v>2423.5993174900004</v>
      </c>
      <c r="L118" s="129">
        <v>8894.1357361800001</v>
      </c>
      <c r="M118" s="129">
        <v>8814.2205520099997</v>
      </c>
      <c r="N118" s="129">
        <v>79.915184169999989</v>
      </c>
      <c r="O118" s="129">
        <v>-16.583171889999999</v>
      </c>
      <c r="P118" s="129">
        <v>12.714772829999999</v>
      </c>
      <c r="Q118" s="42"/>
      <c r="R118" s="42"/>
      <c r="S118" s="42"/>
      <c r="T118" s="42"/>
      <c r="U118" s="42"/>
      <c r="V118" s="42"/>
    </row>
    <row r="119" spans="1:22" hidden="1" outlineLevel="1">
      <c r="A119" s="9">
        <v>43831</v>
      </c>
      <c r="B119" s="129">
        <v>12160.501832460001</v>
      </c>
      <c r="C119" s="42">
        <v>109.82023226</v>
      </c>
      <c r="D119" s="129">
        <v>79.67836819</v>
      </c>
      <c r="E119" s="129">
        <v>30.14186407</v>
      </c>
      <c r="F119" s="129">
        <v>147.76957321999998</v>
      </c>
      <c r="G119" s="129">
        <v>21.67981163</v>
      </c>
      <c r="H119" s="129">
        <v>126.08976158999999</v>
      </c>
      <c r="I119" s="129">
        <v>2791.84518643</v>
      </c>
      <c r="J119" s="129">
        <v>291.14743128000003</v>
      </c>
      <c r="K119" s="129">
        <v>2500.6977551500004</v>
      </c>
      <c r="L119" s="129">
        <v>9111.0668405500001</v>
      </c>
      <c r="M119" s="129">
        <v>9027.4213630899994</v>
      </c>
      <c r="N119" s="129">
        <v>83.645477460000009</v>
      </c>
      <c r="O119" s="129">
        <v>-3.84513872</v>
      </c>
      <c r="P119" s="129">
        <v>13.772408859999999</v>
      </c>
      <c r="Q119" s="42"/>
      <c r="R119" s="42"/>
      <c r="S119" s="42"/>
      <c r="T119" s="42"/>
      <c r="U119" s="42"/>
      <c r="V119" s="42"/>
    </row>
    <row r="120" spans="1:22" hidden="1" outlineLevel="1">
      <c r="A120" s="9">
        <v>43862</v>
      </c>
      <c r="B120" s="129">
        <v>12164.18221365</v>
      </c>
      <c r="C120" s="42">
        <v>100.34013603</v>
      </c>
      <c r="D120" s="129">
        <v>78.793059659999997</v>
      </c>
      <c r="E120" s="129">
        <v>21.547076369999999</v>
      </c>
      <c r="F120" s="129">
        <v>243.60972036999999</v>
      </c>
      <c r="G120" s="129">
        <v>34.759369809999995</v>
      </c>
      <c r="H120" s="129">
        <v>208.85035056000001</v>
      </c>
      <c r="I120" s="129">
        <v>2657.9680733699997</v>
      </c>
      <c r="J120" s="129">
        <v>235.62662343</v>
      </c>
      <c r="K120" s="129">
        <v>2422.3414499399996</v>
      </c>
      <c r="L120" s="129">
        <v>9162.264283880002</v>
      </c>
      <c r="M120" s="129">
        <v>9076.6424106300001</v>
      </c>
      <c r="N120" s="129">
        <v>85.621873249999993</v>
      </c>
      <c r="O120" s="129">
        <v>-4.3213826200000005</v>
      </c>
      <c r="P120" s="129">
        <v>13.7388621</v>
      </c>
      <c r="Q120" s="42"/>
      <c r="R120" s="42"/>
      <c r="S120" s="42"/>
      <c r="T120" s="42"/>
      <c r="U120" s="42"/>
      <c r="V120" s="42"/>
    </row>
    <row r="121" spans="1:22" hidden="1" outlineLevel="1">
      <c r="A121" s="9">
        <v>43891</v>
      </c>
      <c r="B121" s="129">
        <v>12475.107431369999</v>
      </c>
      <c r="C121" s="42">
        <v>101.20622850999999</v>
      </c>
      <c r="D121" s="129">
        <v>78.693934170000006</v>
      </c>
      <c r="E121" s="129">
        <v>22.512294340000004</v>
      </c>
      <c r="F121" s="129">
        <v>172.23409862</v>
      </c>
      <c r="G121" s="129">
        <v>37.880136380000003</v>
      </c>
      <c r="H121" s="129">
        <v>134.35396223999999</v>
      </c>
      <c r="I121" s="129">
        <v>2657.88336596</v>
      </c>
      <c r="J121" s="129">
        <v>245.07135780999999</v>
      </c>
      <c r="K121" s="129">
        <v>2412.8120081500001</v>
      </c>
      <c r="L121" s="129">
        <v>9543.7837382800026</v>
      </c>
      <c r="M121" s="129">
        <v>9456.5514365600011</v>
      </c>
      <c r="N121" s="129">
        <v>87.232301720000009</v>
      </c>
      <c r="O121" s="129">
        <v>-4.2017527399999999</v>
      </c>
      <c r="P121" s="129">
        <v>15.74656074</v>
      </c>
      <c r="Q121" s="42"/>
      <c r="R121" s="42"/>
      <c r="S121" s="42"/>
      <c r="T121" s="42"/>
      <c r="U121" s="42"/>
      <c r="V121" s="42"/>
    </row>
    <row r="122" spans="1:22" hidden="1" outlineLevel="1">
      <c r="A122" s="9">
        <v>43922</v>
      </c>
      <c r="B122" s="129">
        <v>12860.97039529</v>
      </c>
      <c r="C122" s="42">
        <v>101.18884711</v>
      </c>
      <c r="D122" s="129">
        <v>78.859300750000003</v>
      </c>
      <c r="E122" s="129">
        <v>22.329546359999998</v>
      </c>
      <c r="F122" s="129">
        <v>139.23976772</v>
      </c>
      <c r="G122" s="129">
        <v>38.03718164</v>
      </c>
      <c r="H122" s="129">
        <v>101.20258607999999</v>
      </c>
      <c r="I122" s="129">
        <v>2773.8936600500001</v>
      </c>
      <c r="J122" s="129">
        <v>347.40909362000002</v>
      </c>
      <c r="K122" s="129">
        <v>2426.4845664300001</v>
      </c>
      <c r="L122" s="129">
        <v>9846.64812041</v>
      </c>
      <c r="M122" s="129">
        <v>9750.5602057200012</v>
      </c>
      <c r="N122" s="129">
        <v>96.087914689999991</v>
      </c>
      <c r="O122" s="129">
        <v>7.0613287100000006</v>
      </c>
      <c r="P122" s="129">
        <v>15.835351169999999</v>
      </c>
      <c r="Q122" s="42"/>
      <c r="R122" s="42"/>
      <c r="S122" s="42"/>
      <c r="T122" s="42"/>
      <c r="U122" s="42"/>
      <c r="V122" s="42"/>
    </row>
    <row r="123" spans="1:22" hidden="1" outlineLevel="1">
      <c r="A123" s="9">
        <v>43952</v>
      </c>
      <c r="B123" s="129">
        <v>12917.091528299999</v>
      </c>
      <c r="C123" s="42">
        <v>105.05028516</v>
      </c>
      <c r="D123" s="129">
        <v>79.447668249999992</v>
      </c>
      <c r="E123" s="129">
        <v>25.602616910000002</v>
      </c>
      <c r="F123" s="129">
        <v>131.42369979</v>
      </c>
      <c r="G123" s="129">
        <v>38.95710888</v>
      </c>
      <c r="H123" s="129">
        <v>92.466590909999994</v>
      </c>
      <c r="I123" s="129">
        <v>2826.5053960499999</v>
      </c>
      <c r="J123" s="129">
        <v>307.79787604999996</v>
      </c>
      <c r="K123" s="129">
        <v>2518.7075199999999</v>
      </c>
      <c r="L123" s="129">
        <v>9854.1121473000003</v>
      </c>
      <c r="M123" s="129">
        <v>9753.2534724899997</v>
      </c>
      <c r="N123" s="129">
        <v>100.85867481</v>
      </c>
      <c r="O123" s="129">
        <v>-3.3846310900000001</v>
      </c>
      <c r="P123" s="129">
        <v>18.950749080000001</v>
      </c>
      <c r="Q123" s="42"/>
      <c r="R123" s="42"/>
      <c r="S123" s="42"/>
      <c r="T123" s="42"/>
      <c r="U123" s="42"/>
      <c r="V123" s="42"/>
    </row>
    <row r="124" spans="1:22" hidden="1" outlineLevel="1">
      <c r="A124" s="9">
        <v>43983</v>
      </c>
      <c r="B124" s="129">
        <v>13047.72022105</v>
      </c>
      <c r="C124" s="42">
        <v>99.876595250000008</v>
      </c>
      <c r="D124" s="129">
        <v>75.825501340000002</v>
      </c>
      <c r="E124" s="129">
        <v>24.051093910000002</v>
      </c>
      <c r="F124" s="129">
        <v>93.48364518999999</v>
      </c>
      <c r="G124" s="129">
        <v>26.133690789999996</v>
      </c>
      <c r="H124" s="129">
        <v>67.349954400000001</v>
      </c>
      <c r="I124" s="129">
        <v>2826.52605369</v>
      </c>
      <c r="J124" s="129">
        <v>333.77847541999995</v>
      </c>
      <c r="K124" s="129">
        <v>2492.7475782699998</v>
      </c>
      <c r="L124" s="129">
        <v>10027.833926920001</v>
      </c>
      <c r="M124" s="129">
        <v>9922.34763896</v>
      </c>
      <c r="N124" s="129">
        <v>105.48628796000001</v>
      </c>
      <c r="O124" s="129">
        <v>-2.7714384299999999</v>
      </c>
      <c r="P124" s="129">
        <v>16.639606139999998</v>
      </c>
      <c r="Q124" s="42"/>
      <c r="R124" s="42"/>
      <c r="S124" s="42"/>
      <c r="T124" s="42"/>
      <c r="U124" s="42"/>
      <c r="V124" s="42"/>
    </row>
    <row r="125" spans="1:22" hidden="1" outlineLevel="1">
      <c r="A125" s="9">
        <v>44013</v>
      </c>
      <c r="B125" s="129">
        <v>13514.14348821</v>
      </c>
      <c r="C125" s="42">
        <v>102.60112512999999</v>
      </c>
      <c r="D125" s="129">
        <v>78.158715049999984</v>
      </c>
      <c r="E125" s="129">
        <v>24.442410080000005</v>
      </c>
      <c r="F125" s="129">
        <v>132.19217595000001</v>
      </c>
      <c r="G125" s="129">
        <v>25.829000109999999</v>
      </c>
      <c r="H125" s="129">
        <v>106.36317584</v>
      </c>
      <c r="I125" s="129">
        <v>3119.36445839</v>
      </c>
      <c r="J125" s="129">
        <v>383.04280227999993</v>
      </c>
      <c r="K125" s="129">
        <v>2736.3216561100003</v>
      </c>
      <c r="L125" s="129">
        <v>10159.985728740001</v>
      </c>
      <c r="M125" s="129">
        <v>10051.819715319998</v>
      </c>
      <c r="N125" s="129">
        <v>108.16601341999998</v>
      </c>
      <c r="O125" s="129">
        <v>-2.0585187600000001</v>
      </c>
      <c r="P125" s="129">
        <v>17.334113299999999</v>
      </c>
      <c r="Q125" s="42"/>
      <c r="R125" s="42"/>
      <c r="S125" s="42"/>
      <c r="T125" s="42"/>
      <c r="U125" s="42"/>
      <c r="V125" s="42"/>
    </row>
    <row r="126" spans="1:22" hidden="1" outlineLevel="1">
      <c r="A126" s="9">
        <v>44044</v>
      </c>
      <c r="B126" s="129">
        <v>13723.187423769999</v>
      </c>
      <c r="C126" s="42">
        <v>100.43963512999998</v>
      </c>
      <c r="D126" s="129">
        <v>77.867009289999999</v>
      </c>
      <c r="E126" s="129">
        <v>22.572625840000001</v>
      </c>
      <c r="F126" s="129">
        <v>168.17637994</v>
      </c>
      <c r="G126" s="129">
        <v>32.068205570000003</v>
      </c>
      <c r="H126" s="129">
        <v>136.10817437</v>
      </c>
      <c r="I126" s="129">
        <v>3282.5307156600002</v>
      </c>
      <c r="J126" s="129">
        <v>394.29058587000003</v>
      </c>
      <c r="K126" s="129">
        <v>2888.2401297900001</v>
      </c>
      <c r="L126" s="129">
        <v>10172.04069304</v>
      </c>
      <c r="M126" s="129">
        <v>10063.18582151</v>
      </c>
      <c r="N126" s="129">
        <v>108.85487153</v>
      </c>
      <c r="O126" s="129">
        <v>-10.051349200000001</v>
      </c>
      <c r="P126" s="129">
        <v>19.641638929999999</v>
      </c>
      <c r="Q126" s="42"/>
      <c r="R126" s="42"/>
      <c r="S126" s="42"/>
      <c r="T126" s="42"/>
      <c r="U126" s="42"/>
      <c r="V126" s="42"/>
    </row>
    <row r="127" spans="1:22" hidden="1" outlineLevel="1">
      <c r="A127" s="9">
        <v>44075</v>
      </c>
      <c r="B127" s="129">
        <v>14472.37570932</v>
      </c>
      <c r="C127" s="42">
        <v>111.77807680999999</v>
      </c>
      <c r="D127" s="129">
        <v>81.102191160000004</v>
      </c>
      <c r="E127" s="129">
        <v>30.675885650000001</v>
      </c>
      <c r="F127" s="129">
        <v>157.40992779000001</v>
      </c>
      <c r="G127" s="129">
        <v>39.27176746</v>
      </c>
      <c r="H127" s="129">
        <v>118.13816033000001</v>
      </c>
      <c r="I127" s="129">
        <v>3798.1845212300004</v>
      </c>
      <c r="J127" s="129">
        <v>464.02075879000006</v>
      </c>
      <c r="K127" s="129">
        <v>3334.16376244</v>
      </c>
      <c r="L127" s="129">
        <v>10405.00318349</v>
      </c>
      <c r="M127" s="129">
        <v>10294.08554926</v>
      </c>
      <c r="N127" s="129">
        <v>110.91763423</v>
      </c>
      <c r="O127" s="129">
        <v>-3.1719004699999997</v>
      </c>
      <c r="P127" s="129">
        <v>17.624356339999999</v>
      </c>
      <c r="Q127" s="42"/>
      <c r="R127" s="42"/>
      <c r="S127" s="42"/>
      <c r="T127" s="42"/>
      <c r="U127" s="42"/>
      <c r="V127" s="42"/>
    </row>
    <row r="128" spans="1:22" hidden="1" outlineLevel="1">
      <c r="A128" s="9">
        <v>44105</v>
      </c>
      <c r="B128" s="129">
        <v>14627.51434208</v>
      </c>
      <c r="C128" s="42">
        <v>108.46821284999999</v>
      </c>
      <c r="D128" s="129">
        <v>80.941109150000003</v>
      </c>
      <c r="E128" s="129">
        <v>27.527103700000001</v>
      </c>
      <c r="F128" s="129">
        <v>179.79456098999998</v>
      </c>
      <c r="G128" s="129">
        <v>56.411855559999999</v>
      </c>
      <c r="H128" s="129">
        <v>123.38270543</v>
      </c>
      <c r="I128" s="129">
        <v>3693.5448522400002</v>
      </c>
      <c r="J128" s="129">
        <v>503.72698068</v>
      </c>
      <c r="K128" s="129">
        <v>3189.8178715600002</v>
      </c>
      <c r="L128" s="129">
        <v>10645.706716000001</v>
      </c>
      <c r="M128" s="129">
        <v>10534.106391430001</v>
      </c>
      <c r="N128" s="129">
        <v>111.60032457000001</v>
      </c>
      <c r="O128" s="129">
        <v>1.7779305599999999</v>
      </c>
      <c r="P128" s="129">
        <v>17.736066340000001</v>
      </c>
      <c r="Q128" s="42"/>
      <c r="R128" s="42"/>
      <c r="S128" s="42"/>
      <c r="T128" s="42"/>
      <c r="U128" s="42"/>
      <c r="V128" s="42"/>
    </row>
    <row r="129" spans="1:22" hidden="1" outlineLevel="1">
      <c r="A129" s="9">
        <v>44136</v>
      </c>
      <c r="B129" s="129">
        <v>14773.61986873</v>
      </c>
      <c r="C129" s="42">
        <v>98.175552989999986</v>
      </c>
      <c r="D129" s="129">
        <v>77.48169261999999</v>
      </c>
      <c r="E129" s="129">
        <v>20.693860370000003</v>
      </c>
      <c r="F129" s="129">
        <v>197.66157207000001</v>
      </c>
      <c r="G129" s="129">
        <v>56.966840329999997</v>
      </c>
      <c r="H129" s="129">
        <v>140.69473174000001</v>
      </c>
      <c r="I129" s="129">
        <v>3662.3723906200003</v>
      </c>
      <c r="J129" s="129">
        <v>509.89566180999998</v>
      </c>
      <c r="K129" s="129">
        <v>3152.4767288100006</v>
      </c>
      <c r="L129" s="129">
        <v>10815.41035305</v>
      </c>
      <c r="M129" s="129">
        <v>10698.477874160002</v>
      </c>
      <c r="N129" s="129">
        <v>116.93247889</v>
      </c>
      <c r="O129" s="129">
        <v>-0.61843566000000005</v>
      </c>
      <c r="P129" s="129">
        <v>16.510184769999999</v>
      </c>
      <c r="Q129" s="42"/>
      <c r="R129" s="42"/>
      <c r="S129" s="42"/>
      <c r="T129" s="42"/>
      <c r="U129" s="42"/>
      <c r="V129" s="42"/>
    </row>
    <row r="130" spans="1:22" hidden="1" outlineLevel="1">
      <c r="A130" s="9">
        <v>44166</v>
      </c>
      <c r="B130" s="129">
        <v>15330.43180074</v>
      </c>
      <c r="C130" s="42">
        <v>100.09542445000001</v>
      </c>
      <c r="D130" s="129">
        <v>76.76701645</v>
      </c>
      <c r="E130" s="129">
        <v>23.328408000000003</v>
      </c>
      <c r="F130" s="129">
        <v>26.754171409999998</v>
      </c>
      <c r="G130" s="129">
        <v>14.772300829999999</v>
      </c>
      <c r="H130" s="129">
        <v>11.981870579999999</v>
      </c>
      <c r="I130" s="129">
        <v>3898.4119610600001</v>
      </c>
      <c r="J130" s="129">
        <v>668.87692971000001</v>
      </c>
      <c r="K130" s="129">
        <v>3229.5350313500003</v>
      </c>
      <c r="L130" s="129">
        <v>11305.170243820001</v>
      </c>
      <c r="M130" s="129">
        <v>11193.708780090001</v>
      </c>
      <c r="N130" s="129">
        <v>111.46146373000002</v>
      </c>
      <c r="O130" s="129">
        <v>-25.518595149999999</v>
      </c>
      <c r="P130" s="129">
        <v>16.185729370000001</v>
      </c>
      <c r="Q130" s="42"/>
      <c r="R130" s="42"/>
      <c r="S130" s="42"/>
      <c r="T130" s="42"/>
      <c r="U130" s="42"/>
      <c r="V130" s="42"/>
    </row>
    <row r="131" spans="1:22" hidden="1" outlineLevel="1">
      <c r="A131" s="9">
        <v>44197</v>
      </c>
      <c r="B131" s="129">
        <v>15488.028384839999</v>
      </c>
      <c r="C131" s="42">
        <v>101.63864773</v>
      </c>
      <c r="D131" s="129">
        <v>76.786654359999986</v>
      </c>
      <c r="E131" s="129">
        <v>24.851993370000002</v>
      </c>
      <c r="F131" s="129">
        <v>158.33081852000001</v>
      </c>
      <c r="G131" s="129">
        <v>20.192061519999996</v>
      </c>
      <c r="H131" s="129">
        <v>138.138757</v>
      </c>
      <c r="I131" s="129">
        <v>4092.6156162299994</v>
      </c>
      <c r="J131" s="129">
        <v>641.44047302000001</v>
      </c>
      <c r="K131" s="129">
        <v>3451.17514321</v>
      </c>
      <c r="L131" s="129">
        <v>11135.44330236</v>
      </c>
      <c r="M131" s="129">
        <v>11010.529379529999</v>
      </c>
      <c r="N131" s="129">
        <v>124.91392283000002</v>
      </c>
      <c r="O131" s="129">
        <v>17.299159029999998</v>
      </c>
      <c r="P131" s="129">
        <v>15.810931589999999</v>
      </c>
      <c r="Q131" s="42"/>
      <c r="R131" s="42"/>
      <c r="S131" s="42"/>
      <c r="T131" s="42"/>
      <c r="U131" s="42"/>
      <c r="V131" s="42"/>
    </row>
    <row r="132" spans="1:22" hidden="1" outlineLevel="1">
      <c r="A132" s="9">
        <v>44228</v>
      </c>
      <c r="B132" s="129">
        <v>15695.82162336</v>
      </c>
      <c r="C132" s="42">
        <v>131.19189545999998</v>
      </c>
      <c r="D132" s="129">
        <v>75.990765049999993</v>
      </c>
      <c r="E132" s="129">
        <v>55.201130410000005</v>
      </c>
      <c r="F132" s="129">
        <v>210.13627720999997</v>
      </c>
      <c r="G132" s="129">
        <v>33.1123221</v>
      </c>
      <c r="H132" s="129">
        <v>177.02395511</v>
      </c>
      <c r="I132" s="129">
        <v>4063.0849892800002</v>
      </c>
      <c r="J132" s="129">
        <v>689.08996221999996</v>
      </c>
      <c r="K132" s="129">
        <v>3373.9950270600002</v>
      </c>
      <c r="L132" s="129">
        <v>11291.408461409999</v>
      </c>
      <c r="M132" s="129">
        <v>11161.27788985</v>
      </c>
      <c r="N132" s="129">
        <v>130.13057156000002</v>
      </c>
      <c r="O132" s="129">
        <v>-0.26363570999999997</v>
      </c>
      <c r="P132" s="129">
        <v>15.748344879999999</v>
      </c>
      <c r="Q132" s="42"/>
      <c r="R132" s="42"/>
      <c r="S132" s="42"/>
      <c r="T132" s="42"/>
      <c r="U132" s="42"/>
      <c r="V132" s="42"/>
    </row>
    <row r="133" spans="1:22" hidden="1" outlineLevel="1">
      <c r="A133" s="9">
        <v>44256</v>
      </c>
      <c r="B133" s="129">
        <v>15891.30763351</v>
      </c>
      <c r="C133" s="42">
        <v>105.14320113000001</v>
      </c>
      <c r="D133" s="129">
        <v>77.093535720000006</v>
      </c>
      <c r="E133" s="129">
        <v>28.049665410000003</v>
      </c>
      <c r="F133" s="129">
        <v>226.10751855999999</v>
      </c>
      <c r="G133" s="129">
        <v>40.956987220000002</v>
      </c>
      <c r="H133" s="129">
        <v>185.15053134000001</v>
      </c>
      <c r="I133" s="129">
        <v>4356.4469550900003</v>
      </c>
      <c r="J133" s="129">
        <v>684.95657249999999</v>
      </c>
      <c r="K133" s="129">
        <v>3671.4903825900001</v>
      </c>
      <c r="L133" s="129">
        <v>11203.609958730001</v>
      </c>
      <c r="M133" s="129">
        <v>11070.6567846</v>
      </c>
      <c r="N133" s="129">
        <v>132.95317413000001</v>
      </c>
      <c r="O133" s="129">
        <v>-18.269979190000001</v>
      </c>
      <c r="P133" s="129">
        <v>15.752306599999999</v>
      </c>
      <c r="Q133" s="42"/>
      <c r="R133" s="42"/>
      <c r="S133" s="42"/>
      <c r="T133" s="42"/>
      <c r="U133" s="42"/>
      <c r="V133" s="42"/>
    </row>
    <row r="134" spans="1:22" hidden="1" outlineLevel="1">
      <c r="A134" s="9">
        <v>44287</v>
      </c>
      <c r="B134" s="129">
        <v>16291.26307852</v>
      </c>
      <c r="C134" s="42">
        <v>101.38953595</v>
      </c>
      <c r="D134" s="129">
        <v>75.613974479999996</v>
      </c>
      <c r="E134" s="129">
        <v>25.77556147</v>
      </c>
      <c r="F134" s="129">
        <v>237.60267163999998</v>
      </c>
      <c r="G134" s="129">
        <v>44.168112409999999</v>
      </c>
      <c r="H134" s="129">
        <v>193.43455923000002</v>
      </c>
      <c r="I134" s="129">
        <v>4514.9111481299997</v>
      </c>
      <c r="J134" s="129">
        <v>593.6579461099999</v>
      </c>
      <c r="K134" s="129">
        <v>3921.2532020200001</v>
      </c>
      <c r="L134" s="129">
        <v>11437.3597228</v>
      </c>
      <c r="M134" s="129">
        <v>11300.532756000001</v>
      </c>
      <c r="N134" s="129">
        <v>136.82696679999998</v>
      </c>
      <c r="O134" s="129">
        <v>-0.80843783999999996</v>
      </c>
      <c r="P134" s="129">
        <v>15.66957236</v>
      </c>
      <c r="Q134" s="42"/>
      <c r="R134" s="42"/>
      <c r="S134" s="42"/>
      <c r="T134" s="42"/>
      <c r="U134" s="42"/>
      <c r="V134" s="42"/>
    </row>
    <row r="135" spans="1:22" hidden="1" outlineLevel="1">
      <c r="A135" s="9">
        <v>44317</v>
      </c>
      <c r="B135" s="129">
        <v>16708.238479610001</v>
      </c>
      <c r="C135" s="42">
        <v>107.74383158000001</v>
      </c>
      <c r="D135" s="129">
        <v>75.10380932999999</v>
      </c>
      <c r="E135" s="129">
        <v>32.640022250000001</v>
      </c>
      <c r="F135" s="129">
        <v>268.44322553000001</v>
      </c>
      <c r="G135" s="129">
        <v>41.435959109999999</v>
      </c>
      <c r="H135" s="129">
        <v>227.00726642000001</v>
      </c>
      <c r="I135" s="129">
        <v>5050.3400323999995</v>
      </c>
      <c r="J135" s="129">
        <v>726.07422469999995</v>
      </c>
      <c r="K135" s="129">
        <v>4324.2658076999996</v>
      </c>
      <c r="L135" s="129">
        <v>11281.711390099999</v>
      </c>
      <c r="M135" s="129">
        <v>11148.32583537</v>
      </c>
      <c r="N135" s="129">
        <v>133.38555473</v>
      </c>
      <c r="O135" s="129">
        <v>-10.096012889999999</v>
      </c>
      <c r="P135" s="129">
        <v>15.856337700000001</v>
      </c>
      <c r="Q135" s="42"/>
      <c r="R135" s="42"/>
      <c r="S135" s="42"/>
      <c r="T135" s="42"/>
      <c r="U135" s="42"/>
      <c r="V135" s="42"/>
    </row>
    <row r="136" spans="1:22" hidden="1" outlineLevel="1">
      <c r="A136" s="9">
        <v>44348</v>
      </c>
      <c r="B136" s="129">
        <v>16876.00703289</v>
      </c>
      <c r="C136" s="42">
        <v>98.169352860000004</v>
      </c>
      <c r="D136" s="129">
        <v>69.390255150000002</v>
      </c>
      <c r="E136" s="129">
        <v>28.779097710000002</v>
      </c>
      <c r="F136" s="129">
        <v>306.29552921999999</v>
      </c>
      <c r="G136" s="129">
        <v>29.318562499999999</v>
      </c>
      <c r="H136" s="129">
        <v>276.97696672000001</v>
      </c>
      <c r="I136" s="129">
        <v>4878.5251023499995</v>
      </c>
      <c r="J136" s="129">
        <v>694.23186541000018</v>
      </c>
      <c r="K136" s="129">
        <v>4184.2932369400005</v>
      </c>
      <c r="L136" s="129">
        <v>11593.017048459998</v>
      </c>
      <c r="M136" s="129">
        <v>11454.878549360001</v>
      </c>
      <c r="N136" s="129">
        <v>138.13849909999999</v>
      </c>
      <c r="O136" s="129">
        <v>-1.9351873399999999</v>
      </c>
      <c r="P136" s="129">
        <v>15.67713279</v>
      </c>
      <c r="Q136" s="42"/>
      <c r="R136" s="42"/>
      <c r="S136" s="42"/>
      <c r="T136" s="42"/>
      <c r="U136" s="42"/>
      <c r="V136" s="42"/>
    </row>
    <row r="137" spans="1:22" hidden="1" outlineLevel="1">
      <c r="A137" s="9">
        <v>44378</v>
      </c>
      <c r="B137" s="129">
        <v>16448.532778090001</v>
      </c>
      <c r="C137" s="42">
        <v>88.92799067</v>
      </c>
      <c r="D137" s="129">
        <v>67.112837299999995</v>
      </c>
      <c r="E137" s="129">
        <v>21.815153370000001</v>
      </c>
      <c r="F137" s="129">
        <v>258.87740013999996</v>
      </c>
      <c r="G137" s="129">
        <v>33.648372269999996</v>
      </c>
      <c r="H137" s="129">
        <v>225.22902787000001</v>
      </c>
      <c r="I137" s="129">
        <v>4691.9613804199998</v>
      </c>
      <c r="J137" s="129">
        <v>713.85225231000004</v>
      </c>
      <c r="K137" s="129">
        <v>3978.1091281099998</v>
      </c>
      <c r="L137" s="129">
        <v>11408.76600686</v>
      </c>
      <c r="M137" s="129">
        <v>11270.467810800001</v>
      </c>
      <c r="N137" s="129">
        <v>138.29819606000001</v>
      </c>
      <c r="O137" s="129">
        <v>-2.0869512700000001</v>
      </c>
      <c r="P137" s="129">
        <v>16.264517689999998</v>
      </c>
      <c r="Q137" s="42"/>
      <c r="R137" s="42"/>
      <c r="S137" s="42"/>
      <c r="T137" s="42"/>
      <c r="U137" s="42"/>
      <c r="V137" s="42"/>
    </row>
    <row r="138" spans="1:22" hidden="1" outlineLevel="1">
      <c r="A138" s="9">
        <v>44409</v>
      </c>
      <c r="B138" s="129">
        <v>16687.449598030002</v>
      </c>
      <c r="C138" s="42">
        <v>87.84108384999999</v>
      </c>
      <c r="D138" s="129">
        <v>67.891424659999998</v>
      </c>
      <c r="E138" s="129">
        <v>19.949659189999998</v>
      </c>
      <c r="F138" s="129">
        <v>337.42496482999996</v>
      </c>
      <c r="G138" s="129">
        <v>32.980370780000001</v>
      </c>
      <c r="H138" s="129">
        <v>304.44459404999998</v>
      </c>
      <c r="I138" s="129">
        <v>4987.0836142300004</v>
      </c>
      <c r="J138" s="129">
        <v>678.87173870000004</v>
      </c>
      <c r="K138" s="129">
        <v>4308.2118755299998</v>
      </c>
      <c r="L138" s="129">
        <v>11275.099935119999</v>
      </c>
      <c r="M138" s="129">
        <v>11139.5268892</v>
      </c>
      <c r="N138" s="129">
        <v>135.57304592</v>
      </c>
      <c r="O138" s="129">
        <v>8.1534670000000004E-2</v>
      </c>
      <c r="P138" s="129">
        <v>15.67254997</v>
      </c>
      <c r="Q138" s="42"/>
      <c r="R138" s="42"/>
      <c r="S138" s="42"/>
      <c r="T138" s="42"/>
      <c r="U138" s="42"/>
      <c r="V138" s="42"/>
    </row>
    <row r="139" spans="1:22" hidden="1" outlineLevel="1">
      <c r="A139" s="9">
        <v>44440</v>
      </c>
      <c r="B139" s="129">
        <v>17180.47160085</v>
      </c>
      <c r="C139" s="42">
        <v>86.812007960000003</v>
      </c>
      <c r="D139" s="129">
        <v>68.925715869999991</v>
      </c>
      <c r="E139" s="129">
        <v>17.886292090000001</v>
      </c>
      <c r="F139" s="129">
        <v>326.23678803999996</v>
      </c>
      <c r="G139" s="129">
        <v>42.707732120000003</v>
      </c>
      <c r="H139" s="129">
        <v>283.52905592000002</v>
      </c>
      <c r="I139" s="129">
        <v>5399.97195861</v>
      </c>
      <c r="J139" s="129">
        <v>647.35840778000011</v>
      </c>
      <c r="K139" s="129">
        <v>4752.6135508300003</v>
      </c>
      <c r="L139" s="129">
        <v>11367.450846240001</v>
      </c>
      <c r="M139" s="129">
        <v>11242.333161289998</v>
      </c>
      <c r="N139" s="129">
        <v>125.11768494999998</v>
      </c>
      <c r="O139" s="129">
        <v>-0.77807179000000004</v>
      </c>
      <c r="P139" s="129">
        <v>16.55433953</v>
      </c>
      <c r="Q139" s="42"/>
      <c r="R139" s="42"/>
      <c r="S139" s="42"/>
      <c r="T139" s="42"/>
      <c r="U139" s="42"/>
      <c r="V139" s="42"/>
    </row>
    <row r="140" spans="1:22" hidden="1" outlineLevel="1">
      <c r="A140" s="9">
        <v>44470</v>
      </c>
      <c r="B140" s="129">
        <v>17674.926312070002</v>
      </c>
      <c r="C140" s="42">
        <v>101.24974616999998</v>
      </c>
      <c r="D140" s="129">
        <v>68.306208939999991</v>
      </c>
      <c r="E140" s="129">
        <v>32.943537229999997</v>
      </c>
      <c r="F140" s="129">
        <v>358.5931844000001</v>
      </c>
      <c r="G140" s="129">
        <v>47.811447820000005</v>
      </c>
      <c r="H140" s="129">
        <v>310.78173658000003</v>
      </c>
      <c r="I140" s="129">
        <v>5869.1319479700005</v>
      </c>
      <c r="J140" s="129">
        <v>642.13755730000003</v>
      </c>
      <c r="K140" s="129">
        <v>5226.99439067</v>
      </c>
      <c r="L140" s="129">
        <v>11345.951433529997</v>
      </c>
      <c r="M140" s="129">
        <v>11218.19987558</v>
      </c>
      <c r="N140" s="129">
        <v>127.75155795000001</v>
      </c>
      <c r="O140" s="129">
        <v>50.309974100000005</v>
      </c>
      <c r="P140" s="129">
        <v>15.657369340000001</v>
      </c>
      <c r="Q140" s="42"/>
      <c r="R140" s="42"/>
      <c r="S140" s="42"/>
      <c r="T140" s="42"/>
      <c r="U140" s="42"/>
      <c r="V140" s="42"/>
    </row>
    <row r="141" spans="1:22" hidden="1" outlineLevel="1">
      <c r="A141" s="9">
        <v>44501</v>
      </c>
      <c r="B141" s="129">
        <v>17794.0779764</v>
      </c>
      <c r="C141" s="42">
        <v>100.84026806999998</v>
      </c>
      <c r="D141" s="129">
        <v>70.394091739999993</v>
      </c>
      <c r="E141" s="129">
        <v>30.44617633</v>
      </c>
      <c r="F141" s="129">
        <v>378.87920300999997</v>
      </c>
      <c r="G141" s="129">
        <v>50.966536630000007</v>
      </c>
      <c r="H141" s="129">
        <v>327.91266638000002</v>
      </c>
      <c r="I141" s="129">
        <v>5791.4075796800007</v>
      </c>
      <c r="J141" s="129">
        <v>678.07219309000016</v>
      </c>
      <c r="K141" s="129">
        <v>5113.3353865899999</v>
      </c>
      <c r="L141" s="129">
        <v>11522.950925640002</v>
      </c>
      <c r="M141" s="129">
        <v>11398.577666879999</v>
      </c>
      <c r="N141" s="129">
        <v>124.37325876</v>
      </c>
      <c r="O141" s="129">
        <v>36.542480589999997</v>
      </c>
      <c r="P141" s="129">
        <v>15.186197740000001</v>
      </c>
      <c r="Q141" s="42"/>
      <c r="R141" s="42"/>
      <c r="S141" s="42"/>
      <c r="T141" s="42"/>
      <c r="U141" s="42"/>
      <c r="V141" s="42"/>
    </row>
    <row r="142" spans="1:22" hidden="1" outlineLevel="1">
      <c r="A142" s="9">
        <v>44531</v>
      </c>
      <c r="B142" s="129">
        <v>19207.705285790002</v>
      </c>
      <c r="C142" s="42">
        <v>115.11688521999999</v>
      </c>
      <c r="D142" s="129">
        <v>67.308716419999996</v>
      </c>
      <c r="E142" s="129">
        <v>47.808168800000004</v>
      </c>
      <c r="F142" s="129">
        <v>42.470341509999997</v>
      </c>
      <c r="G142" s="129">
        <v>24.108017320000002</v>
      </c>
      <c r="H142" s="129">
        <v>18.362324189999999</v>
      </c>
      <c r="I142" s="129">
        <v>6752.0817625700001</v>
      </c>
      <c r="J142" s="129">
        <v>774.93970365999996</v>
      </c>
      <c r="K142" s="129">
        <v>5977.1420589099998</v>
      </c>
      <c r="L142" s="129">
        <v>12298.036296490001</v>
      </c>
      <c r="M142" s="129">
        <v>12179.84708082</v>
      </c>
      <c r="N142" s="129">
        <v>118.18921567</v>
      </c>
      <c r="O142" s="129">
        <v>-9.895392189999999</v>
      </c>
      <c r="P142" s="129">
        <v>16.101343709999998</v>
      </c>
      <c r="Q142" s="42"/>
      <c r="R142" s="42"/>
      <c r="S142" s="42"/>
      <c r="T142" s="42"/>
      <c r="U142" s="42"/>
      <c r="V142" s="42"/>
    </row>
    <row r="143" spans="1:22" hidden="1" outlineLevel="1">
      <c r="A143" s="9">
        <v>44562</v>
      </c>
      <c r="B143" s="129">
        <v>19002.14689082</v>
      </c>
      <c r="C143" s="42">
        <v>106.1845873</v>
      </c>
      <c r="D143" s="129">
        <v>69.042184229999989</v>
      </c>
      <c r="E143" s="129">
        <v>37.14240307</v>
      </c>
      <c r="F143" s="129">
        <v>290.31872097000002</v>
      </c>
      <c r="G143" s="129">
        <v>49.114082370000006</v>
      </c>
      <c r="H143" s="129">
        <v>241.20463860000001</v>
      </c>
      <c r="I143" s="129">
        <v>6969.4678317599992</v>
      </c>
      <c r="J143" s="129">
        <v>610.90759223000009</v>
      </c>
      <c r="K143" s="129">
        <v>6358.5602395299993</v>
      </c>
      <c r="L143" s="129">
        <v>11636.17575079</v>
      </c>
      <c r="M143" s="129">
        <v>11512.283766160001</v>
      </c>
      <c r="N143" s="129">
        <v>123.89198463</v>
      </c>
      <c r="O143" s="129">
        <v>-1.7410086599999999</v>
      </c>
      <c r="P143" s="129">
        <v>16.094290709999999</v>
      </c>
      <c r="Q143" s="42"/>
      <c r="R143" s="42"/>
      <c r="S143" s="42"/>
      <c r="T143" s="42"/>
      <c r="U143" s="42"/>
      <c r="V143" s="42"/>
    </row>
    <row r="144" spans="1:22" hidden="1" outlineLevel="1">
      <c r="A144" s="9">
        <v>44593</v>
      </c>
      <c r="B144" s="129">
        <v>17836.609160010001</v>
      </c>
      <c r="C144" s="42">
        <v>94.633729039999992</v>
      </c>
      <c r="D144" s="129">
        <v>66.534679830000002</v>
      </c>
      <c r="E144" s="129">
        <v>28.09904921</v>
      </c>
      <c r="F144" s="129">
        <v>134.11617361</v>
      </c>
      <c r="G144" s="129">
        <v>49.628454810000001</v>
      </c>
      <c r="H144" s="129">
        <v>84.487718799999996</v>
      </c>
      <c r="I144" s="129">
        <v>6339.2518681199999</v>
      </c>
      <c r="J144" s="129">
        <v>781.19759969000006</v>
      </c>
      <c r="K144" s="129">
        <v>5558.0542684299999</v>
      </c>
      <c r="L144" s="129">
        <v>11268.607389239998</v>
      </c>
      <c r="M144" s="129">
        <v>11146.936313050002</v>
      </c>
      <c r="N144" s="129">
        <v>121.67107619000001</v>
      </c>
      <c r="O144" s="129">
        <v>-0.70783288</v>
      </c>
      <c r="P144" s="129">
        <v>14.937629079999999</v>
      </c>
      <c r="Q144" s="42"/>
      <c r="R144" s="42"/>
      <c r="S144" s="42"/>
      <c r="T144" s="42"/>
      <c r="U144" s="42"/>
      <c r="V144" s="42"/>
    </row>
    <row r="145" spans="1:22" hidden="1" outlineLevel="1">
      <c r="A145" s="9">
        <v>44621</v>
      </c>
      <c r="B145" s="129">
        <v>20874.397229540002</v>
      </c>
      <c r="C145" s="42">
        <v>85.739940189999999</v>
      </c>
      <c r="D145" s="129">
        <v>61.129193780000001</v>
      </c>
      <c r="E145" s="129">
        <v>24.610746410000001</v>
      </c>
      <c r="F145" s="129">
        <v>86.644934920000011</v>
      </c>
      <c r="G145" s="129">
        <v>44.789488730000002</v>
      </c>
      <c r="H145" s="129">
        <v>41.855446189999995</v>
      </c>
      <c r="I145" s="129">
        <v>6353.2174376700004</v>
      </c>
      <c r="J145" s="129">
        <v>1343.9000057000001</v>
      </c>
      <c r="K145" s="129">
        <v>5009.3174319700011</v>
      </c>
      <c r="L145" s="129">
        <v>14348.79491676</v>
      </c>
      <c r="M145" s="129">
        <v>14223.631215160001</v>
      </c>
      <c r="N145" s="129">
        <v>125.1637016</v>
      </c>
      <c r="O145" s="129">
        <v>8.4172589000000002</v>
      </c>
      <c r="P145" s="129">
        <v>13.723712430000001</v>
      </c>
      <c r="Q145" s="42"/>
      <c r="R145" s="42"/>
      <c r="S145" s="42"/>
      <c r="T145" s="42"/>
      <c r="U145" s="42"/>
      <c r="V145" s="42"/>
    </row>
    <row r="146" spans="1:22" hidden="1" outlineLevel="1">
      <c r="A146" s="9">
        <v>44652</v>
      </c>
      <c r="B146" s="129">
        <v>19949.858238059998</v>
      </c>
      <c r="C146" s="42">
        <v>85.166967499999998</v>
      </c>
      <c r="D146" s="129">
        <v>62.67521035</v>
      </c>
      <c r="E146" s="129">
        <v>22.491757149999998</v>
      </c>
      <c r="F146" s="129">
        <v>82.069689910000008</v>
      </c>
      <c r="G146" s="129">
        <v>41.461810759999999</v>
      </c>
      <c r="H146" s="129">
        <v>40.607879150000002</v>
      </c>
      <c r="I146" s="129">
        <v>5891.62656788</v>
      </c>
      <c r="J146" s="129">
        <v>1007.6554952299999</v>
      </c>
      <c r="K146" s="129">
        <v>4883.9710726499998</v>
      </c>
      <c r="L146" s="129">
        <v>13890.995012769999</v>
      </c>
      <c r="M146" s="129">
        <v>13761.024947880001</v>
      </c>
      <c r="N146" s="129">
        <v>129.97006489</v>
      </c>
      <c r="O146" s="129">
        <v>-1.1136905100000001</v>
      </c>
      <c r="P146" s="129">
        <v>12.549673940000002</v>
      </c>
      <c r="Q146" s="42"/>
      <c r="R146" s="42"/>
      <c r="S146" s="42"/>
      <c r="T146" s="42"/>
      <c r="U146" s="42"/>
      <c r="V146" s="42"/>
    </row>
    <row r="147" spans="1:22" hidden="1" outlineLevel="1">
      <c r="A147" s="9">
        <v>44682</v>
      </c>
      <c r="B147" s="129">
        <v>19665.372674490001</v>
      </c>
      <c r="C147" s="42">
        <v>84.876563879999978</v>
      </c>
      <c r="D147" s="129">
        <v>65.222354850000002</v>
      </c>
      <c r="E147" s="129">
        <v>19.654209030000001</v>
      </c>
      <c r="F147" s="129">
        <v>92.717457850000002</v>
      </c>
      <c r="G147" s="129">
        <v>50.399504559999997</v>
      </c>
      <c r="H147" s="129">
        <v>42.317953289999991</v>
      </c>
      <c r="I147" s="129">
        <v>5558.18229694</v>
      </c>
      <c r="J147" s="129">
        <v>1093.9274977599998</v>
      </c>
      <c r="K147" s="129">
        <v>4464.2547991800002</v>
      </c>
      <c r="L147" s="129">
        <v>13929.596355820002</v>
      </c>
      <c r="M147" s="129">
        <v>13794.458608379999</v>
      </c>
      <c r="N147" s="129">
        <v>135.13774744</v>
      </c>
      <c r="O147" s="129">
        <v>8.0142781599999999</v>
      </c>
      <c r="P147" s="129">
        <v>12.957767960000002</v>
      </c>
      <c r="Q147" s="42"/>
      <c r="R147" s="42"/>
      <c r="S147" s="42"/>
      <c r="T147" s="42"/>
      <c r="U147" s="42"/>
      <c r="V147" s="42"/>
    </row>
    <row r="148" spans="1:22" hidden="1" outlineLevel="1">
      <c r="A148" s="9">
        <v>44713</v>
      </c>
      <c r="B148" s="129">
        <v>20143.58212245</v>
      </c>
      <c r="C148" s="42">
        <v>81.918038450000012</v>
      </c>
      <c r="D148" s="129">
        <v>62.916970300000003</v>
      </c>
      <c r="E148" s="129">
        <v>19.001068149999998</v>
      </c>
      <c r="F148" s="129">
        <v>92.744233649999998</v>
      </c>
      <c r="G148" s="129">
        <v>55.160815649999996</v>
      </c>
      <c r="H148" s="129">
        <v>37.583417999999995</v>
      </c>
      <c r="I148" s="129">
        <v>5544.0901026199999</v>
      </c>
      <c r="J148" s="129">
        <v>1144.0000239400001</v>
      </c>
      <c r="K148" s="129">
        <v>4400.0900786799994</v>
      </c>
      <c r="L148" s="129">
        <v>14424.82974773</v>
      </c>
      <c r="M148" s="129">
        <v>14288.22838749</v>
      </c>
      <c r="N148" s="129">
        <v>136.60136024000002</v>
      </c>
      <c r="O148" s="129">
        <v>7.5455794200000001</v>
      </c>
      <c r="P148" s="129">
        <v>13.146753199999999</v>
      </c>
      <c r="Q148" s="42"/>
      <c r="R148" s="42"/>
      <c r="S148" s="42"/>
      <c r="T148" s="42"/>
      <c r="U148" s="42"/>
      <c r="V148" s="42"/>
    </row>
    <row r="149" spans="1:22" hidden="1" outlineLevel="1">
      <c r="A149" s="9">
        <v>44743</v>
      </c>
      <c r="B149" s="129">
        <v>21125.373990299999</v>
      </c>
      <c r="C149" s="42">
        <v>77.726100180000003</v>
      </c>
      <c r="D149" s="129">
        <v>60.254988659999995</v>
      </c>
      <c r="E149" s="129">
        <v>17.471111520000001</v>
      </c>
      <c r="F149" s="129">
        <v>93.607601270000004</v>
      </c>
      <c r="G149" s="129">
        <v>56.767568709999999</v>
      </c>
      <c r="H149" s="129">
        <v>36.840032559999997</v>
      </c>
      <c r="I149" s="129">
        <v>5739.3815750199992</v>
      </c>
      <c r="J149" s="129">
        <v>1061.9545083600001</v>
      </c>
      <c r="K149" s="129">
        <v>4677.4270666599996</v>
      </c>
      <c r="L149" s="129">
        <v>15214.65871383</v>
      </c>
      <c r="M149" s="129">
        <v>15067.276315300001</v>
      </c>
      <c r="N149" s="129">
        <v>147.38239852999996</v>
      </c>
      <c r="O149" s="129">
        <v>11.71003924</v>
      </c>
      <c r="P149" s="129">
        <v>13.10041202</v>
      </c>
      <c r="Q149" s="42"/>
      <c r="R149" s="42"/>
      <c r="S149" s="42"/>
      <c r="T149" s="42"/>
      <c r="U149" s="42"/>
      <c r="V149" s="42"/>
    </row>
    <row r="150" spans="1:22" hidden="1" outlineLevel="1">
      <c r="A150" s="9">
        <v>44774</v>
      </c>
      <c r="B150" s="129">
        <v>21167.005814</v>
      </c>
      <c r="C150" s="42">
        <v>78.546647719999996</v>
      </c>
      <c r="D150" s="129">
        <v>61.343048719999999</v>
      </c>
      <c r="E150" s="129">
        <v>17.203599000000001</v>
      </c>
      <c r="F150" s="129">
        <v>113.47205546999999</v>
      </c>
      <c r="G150" s="129">
        <v>57.558118840000006</v>
      </c>
      <c r="H150" s="129">
        <v>55.913936629999995</v>
      </c>
      <c r="I150" s="129">
        <v>5430.5665138899985</v>
      </c>
      <c r="J150" s="129">
        <v>1100.93230419</v>
      </c>
      <c r="K150" s="129">
        <v>4329.6342096999997</v>
      </c>
      <c r="L150" s="129">
        <v>15544.420596919999</v>
      </c>
      <c r="M150" s="129">
        <v>15381.581305089998</v>
      </c>
      <c r="N150" s="129">
        <v>162.83929182999998</v>
      </c>
      <c r="O150" s="129">
        <v>-12.665157650000001</v>
      </c>
      <c r="P150" s="129">
        <v>12.727961480000001</v>
      </c>
      <c r="Q150" s="42"/>
      <c r="R150" s="42"/>
      <c r="S150" s="42"/>
      <c r="T150" s="42"/>
      <c r="U150" s="42"/>
      <c r="V150" s="42"/>
    </row>
    <row r="151" spans="1:22" hidden="1" outlineLevel="1">
      <c r="A151" s="9">
        <v>44805</v>
      </c>
      <c r="B151" s="129">
        <v>22433.37650726</v>
      </c>
      <c r="C151" s="42">
        <v>114.56938543999999</v>
      </c>
      <c r="D151" s="129">
        <v>67.408796879999997</v>
      </c>
      <c r="E151" s="129">
        <v>47.160588560000001</v>
      </c>
      <c r="F151" s="129">
        <v>110.63955493</v>
      </c>
      <c r="G151" s="129">
        <v>50.868022420000003</v>
      </c>
      <c r="H151" s="129">
        <v>59.77153251</v>
      </c>
      <c r="I151" s="129">
        <v>5829.9322881899998</v>
      </c>
      <c r="J151" s="129">
        <v>1098.6625849999998</v>
      </c>
      <c r="K151" s="129">
        <v>4731.2697031900007</v>
      </c>
      <c r="L151" s="129">
        <v>16378.235278699998</v>
      </c>
      <c r="M151" s="129">
        <v>16212.434456249997</v>
      </c>
      <c r="N151" s="129">
        <v>165.80082245</v>
      </c>
      <c r="O151" s="129">
        <v>-15.14414766</v>
      </c>
      <c r="P151" s="129">
        <v>12.21902884</v>
      </c>
      <c r="Q151" s="42"/>
      <c r="R151" s="42"/>
      <c r="S151" s="42"/>
      <c r="T151" s="42"/>
      <c r="U151" s="42"/>
      <c r="V151" s="42"/>
    </row>
    <row r="152" spans="1:22" hidden="1" outlineLevel="1">
      <c r="A152" s="9">
        <v>44835</v>
      </c>
      <c r="B152" s="129">
        <v>22845.316192769998</v>
      </c>
      <c r="C152" s="42">
        <v>111.16146766</v>
      </c>
      <c r="D152" s="129">
        <v>68.961389790000013</v>
      </c>
      <c r="E152" s="129">
        <v>42.200077870000001</v>
      </c>
      <c r="F152" s="129">
        <v>125.99639156000001</v>
      </c>
      <c r="G152" s="129">
        <v>66.533191329999994</v>
      </c>
      <c r="H152" s="129">
        <v>59.463200229999998</v>
      </c>
      <c r="I152" s="129">
        <v>5889.8558670099992</v>
      </c>
      <c r="J152" s="129">
        <v>1136.6478471</v>
      </c>
      <c r="K152" s="129">
        <v>4753.2080199100001</v>
      </c>
      <c r="L152" s="129">
        <v>16718.302466540001</v>
      </c>
      <c r="M152" s="129">
        <v>16548.605421839999</v>
      </c>
      <c r="N152" s="129">
        <v>169.69704469999999</v>
      </c>
      <c r="O152" s="129">
        <v>15.26375307</v>
      </c>
      <c r="P152" s="129">
        <v>11.935139299999999</v>
      </c>
      <c r="Q152" s="42"/>
      <c r="R152" s="42"/>
      <c r="S152" s="42"/>
      <c r="T152" s="42"/>
      <c r="U152" s="42"/>
      <c r="V152" s="42"/>
    </row>
    <row r="153" spans="1:22" hidden="1" outlineLevel="1">
      <c r="A153" s="9">
        <v>44866</v>
      </c>
      <c r="B153" s="129">
        <v>22903.98001969</v>
      </c>
      <c r="C153" s="42">
        <v>86.993036460000013</v>
      </c>
      <c r="D153" s="129">
        <v>69.948642910000004</v>
      </c>
      <c r="E153" s="129">
        <v>17.044393550000002</v>
      </c>
      <c r="F153" s="129">
        <v>114.63547769</v>
      </c>
      <c r="G153" s="129">
        <v>65.459663980000002</v>
      </c>
      <c r="H153" s="129">
        <v>49.17581371</v>
      </c>
      <c r="I153" s="129">
        <v>5454.9638920199995</v>
      </c>
      <c r="J153" s="129">
        <v>1004.8174553</v>
      </c>
      <c r="K153" s="129">
        <v>4450.1464367200006</v>
      </c>
      <c r="L153" s="129">
        <v>17247.387613520001</v>
      </c>
      <c r="M153" s="129">
        <v>17064.74629463</v>
      </c>
      <c r="N153" s="129">
        <v>182.64131888999998</v>
      </c>
      <c r="O153" s="129">
        <v>15.85774213</v>
      </c>
      <c r="P153" s="129">
        <v>11.701077479999999</v>
      </c>
      <c r="Q153" s="42"/>
      <c r="R153" s="42"/>
      <c r="S153" s="42"/>
      <c r="T153" s="42"/>
      <c r="U153" s="42"/>
      <c r="V153" s="42"/>
    </row>
    <row r="154" spans="1:22" hidden="1" outlineLevel="1">
      <c r="A154" s="9">
        <v>44896</v>
      </c>
      <c r="B154" s="129">
        <v>24600.731908040001</v>
      </c>
      <c r="C154" s="42">
        <v>86.309733039999998</v>
      </c>
      <c r="D154" s="129">
        <v>71.186747950000012</v>
      </c>
      <c r="E154" s="129">
        <v>15.12298509</v>
      </c>
      <c r="F154" s="129">
        <v>97.833763090000005</v>
      </c>
      <c r="G154" s="129">
        <v>68.739983719999998</v>
      </c>
      <c r="H154" s="129">
        <v>29.09377937</v>
      </c>
      <c r="I154" s="129">
        <v>5871.8521380700004</v>
      </c>
      <c r="J154" s="129">
        <v>1011.9202000800001</v>
      </c>
      <c r="K154" s="129">
        <v>4859.9319379899998</v>
      </c>
      <c r="L154" s="129">
        <v>18544.736273840001</v>
      </c>
      <c r="M154" s="129">
        <v>18374.952547199999</v>
      </c>
      <c r="N154" s="129">
        <v>169.78372664</v>
      </c>
      <c r="O154" s="129">
        <v>15.06588629</v>
      </c>
      <c r="P154" s="129">
        <v>11.728459489999999</v>
      </c>
      <c r="Q154" s="42"/>
      <c r="R154" s="42"/>
      <c r="S154" s="42"/>
      <c r="T154" s="42"/>
      <c r="U154" s="42"/>
      <c r="V154" s="42"/>
    </row>
    <row r="155" spans="1:22" hidden="1" outlineLevel="1">
      <c r="A155" s="9">
        <v>44927</v>
      </c>
      <c r="B155" s="129">
        <v>24400.704804090001</v>
      </c>
      <c r="C155" s="42">
        <v>88.161002080000003</v>
      </c>
      <c r="D155" s="129">
        <v>69.513475599999992</v>
      </c>
      <c r="E155" s="129">
        <v>18.647526480000003</v>
      </c>
      <c r="F155" s="129">
        <v>91.203393120000015</v>
      </c>
      <c r="G155" s="129">
        <v>65.320264880000011</v>
      </c>
      <c r="H155" s="129">
        <v>25.883128240000001</v>
      </c>
      <c r="I155" s="129">
        <v>5974.8237873999997</v>
      </c>
      <c r="J155" s="129">
        <v>942.60927445000004</v>
      </c>
      <c r="K155" s="129">
        <v>5032.2145129500004</v>
      </c>
      <c r="L155" s="129">
        <v>18246.516621490002</v>
      </c>
      <c r="M155" s="129">
        <v>18071.724908190001</v>
      </c>
      <c r="N155" s="129">
        <v>174.79171330000003</v>
      </c>
      <c r="O155" s="129">
        <v>7.012922070000001</v>
      </c>
      <c r="P155" s="129">
        <v>12.28793602</v>
      </c>
      <c r="Q155" s="42"/>
      <c r="R155" s="42"/>
      <c r="S155" s="42"/>
      <c r="T155" s="42"/>
      <c r="U155" s="42"/>
      <c r="V155" s="42"/>
    </row>
    <row r="156" spans="1:22" hidden="1" outlineLevel="1">
      <c r="A156" s="9">
        <v>44958</v>
      </c>
      <c r="B156" s="129">
        <v>24886.721601009998</v>
      </c>
      <c r="C156" s="42">
        <v>87.88760293</v>
      </c>
      <c r="D156" s="129">
        <v>67.297666579999998</v>
      </c>
      <c r="E156" s="129">
        <v>20.589936349999999</v>
      </c>
      <c r="F156" s="129">
        <v>74.771087410000007</v>
      </c>
      <c r="G156" s="129">
        <v>40.214529720000002</v>
      </c>
      <c r="H156" s="129">
        <v>34.556557689999998</v>
      </c>
      <c r="I156" s="129">
        <v>6266.4991319300007</v>
      </c>
      <c r="J156" s="129">
        <v>1074.1684290600001</v>
      </c>
      <c r="K156" s="129">
        <v>5192.3307028700001</v>
      </c>
      <c r="L156" s="129">
        <v>18457.563778740001</v>
      </c>
      <c r="M156" s="129">
        <v>18290.547839399998</v>
      </c>
      <c r="N156" s="129">
        <v>167.01593933999999</v>
      </c>
      <c r="O156" s="129">
        <v>10.177420210000001</v>
      </c>
      <c r="P156" s="129">
        <v>12.456335320000001</v>
      </c>
      <c r="Q156" s="42"/>
      <c r="R156" s="42"/>
      <c r="S156" s="42"/>
      <c r="T156" s="42"/>
      <c r="U156" s="42"/>
      <c r="V156" s="42"/>
    </row>
    <row r="157" spans="1:22" hidden="1" outlineLevel="1">
      <c r="A157" s="9">
        <v>44986</v>
      </c>
      <c r="B157" s="129">
        <v>24887.056378040001</v>
      </c>
      <c r="C157" s="42">
        <v>91.565588180000006</v>
      </c>
      <c r="D157" s="129">
        <v>69.812805749999995</v>
      </c>
      <c r="E157" s="129">
        <v>21.752782429999996</v>
      </c>
      <c r="F157" s="129">
        <v>85.555274130000001</v>
      </c>
      <c r="G157" s="129">
        <v>39.570841569999999</v>
      </c>
      <c r="H157" s="129">
        <v>45.984432560000002</v>
      </c>
      <c r="I157" s="129">
        <v>6188.4154108399998</v>
      </c>
      <c r="J157" s="129">
        <v>1077.49914741</v>
      </c>
      <c r="K157" s="129">
        <v>5110.916263430001</v>
      </c>
      <c r="L157" s="129">
        <v>18521.520104889998</v>
      </c>
      <c r="M157" s="129">
        <v>18332.329626480001</v>
      </c>
      <c r="N157" s="129">
        <v>189.19047841</v>
      </c>
      <c r="O157" s="129">
        <v>10.870250329999999</v>
      </c>
      <c r="P157" s="129">
        <v>13.085436290000001</v>
      </c>
      <c r="Q157" s="42"/>
      <c r="R157" s="42"/>
      <c r="S157" s="42"/>
      <c r="T157" s="42"/>
      <c r="U157" s="42"/>
      <c r="V157" s="42"/>
    </row>
    <row r="158" spans="1:22" hidden="1" outlineLevel="1">
      <c r="A158" s="9">
        <v>45017</v>
      </c>
      <c r="B158" s="129">
        <v>25141.641312020001</v>
      </c>
      <c r="C158" s="42">
        <v>153.13198187</v>
      </c>
      <c r="D158" s="129">
        <v>83.041492460000001</v>
      </c>
      <c r="E158" s="129">
        <v>70.090489409999989</v>
      </c>
      <c r="F158" s="129">
        <v>89.342711989999998</v>
      </c>
      <c r="G158" s="129">
        <v>40.475419529999996</v>
      </c>
      <c r="H158" s="129">
        <v>48.867292459999994</v>
      </c>
      <c r="I158" s="129">
        <v>6303.5507078799992</v>
      </c>
      <c r="J158" s="129">
        <v>1025.293819</v>
      </c>
      <c r="K158" s="129">
        <v>5278.2568888800006</v>
      </c>
      <c r="L158" s="129">
        <v>18595.615910280001</v>
      </c>
      <c r="M158" s="129">
        <v>18404.39486561</v>
      </c>
      <c r="N158" s="129">
        <v>191.22104467</v>
      </c>
      <c r="O158" s="129">
        <v>0.42579179000000011</v>
      </c>
      <c r="P158" s="129">
        <v>12.06981895</v>
      </c>
      <c r="Q158" s="42"/>
      <c r="R158" s="42"/>
      <c r="S158" s="42"/>
      <c r="T158" s="42"/>
      <c r="U158" s="42"/>
      <c r="V158" s="42"/>
    </row>
    <row r="159" spans="1:22" hidden="1" outlineLevel="1">
      <c r="A159" s="9">
        <v>45047</v>
      </c>
      <c r="B159" s="129">
        <v>25431.727635430001</v>
      </c>
      <c r="C159" s="42">
        <v>104.16906718000001</v>
      </c>
      <c r="D159" s="129">
        <v>82.479838180000002</v>
      </c>
      <c r="E159" s="129">
        <v>21.689228999999997</v>
      </c>
      <c r="F159" s="129">
        <v>88.202323790000008</v>
      </c>
      <c r="G159" s="129">
        <v>39.249951010000004</v>
      </c>
      <c r="H159" s="129">
        <v>48.952372779999997</v>
      </c>
      <c r="I159" s="129">
        <v>6504.5949681100001</v>
      </c>
      <c r="J159" s="129">
        <v>1045.4621543999999</v>
      </c>
      <c r="K159" s="129">
        <v>5459.1328137099999</v>
      </c>
      <c r="L159" s="129">
        <v>18734.76127635</v>
      </c>
      <c r="M159" s="129">
        <v>18548.041036959999</v>
      </c>
      <c r="N159" s="129">
        <v>186.72023938999999</v>
      </c>
      <c r="O159" s="129">
        <v>3.4834420000000001</v>
      </c>
      <c r="P159" s="129">
        <v>11.74527312</v>
      </c>
      <c r="Q159" s="42"/>
      <c r="R159" s="42"/>
      <c r="S159" s="42"/>
      <c r="T159" s="42"/>
      <c r="U159" s="42"/>
      <c r="V159" s="42"/>
    </row>
    <row r="160" spans="1:22" hidden="1" outlineLevel="1">
      <c r="A160" s="9">
        <v>45078</v>
      </c>
      <c r="B160" s="129">
        <v>25990.333201990001</v>
      </c>
      <c r="C160" s="42">
        <v>105.00189604000001</v>
      </c>
      <c r="D160" s="129">
        <v>81.521356229999995</v>
      </c>
      <c r="E160" s="129">
        <v>23.48053981</v>
      </c>
      <c r="F160" s="129">
        <v>186.85235893999999</v>
      </c>
      <c r="G160" s="129">
        <v>51.069776259999998</v>
      </c>
      <c r="H160" s="129">
        <v>135.78258267999999</v>
      </c>
      <c r="I160" s="129">
        <v>6503.7195494199996</v>
      </c>
      <c r="J160" s="129">
        <v>932.33228631999998</v>
      </c>
      <c r="K160" s="129">
        <v>5571.3872631000004</v>
      </c>
      <c r="L160" s="129">
        <v>19194.759397590002</v>
      </c>
      <c r="M160" s="129">
        <v>18977.153556609999</v>
      </c>
      <c r="N160" s="129">
        <v>217.60584098000001</v>
      </c>
      <c r="O160" s="129">
        <v>-0.39336409999999999</v>
      </c>
      <c r="P160" s="129">
        <v>11.622568149999999</v>
      </c>
      <c r="Q160" s="42"/>
      <c r="R160" s="42"/>
      <c r="S160" s="42"/>
      <c r="T160" s="42"/>
      <c r="U160" s="42"/>
      <c r="V160" s="42"/>
    </row>
    <row r="161" spans="1:22" hidden="1" outlineLevel="1">
      <c r="A161" s="9">
        <v>45108</v>
      </c>
      <c r="B161" s="129">
        <v>26170.368863809999</v>
      </c>
      <c r="C161" s="42">
        <v>93.189336519999998</v>
      </c>
      <c r="D161" s="129">
        <v>69.749480139999989</v>
      </c>
      <c r="E161" s="129">
        <v>23.439856380000002</v>
      </c>
      <c r="F161" s="129">
        <v>184.01728523</v>
      </c>
      <c r="G161" s="129">
        <v>48.34272378</v>
      </c>
      <c r="H161" s="129">
        <v>135.67456145</v>
      </c>
      <c r="I161" s="129">
        <v>6569.4993531700002</v>
      </c>
      <c r="J161" s="129">
        <v>952.51955382999995</v>
      </c>
      <c r="K161" s="129">
        <v>5616.9797993399998</v>
      </c>
      <c r="L161" s="129">
        <v>19323.662888890001</v>
      </c>
      <c r="M161" s="129">
        <v>19113.425549309999</v>
      </c>
      <c r="N161" s="129">
        <v>210.23733958</v>
      </c>
      <c r="O161" s="129">
        <v>13.652839050000001</v>
      </c>
      <c r="P161" s="129">
        <v>11.84826412</v>
      </c>
      <c r="Q161" s="42"/>
      <c r="R161" s="42"/>
      <c r="S161" s="42"/>
      <c r="T161" s="42"/>
      <c r="U161" s="42"/>
      <c r="V161" s="42"/>
    </row>
    <row r="162" spans="1:22" hidden="1" outlineLevel="1">
      <c r="A162" s="9">
        <v>45139</v>
      </c>
      <c r="B162" s="129">
        <v>26331.10276785</v>
      </c>
      <c r="C162" s="42">
        <v>85.375531000000009</v>
      </c>
      <c r="D162" s="129">
        <v>71.652147770000013</v>
      </c>
      <c r="E162" s="129">
        <v>13.72338323</v>
      </c>
      <c r="F162" s="129">
        <v>192.16642859000001</v>
      </c>
      <c r="G162" s="129">
        <v>50.964489979999996</v>
      </c>
      <c r="H162" s="129">
        <v>141.20193860999998</v>
      </c>
      <c r="I162" s="129">
        <v>6663.3131838899999</v>
      </c>
      <c r="J162" s="129">
        <v>919.7865718999999</v>
      </c>
      <c r="K162" s="129">
        <v>5743.5266119900007</v>
      </c>
      <c r="L162" s="129">
        <v>19390.24762437</v>
      </c>
      <c r="M162" s="129">
        <v>19178.673213770002</v>
      </c>
      <c r="N162" s="129">
        <v>211.57441059999999</v>
      </c>
      <c r="O162" s="129">
        <v>5.8065512100000003</v>
      </c>
      <c r="P162" s="129">
        <v>12.02118175</v>
      </c>
      <c r="Q162" s="42"/>
      <c r="R162" s="42"/>
      <c r="S162" s="42"/>
      <c r="T162" s="42"/>
      <c r="U162" s="42"/>
      <c r="V162" s="42"/>
    </row>
    <row r="163" spans="1:22" hidden="1" outlineLevel="1">
      <c r="A163" s="9">
        <v>45170</v>
      </c>
      <c r="B163" s="129">
        <v>26884.089528839999</v>
      </c>
      <c r="C163" s="42">
        <v>102.88695236</v>
      </c>
      <c r="D163" s="129">
        <v>72.582031449999988</v>
      </c>
      <c r="E163" s="129">
        <v>30.30492091</v>
      </c>
      <c r="F163" s="129">
        <v>192.02567962000001</v>
      </c>
      <c r="G163" s="129">
        <v>58.081017019999997</v>
      </c>
      <c r="H163" s="129">
        <v>133.94466259999999</v>
      </c>
      <c r="I163" s="129">
        <v>6599.2321075500004</v>
      </c>
      <c r="J163" s="129">
        <v>987.75727159999997</v>
      </c>
      <c r="K163" s="129">
        <v>5611.4748359500009</v>
      </c>
      <c r="L163" s="129">
        <v>19989.94478931</v>
      </c>
      <c r="M163" s="129">
        <v>19769.810406620003</v>
      </c>
      <c r="N163" s="129">
        <v>220.13438269000002</v>
      </c>
      <c r="O163" s="129">
        <v>9.0792722700000006</v>
      </c>
      <c r="P163" s="129">
        <v>11.393119290000001</v>
      </c>
      <c r="Q163" s="42"/>
      <c r="R163" s="42"/>
      <c r="S163" s="42"/>
      <c r="T163" s="42"/>
      <c r="U163" s="42"/>
      <c r="V163" s="42"/>
    </row>
    <row r="164" spans="1:22" hidden="1" outlineLevel="1">
      <c r="A164" s="9">
        <v>45200</v>
      </c>
      <c r="B164" s="129">
        <v>27235.81359845</v>
      </c>
      <c r="C164" s="42">
        <v>84.322221759999991</v>
      </c>
      <c r="D164" s="129">
        <v>70.394307229999995</v>
      </c>
      <c r="E164" s="129">
        <v>13.927914530000001</v>
      </c>
      <c r="F164" s="129">
        <v>190.17271248999998</v>
      </c>
      <c r="G164" s="129">
        <v>52.499265100000002</v>
      </c>
      <c r="H164" s="129">
        <v>137.67344738999998</v>
      </c>
      <c r="I164" s="129">
        <v>6772.4072306499993</v>
      </c>
      <c r="J164" s="129">
        <v>1115.29821887</v>
      </c>
      <c r="K164" s="129">
        <v>5657.1090117799995</v>
      </c>
      <c r="L164" s="129">
        <v>20188.911433549998</v>
      </c>
      <c r="M164" s="129">
        <v>19959.345745489998</v>
      </c>
      <c r="N164" s="129">
        <v>229.56568806000001</v>
      </c>
      <c r="O164" s="129">
        <v>4.9931199500000005</v>
      </c>
      <c r="P164" s="129">
        <v>10.23944783</v>
      </c>
      <c r="Q164" s="42"/>
      <c r="R164" s="42"/>
      <c r="S164" s="42"/>
      <c r="T164" s="42"/>
      <c r="U164" s="42"/>
      <c r="V164" s="42"/>
    </row>
    <row r="165" spans="1:22" hidden="1" outlineLevel="1">
      <c r="A165" s="9">
        <v>45231</v>
      </c>
      <c r="B165" s="129">
        <v>27865.553973329999</v>
      </c>
      <c r="C165" s="42">
        <v>91.157560219999979</v>
      </c>
      <c r="D165" s="129">
        <v>67.542267539999997</v>
      </c>
      <c r="E165" s="129">
        <v>23.61529268</v>
      </c>
      <c r="F165" s="129">
        <v>198.07798316</v>
      </c>
      <c r="G165" s="129">
        <v>57.983838140000003</v>
      </c>
      <c r="H165" s="129">
        <v>140.09414501999998</v>
      </c>
      <c r="I165" s="129">
        <v>6807.5034014999983</v>
      </c>
      <c r="J165" s="129">
        <v>1215.6254239699999</v>
      </c>
      <c r="K165" s="129">
        <v>5591.877977529999</v>
      </c>
      <c r="L165" s="129">
        <v>20768.815028450001</v>
      </c>
      <c r="M165" s="129">
        <v>20565.255735279999</v>
      </c>
      <c r="N165" s="129">
        <v>203.55929317000002</v>
      </c>
      <c r="O165" s="129">
        <v>3.1151860899999999</v>
      </c>
      <c r="P165" s="129">
        <v>10.475154809999999</v>
      </c>
      <c r="Q165" s="42"/>
      <c r="R165" s="42"/>
      <c r="S165" s="42"/>
      <c r="T165" s="42"/>
      <c r="U165" s="42"/>
      <c r="V165" s="42"/>
    </row>
    <row r="166" spans="1:22" hidden="1" outlineLevel="1">
      <c r="A166" s="9">
        <v>45261</v>
      </c>
      <c r="B166" s="129">
        <v>29380.262831740001</v>
      </c>
      <c r="C166" s="42">
        <v>86.617420879999997</v>
      </c>
      <c r="D166" s="129">
        <v>61.426488869999993</v>
      </c>
      <c r="E166" s="129">
        <v>25.190932010000001</v>
      </c>
      <c r="F166" s="129">
        <v>123.18997227</v>
      </c>
      <c r="G166" s="129">
        <v>102.16354448000001</v>
      </c>
      <c r="H166" s="129">
        <v>21.02642779</v>
      </c>
      <c r="I166" s="129">
        <v>7295.9541802199992</v>
      </c>
      <c r="J166" s="129">
        <v>1074.6818720200001</v>
      </c>
      <c r="K166" s="129">
        <v>6221.2723081999993</v>
      </c>
      <c r="L166" s="129">
        <v>21874.501258370005</v>
      </c>
      <c r="M166" s="129">
        <v>21674.332941550001</v>
      </c>
      <c r="N166" s="129">
        <v>200.16831681999997</v>
      </c>
      <c r="O166" s="129">
        <v>4.6815544300000003</v>
      </c>
      <c r="P166" s="129">
        <v>10.11428695</v>
      </c>
      <c r="Q166" s="42"/>
      <c r="R166" s="42"/>
      <c r="S166" s="42"/>
      <c r="T166" s="42"/>
      <c r="U166" s="42"/>
      <c r="V166" s="42"/>
    </row>
    <row r="167" spans="1:22" hidden="1" outlineLevel="1">
      <c r="A167" s="9">
        <v>45292</v>
      </c>
      <c r="B167" s="129">
        <v>28109.746651429999</v>
      </c>
      <c r="C167" s="42">
        <v>84.547074070000008</v>
      </c>
      <c r="D167" s="129">
        <v>61.166350090000002</v>
      </c>
      <c r="E167" s="129">
        <v>23.380723980000003</v>
      </c>
      <c r="F167" s="129">
        <v>99.881932210000002</v>
      </c>
      <c r="G167" s="129">
        <v>77.132653579999996</v>
      </c>
      <c r="H167" s="129">
        <v>22.749278630000003</v>
      </c>
      <c r="I167" s="129">
        <v>6357.87120194</v>
      </c>
      <c r="J167" s="129">
        <v>986.70783287000006</v>
      </c>
      <c r="K167" s="129">
        <v>5371.16336907</v>
      </c>
      <c r="L167" s="129">
        <v>21567.446443209999</v>
      </c>
      <c r="M167" s="129">
        <v>21357.974347179999</v>
      </c>
      <c r="N167" s="129">
        <v>209.47209602999996</v>
      </c>
      <c r="O167" s="129">
        <v>5.1903878500000005</v>
      </c>
      <c r="P167" s="129">
        <v>9.80744258</v>
      </c>
      <c r="Q167" s="42"/>
      <c r="R167" s="42"/>
      <c r="S167" s="42"/>
      <c r="T167" s="42"/>
      <c r="U167" s="42"/>
      <c r="V167" s="42"/>
    </row>
    <row r="168" spans="1:22" hidden="1" outlineLevel="1">
      <c r="A168" s="9">
        <v>45323</v>
      </c>
      <c r="B168" s="129">
        <v>28293.154366539999</v>
      </c>
      <c r="C168" s="42">
        <v>96.450380809999999</v>
      </c>
      <c r="D168" s="129">
        <v>61.496811280000003</v>
      </c>
      <c r="E168" s="129">
        <v>34.953569529999996</v>
      </c>
      <c r="F168" s="129">
        <v>141.30594200000002</v>
      </c>
      <c r="G168" s="129">
        <v>100.42846954999999</v>
      </c>
      <c r="H168" s="129">
        <v>40.877472449999999</v>
      </c>
      <c r="I168" s="129">
        <v>6887.9517453399994</v>
      </c>
      <c r="J168" s="129">
        <v>1131.4126132599999</v>
      </c>
      <c r="K168" s="129">
        <v>5756.539132079999</v>
      </c>
      <c r="L168" s="129">
        <v>21167.446298390001</v>
      </c>
      <c r="M168" s="129">
        <v>20953.036810579997</v>
      </c>
      <c r="N168" s="129">
        <v>214.40948781000003</v>
      </c>
      <c r="O168" s="129">
        <v>12.80812869</v>
      </c>
      <c r="P168" s="129">
        <v>10.886241739999999</v>
      </c>
      <c r="Q168" s="42"/>
      <c r="R168" s="42"/>
      <c r="S168" s="42"/>
      <c r="T168" s="42"/>
      <c r="U168" s="42"/>
      <c r="V168" s="42"/>
    </row>
    <row r="169" spans="1:22" hidden="1" outlineLevel="1">
      <c r="A169" s="9">
        <v>45352</v>
      </c>
      <c r="B169" s="129">
        <v>28759.609324829999</v>
      </c>
      <c r="C169" s="42">
        <v>86.16136259999999</v>
      </c>
      <c r="D169" s="129">
        <v>59.106580309999998</v>
      </c>
      <c r="E169" s="129">
        <v>27.054782289999999</v>
      </c>
      <c r="F169" s="129">
        <v>91.437339059999999</v>
      </c>
      <c r="G169" s="129">
        <v>60.596694690000007</v>
      </c>
      <c r="H169" s="129">
        <v>30.840644370000003</v>
      </c>
      <c r="I169" s="129">
        <v>7107.0094517499992</v>
      </c>
      <c r="J169" s="129">
        <v>1095.8318081399998</v>
      </c>
      <c r="K169" s="129">
        <v>6011.177643609999</v>
      </c>
      <c r="L169" s="129">
        <v>21475.001171420001</v>
      </c>
      <c r="M169" s="129">
        <v>21249.738437239997</v>
      </c>
      <c r="N169" s="129">
        <v>225.26273418</v>
      </c>
      <c r="O169" s="129">
        <v>20.893864870000002</v>
      </c>
      <c r="P169" s="129">
        <v>10.69048767</v>
      </c>
      <c r="Q169" s="42"/>
      <c r="R169" s="42"/>
      <c r="S169" s="42"/>
      <c r="T169" s="42"/>
      <c r="U169" s="42"/>
      <c r="V169" s="42"/>
    </row>
    <row r="170" spans="1:22" hidden="1" outlineLevel="1">
      <c r="A170" s="9">
        <v>45383</v>
      </c>
      <c r="B170" s="129">
        <v>29451.53397574</v>
      </c>
      <c r="C170" s="42">
        <v>83.374927479999997</v>
      </c>
      <c r="D170" s="129">
        <v>58.397366510000005</v>
      </c>
      <c r="E170" s="129">
        <v>24.977560969999999</v>
      </c>
      <c r="F170" s="129">
        <v>96.385782030000001</v>
      </c>
      <c r="G170" s="129">
        <v>58.417514590000003</v>
      </c>
      <c r="H170" s="129">
        <v>37.968267439999998</v>
      </c>
      <c r="I170" s="129">
        <v>7587.6800197199991</v>
      </c>
      <c r="J170" s="129">
        <v>1133.74066055</v>
      </c>
      <c r="K170" s="129">
        <v>6453.9393591700009</v>
      </c>
      <c r="L170" s="129">
        <v>21684.093246510001</v>
      </c>
      <c r="M170" s="129">
        <v>21463.47354553</v>
      </c>
      <c r="N170" s="129">
        <v>220.61970097999998</v>
      </c>
      <c r="O170" s="129">
        <v>12.309778489999999</v>
      </c>
      <c r="P170" s="129">
        <v>10.397589589999999</v>
      </c>
      <c r="Q170" s="42"/>
      <c r="R170" s="42"/>
      <c r="S170" s="42"/>
      <c r="T170" s="42"/>
      <c r="U170" s="42"/>
      <c r="V170" s="42"/>
    </row>
    <row r="171" spans="1:22" hidden="1" outlineLevel="1">
      <c r="A171" s="9">
        <v>45413</v>
      </c>
      <c r="B171" s="129">
        <v>30365.42753986</v>
      </c>
      <c r="C171" s="42">
        <v>71.341835339999989</v>
      </c>
      <c r="D171" s="129">
        <v>53.070736570000001</v>
      </c>
      <c r="E171" s="129">
        <v>18.271098769999998</v>
      </c>
      <c r="F171" s="129">
        <v>92.658390379999986</v>
      </c>
      <c r="G171" s="129">
        <v>59.089903620000001</v>
      </c>
      <c r="H171" s="129">
        <v>33.568486759999999</v>
      </c>
      <c r="I171" s="129">
        <v>8019.2346310800003</v>
      </c>
      <c r="J171" s="129">
        <v>1191.9673129399998</v>
      </c>
      <c r="K171" s="129">
        <v>6827.2673181400005</v>
      </c>
      <c r="L171" s="129">
        <v>22182.192683059999</v>
      </c>
      <c r="M171" s="129">
        <v>21947.912383900002</v>
      </c>
      <c r="N171" s="129">
        <v>234.28029916</v>
      </c>
      <c r="O171" s="129">
        <v>2.75079122</v>
      </c>
      <c r="P171" s="129">
        <v>9.2853914300000007</v>
      </c>
      <c r="Q171" s="42"/>
      <c r="R171" s="42"/>
      <c r="S171" s="42"/>
      <c r="T171" s="42"/>
      <c r="U171" s="42"/>
      <c r="V171" s="42"/>
    </row>
    <row r="172" spans="1:22" hidden="1" outlineLevel="1">
      <c r="A172" s="9">
        <v>45444</v>
      </c>
      <c r="B172" s="129">
        <v>31192.017015329999</v>
      </c>
      <c r="C172" s="42">
        <v>81.536722049999995</v>
      </c>
      <c r="D172" s="129">
        <v>61.256228719999996</v>
      </c>
      <c r="E172" s="129">
        <v>20.280493329999999</v>
      </c>
      <c r="F172" s="129">
        <v>101.18260275999999</v>
      </c>
      <c r="G172" s="129">
        <v>65.587212730000005</v>
      </c>
      <c r="H172" s="129">
        <v>35.595390029999997</v>
      </c>
      <c r="I172" s="129">
        <v>8235.3437852000006</v>
      </c>
      <c r="J172" s="129">
        <v>1237.79990402</v>
      </c>
      <c r="K172" s="129">
        <v>6997.5438811800004</v>
      </c>
      <c r="L172" s="129">
        <v>22773.953905320002</v>
      </c>
      <c r="M172" s="129">
        <v>22535.711718909999</v>
      </c>
      <c r="N172" s="129">
        <v>238.24218640999999</v>
      </c>
      <c r="O172" s="129">
        <v>1.6138756400000001</v>
      </c>
      <c r="P172" s="129">
        <v>9.3661496900000003</v>
      </c>
      <c r="Q172" s="42"/>
      <c r="R172" s="42"/>
      <c r="S172" s="42"/>
      <c r="T172" s="42"/>
      <c r="U172" s="42"/>
      <c r="V172" s="42"/>
    </row>
    <row r="173" spans="1:22" hidden="1" outlineLevel="1">
      <c r="A173" s="9">
        <v>45474</v>
      </c>
      <c r="B173" s="129">
        <v>33271.53191061</v>
      </c>
      <c r="C173" s="42">
        <v>71.692040680000005</v>
      </c>
      <c r="D173" s="129">
        <v>52.622215310000001</v>
      </c>
      <c r="E173" s="129">
        <v>19.06982537</v>
      </c>
      <c r="F173" s="129">
        <v>100.12603084</v>
      </c>
      <c r="G173" s="129">
        <v>63.283462639999996</v>
      </c>
      <c r="H173" s="129">
        <v>36.842568200000002</v>
      </c>
      <c r="I173" s="129">
        <v>10294.445883119999</v>
      </c>
      <c r="J173" s="129">
        <v>1119.07201652</v>
      </c>
      <c r="K173" s="129">
        <v>9175.3738666000008</v>
      </c>
      <c r="L173" s="129">
        <v>22805.267955970001</v>
      </c>
      <c r="M173" s="129">
        <v>22556.876360160004</v>
      </c>
      <c r="N173" s="129">
        <v>248.39159581000001</v>
      </c>
      <c r="O173" s="129">
        <v>3.22313947</v>
      </c>
      <c r="P173" s="129">
        <v>8.176199780000001</v>
      </c>
      <c r="Q173" s="42"/>
      <c r="R173" s="42"/>
      <c r="S173" s="42"/>
      <c r="T173" s="42"/>
      <c r="U173" s="42"/>
      <c r="V173" s="42"/>
    </row>
    <row r="174" spans="1:22" hidden="1" outlineLevel="1">
      <c r="A174" s="9">
        <v>45505</v>
      </c>
      <c r="B174" s="129">
        <v>32910.005087609999</v>
      </c>
      <c r="C174" s="42">
        <v>74.135963249999989</v>
      </c>
      <c r="D174" s="129">
        <v>53.721854229999998</v>
      </c>
      <c r="E174" s="129">
        <v>20.414109020000001</v>
      </c>
      <c r="F174" s="129">
        <v>107.82957920000001</v>
      </c>
      <c r="G174" s="129">
        <v>69.948858650000005</v>
      </c>
      <c r="H174" s="129">
        <v>37.880720549999999</v>
      </c>
      <c r="I174" s="129">
        <v>9674.5947537499978</v>
      </c>
      <c r="J174" s="129">
        <v>1126.2789781899999</v>
      </c>
      <c r="K174" s="129">
        <v>8548.3157755599987</v>
      </c>
      <c r="L174" s="129">
        <v>23053.444791410002</v>
      </c>
      <c r="M174" s="129">
        <v>22798.517966020001</v>
      </c>
      <c r="N174" s="129">
        <v>254.92682539</v>
      </c>
      <c r="O174" s="129">
        <v>3.9667382900000003</v>
      </c>
      <c r="P174" s="129">
        <v>7.8096982399999995</v>
      </c>
      <c r="Q174" s="42"/>
      <c r="R174" s="42"/>
      <c r="S174" s="42"/>
      <c r="T174" s="42"/>
      <c r="U174" s="42"/>
      <c r="V174" s="42"/>
    </row>
    <row r="175" spans="1:22" hidden="1" outlineLevel="1">
      <c r="A175" s="9">
        <v>45536</v>
      </c>
      <c r="B175" s="129">
        <v>32602.505612510002</v>
      </c>
      <c r="C175" s="42">
        <v>73.708429079999988</v>
      </c>
      <c r="D175" s="129">
        <v>54.192905840000002</v>
      </c>
      <c r="E175" s="129">
        <v>19.51552324</v>
      </c>
      <c r="F175" s="129">
        <v>111.52745655999999</v>
      </c>
      <c r="G175" s="129">
        <v>65.292287639999998</v>
      </c>
      <c r="H175" s="129">
        <v>46.23516892</v>
      </c>
      <c r="I175" s="129">
        <v>9123.2815895200001</v>
      </c>
      <c r="J175" s="129">
        <v>981.04538791999994</v>
      </c>
      <c r="K175" s="129">
        <v>8142.2362015999997</v>
      </c>
      <c r="L175" s="129">
        <v>23293.988137350003</v>
      </c>
      <c r="M175" s="129">
        <v>23059.565566540001</v>
      </c>
      <c r="N175" s="129">
        <v>234.42257081000002</v>
      </c>
      <c r="O175" s="129">
        <v>4.1914627800000002</v>
      </c>
      <c r="P175" s="129">
        <v>8.7195657000000004</v>
      </c>
      <c r="Q175" s="42"/>
      <c r="R175" s="42"/>
      <c r="S175" s="42"/>
      <c r="T175" s="42"/>
      <c r="U175" s="42"/>
      <c r="V175" s="42"/>
    </row>
    <row r="176" spans="1:22" hidden="1" outlineLevel="1">
      <c r="A176" s="9">
        <v>45566</v>
      </c>
      <c r="B176" s="129">
        <v>34617.936835159999</v>
      </c>
      <c r="C176" s="42">
        <v>95.760476819999994</v>
      </c>
      <c r="D176" s="129">
        <v>51.226115910000004</v>
      </c>
      <c r="E176" s="129">
        <v>44.534360909999997</v>
      </c>
      <c r="F176" s="129">
        <v>110.58143183999999</v>
      </c>
      <c r="G176" s="129">
        <v>68.884715480000011</v>
      </c>
      <c r="H176" s="129">
        <v>41.696716359999996</v>
      </c>
      <c r="I176" s="129">
        <v>10726.938863179999</v>
      </c>
      <c r="J176" s="129">
        <v>949.84786031999988</v>
      </c>
      <c r="K176" s="129">
        <v>9777.0910028599992</v>
      </c>
      <c r="L176" s="129">
        <v>23684.656063319999</v>
      </c>
      <c r="M176" s="129">
        <v>23409.096111739997</v>
      </c>
      <c r="N176" s="129">
        <v>275.55995158000002</v>
      </c>
      <c r="O176" s="129">
        <v>4.7062573600000004</v>
      </c>
      <c r="P176" s="129">
        <v>7.7230927400000002</v>
      </c>
      <c r="Q176" s="42"/>
      <c r="R176" s="42"/>
      <c r="S176" s="42"/>
      <c r="T176" s="42"/>
      <c r="U176" s="42"/>
      <c r="V176" s="42"/>
    </row>
    <row r="177" spans="1:22">
      <c r="A177" s="9">
        <v>45597</v>
      </c>
      <c r="B177" s="129">
        <v>35116.891647299999</v>
      </c>
      <c r="C177" s="42">
        <v>83.034374839999998</v>
      </c>
      <c r="D177" s="129">
        <v>51.210693149999997</v>
      </c>
      <c r="E177" s="129">
        <v>31.823681690000001</v>
      </c>
      <c r="F177" s="129">
        <v>126.00513105000002</v>
      </c>
      <c r="G177" s="129">
        <v>77.575941710000009</v>
      </c>
      <c r="H177" s="129">
        <v>48.429189340000001</v>
      </c>
      <c r="I177" s="129">
        <v>10867.23322559</v>
      </c>
      <c r="J177" s="129">
        <v>1122.8417292499998</v>
      </c>
      <c r="K177" s="129">
        <v>9744.3914963400002</v>
      </c>
      <c r="L177" s="129">
        <v>24040.61891582</v>
      </c>
      <c r="M177" s="129">
        <v>23801.782561290001</v>
      </c>
      <c r="N177" s="129">
        <v>238.83635453000002</v>
      </c>
      <c r="O177" s="129">
        <v>68.600195189999994</v>
      </c>
      <c r="P177" s="129">
        <v>11.843885369999999</v>
      </c>
      <c r="Q177" s="42"/>
      <c r="R177" s="42"/>
      <c r="S177" s="42"/>
      <c r="T177" s="42"/>
      <c r="U177" s="42"/>
      <c r="V177" s="42"/>
    </row>
    <row r="178" spans="1:22">
      <c r="A178" s="9">
        <v>45627</v>
      </c>
      <c r="B178" s="129">
        <v>35773.758977999998</v>
      </c>
      <c r="C178" s="42">
        <v>84.710946309999997</v>
      </c>
      <c r="D178" s="129">
        <v>49.809742819999997</v>
      </c>
      <c r="E178" s="129">
        <v>34.90120349</v>
      </c>
      <c r="F178" s="129">
        <v>151.63455501999999</v>
      </c>
      <c r="G178" s="129">
        <v>83.206491440000008</v>
      </c>
      <c r="H178" s="129">
        <v>68.42806358</v>
      </c>
      <c r="I178" s="129">
        <v>11032.810695940001</v>
      </c>
      <c r="J178" s="129">
        <v>1195.0147518399999</v>
      </c>
      <c r="K178" s="129">
        <v>9837.7959441000003</v>
      </c>
      <c r="L178" s="129">
        <v>24504.602780730002</v>
      </c>
      <c r="M178" s="129">
        <v>24283.327549150003</v>
      </c>
      <c r="N178" s="129">
        <v>221.27523158000002</v>
      </c>
      <c r="O178" s="129">
        <v>3.66501812</v>
      </c>
      <c r="P178" s="129">
        <v>9.7880188300000004</v>
      </c>
      <c r="Q178" s="42"/>
      <c r="R178" s="42"/>
      <c r="S178" s="42"/>
      <c r="T178" s="42"/>
      <c r="U178" s="42"/>
      <c r="V178" s="42"/>
    </row>
    <row r="179" spans="1:22">
      <c r="A179" s="9">
        <v>45658</v>
      </c>
      <c r="B179" s="129">
        <v>34950.605156990001</v>
      </c>
      <c r="C179" s="42">
        <v>55.400197519999999</v>
      </c>
      <c r="D179" s="129">
        <v>46.581486779999999</v>
      </c>
      <c r="E179" s="129">
        <v>8.8187107400000002</v>
      </c>
      <c r="F179" s="129">
        <v>108.71201311999999</v>
      </c>
      <c r="G179" s="129">
        <v>64.2191866</v>
      </c>
      <c r="H179" s="129">
        <v>44.492826520000008</v>
      </c>
      <c r="I179" s="129">
        <v>9874.9145808800004</v>
      </c>
      <c r="J179" s="129">
        <v>988.48372872000016</v>
      </c>
      <c r="K179" s="129">
        <v>8886.4308521599996</v>
      </c>
      <c r="L179" s="129">
        <v>24911.578365470003</v>
      </c>
      <c r="M179" s="129">
        <v>24695.812790940003</v>
      </c>
      <c r="N179" s="129">
        <v>215.76557453000001</v>
      </c>
      <c r="O179" s="129">
        <v>12.480009899999999</v>
      </c>
      <c r="P179" s="129">
        <v>13.94090164</v>
      </c>
      <c r="Q179" s="42"/>
      <c r="R179" s="42"/>
      <c r="S179" s="42"/>
      <c r="T179" s="42"/>
      <c r="U179" s="42"/>
      <c r="V179" s="42"/>
    </row>
    <row r="180" spans="1:22">
      <c r="A180" s="9">
        <v>45689</v>
      </c>
      <c r="B180" s="129">
        <v>36410.750394939998</v>
      </c>
      <c r="C180" s="42">
        <v>59.309105789999997</v>
      </c>
      <c r="D180" s="129">
        <v>47.153321380000008</v>
      </c>
      <c r="E180" s="129">
        <v>12.155784409999999</v>
      </c>
      <c r="F180" s="129">
        <v>115.61041637999998</v>
      </c>
      <c r="G180" s="129">
        <v>71.027822459999996</v>
      </c>
      <c r="H180" s="129">
        <v>44.582593920000001</v>
      </c>
      <c r="I180" s="129">
        <v>10889.72403085</v>
      </c>
      <c r="J180" s="129">
        <v>1248.46057043</v>
      </c>
      <c r="K180" s="129">
        <v>9641.2634604200011</v>
      </c>
      <c r="L180" s="129">
        <v>25346.106841920002</v>
      </c>
      <c r="M180" s="129">
        <v>25119.406464020001</v>
      </c>
      <c r="N180" s="129">
        <v>226.70037790000001</v>
      </c>
      <c r="O180" s="129">
        <v>1.7242241099999998</v>
      </c>
      <c r="P180" s="129">
        <v>13.36983427</v>
      </c>
      <c r="Q180" s="42"/>
      <c r="R180" s="42"/>
      <c r="S180" s="42"/>
      <c r="T180" s="42"/>
      <c r="U180" s="42"/>
      <c r="V180" s="42"/>
    </row>
    <row r="181" spans="1:22">
      <c r="A181" s="9">
        <v>45717</v>
      </c>
      <c r="B181" s="129">
        <v>35707.237333240002</v>
      </c>
      <c r="C181" s="42">
        <v>37.082752799999994</v>
      </c>
      <c r="D181" s="129">
        <v>6.2203451899999997</v>
      </c>
      <c r="E181" s="129">
        <v>30.862407609999998</v>
      </c>
      <c r="F181" s="129">
        <v>102.84371879999999</v>
      </c>
      <c r="G181" s="129">
        <v>65.137753110000006</v>
      </c>
      <c r="H181" s="129">
        <v>37.705965689999999</v>
      </c>
      <c r="I181" s="129">
        <v>10797.29522219</v>
      </c>
      <c r="J181" s="129">
        <v>1248.2338791700004</v>
      </c>
      <c r="K181" s="129">
        <v>9549.0613430199992</v>
      </c>
      <c r="L181" s="129">
        <v>24770.015639450005</v>
      </c>
      <c r="M181" s="129">
        <v>24551.80285629</v>
      </c>
      <c r="N181" s="129">
        <v>218.21278316000001</v>
      </c>
      <c r="O181" s="129">
        <v>2.3840933600000001</v>
      </c>
      <c r="P181" s="129">
        <v>11.905158610000001</v>
      </c>
      <c r="Q181" s="42"/>
      <c r="R181" s="42"/>
      <c r="S181" s="42"/>
      <c r="T181" s="42"/>
      <c r="U181" s="42"/>
      <c r="V181" s="42"/>
    </row>
    <row r="182" spans="1:22">
      <c r="A182" s="9">
        <v>45748</v>
      </c>
      <c r="B182" s="129">
        <v>36673.466681819998</v>
      </c>
      <c r="C182" s="42">
        <v>37.54401214</v>
      </c>
      <c r="D182" s="129">
        <v>6.2124218100000004</v>
      </c>
      <c r="E182" s="129">
        <v>31.331590330000001</v>
      </c>
      <c r="F182" s="129">
        <v>123.13888521999999</v>
      </c>
      <c r="G182" s="129">
        <v>85.908314270000005</v>
      </c>
      <c r="H182" s="129">
        <v>37.230570950000001</v>
      </c>
      <c r="I182" s="129">
        <v>11196.050224369999</v>
      </c>
      <c r="J182" s="129">
        <v>1224.6400255900003</v>
      </c>
      <c r="K182" s="129">
        <v>9971.4101987799986</v>
      </c>
      <c r="L182" s="129">
        <v>25316.733560090001</v>
      </c>
      <c r="M182" s="129">
        <v>25090.65989051</v>
      </c>
      <c r="N182" s="129">
        <v>226.07366958</v>
      </c>
      <c r="O182" s="129">
        <v>6.8196613399999997</v>
      </c>
      <c r="P182" s="129">
        <v>11.58194243</v>
      </c>
      <c r="Q182" s="42"/>
      <c r="R182" s="42"/>
      <c r="S182" s="42"/>
      <c r="T182" s="42"/>
      <c r="U182" s="42"/>
      <c r="V182" s="42"/>
    </row>
    <row r="183" spans="1:22">
      <c r="A183" s="9">
        <v>45778</v>
      </c>
      <c r="B183" s="129">
        <v>36453.7897018</v>
      </c>
      <c r="C183" s="42">
        <v>42.684956689999993</v>
      </c>
      <c r="D183" s="129">
        <v>6.2101016400000004</v>
      </c>
      <c r="E183" s="129">
        <v>36.474855050000002</v>
      </c>
      <c r="F183" s="129">
        <v>122.79659013</v>
      </c>
      <c r="G183" s="129">
        <v>86.643414250000006</v>
      </c>
      <c r="H183" s="129">
        <v>36.153175879999999</v>
      </c>
      <c r="I183" s="129">
        <v>10385.61072307</v>
      </c>
      <c r="J183" s="129">
        <v>1108.5761359900002</v>
      </c>
      <c r="K183" s="129">
        <v>9277.0345870800011</v>
      </c>
      <c r="L183" s="129">
        <v>25902.697431909997</v>
      </c>
      <c r="M183" s="129">
        <v>25671.61088909</v>
      </c>
      <c r="N183" s="129">
        <v>231.08654282000001</v>
      </c>
      <c r="O183" s="129">
        <v>3.05174295</v>
      </c>
      <c r="P183" s="129">
        <v>10.32874992</v>
      </c>
      <c r="Q183" s="42"/>
      <c r="R183" s="42"/>
      <c r="S183" s="42"/>
      <c r="T183" s="42"/>
      <c r="U183" s="42"/>
      <c r="V183" s="42"/>
    </row>
    <row r="184" spans="1:22">
      <c r="A184" s="9">
        <v>45809</v>
      </c>
      <c r="B184" s="129">
        <v>37748.489260939998</v>
      </c>
      <c r="C184" s="42">
        <v>39.20181753</v>
      </c>
      <c r="D184" s="129">
        <v>6.2144172300000005</v>
      </c>
      <c r="E184" s="129">
        <v>32.987400300000004</v>
      </c>
      <c r="F184" s="129">
        <v>135.10681310000001</v>
      </c>
      <c r="G184" s="129">
        <v>88.990896679999992</v>
      </c>
      <c r="H184" s="129">
        <v>46.115916420000005</v>
      </c>
      <c r="I184" s="129">
        <v>10916.227888939999</v>
      </c>
      <c r="J184" s="129">
        <v>1034.0619590400001</v>
      </c>
      <c r="K184" s="129">
        <v>9882.1659299000003</v>
      </c>
      <c r="L184" s="129">
        <v>26657.952741369998</v>
      </c>
      <c r="M184" s="129">
        <v>26420.414573779999</v>
      </c>
      <c r="N184" s="129">
        <v>237.53816759</v>
      </c>
      <c r="O184" s="129">
        <v>4.7425290000000002</v>
      </c>
      <c r="P184" s="129">
        <v>10.41698792</v>
      </c>
      <c r="Q184" s="42"/>
      <c r="R184" s="42"/>
      <c r="S184" s="42"/>
      <c r="T184" s="42"/>
      <c r="U184" s="42"/>
      <c r="V184" s="42"/>
    </row>
    <row r="185" spans="1:22">
      <c r="A185" s="9">
        <v>45839</v>
      </c>
      <c r="B185" s="129">
        <v>37550.395208620001</v>
      </c>
      <c r="C185" s="42">
        <v>49.854261909999998</v>
      </c>
      <c r="D185" s="129">
        <v>13.661261679999999</v>
      </c>
      <c r="E185" s="129">
        <v>36.193000230000003</v>
      </c>
      <c r="F185" s="129">
        <v>135.65099678999999</v>
      </c>
      <c r="G185" s="129">
        <v>91.734434039999996</v>
      </c>
      <c r="H185" s="129">
        <v>43.916562749999997</v>
      </c>
      <c r="I185" s="129">
        <v>10962.42787317</v>
      </c>
      <c r="J185" s="129">
        <v>996.68660768000007</v>
      </c>
      <c r="K185" s="129">
        <v>9965.7412654899999</v>
      </c>
      <c r="L185" s="129">
        <v>26402.462076749998</v>
      </c>
      <c r="M185" s="129">
        <v>26169.703003310002</v>
      </c>
      <c r="N185" s="129">
        <v>232.75907343999998</v>
      </c>
      <c r="O185" s="129">
        <v>1.99274361</v>
      </c>
      <c r="P185" s="129">
        <v>10.521412529999999</v>
      </c>
      <c r="Q185" s="42"/>
      <c r="R185" s="42"/>
      <c r="S185" s="42"/>
      <c r="T185" s="42"/>
      <c r="U185" s="42"/>
      <c r="V185" s="42"/>
    </row>
    <row r="186" spans="1:22">
      <c r="A186" s="9">
        <v>45870</v>
      </c>
      <c r="B186" s="129">
        <v>37397.35431612</v>
      </c>
      <c r="C186" s="42">
        <v>70.770357490000009</v>
      </c>
      <c r="D186" s="129">
        <v>5.7923869799999999</v>
      </c>
      <c r="E186" s="129">
        <v>64.977970510000006</v>
      </c>
      <c r="F186" s="129">
        <v>136.24174385999999</v>
      </c>
      <c r="G186" s="129">
        <v>78.809987469999996</v>
      </c>
      <c r="H186" s="129">
        <v>57.431756389999997</v>
      </c>
      <c r="I186" s="129">
        <v>9943.9187344599995</v>
      </c>
      <c r="J186" s="129">
        <v>979.33086395000009</v>
      </c>
      <c r="K186" s="129">
        <v>8964.5878705100004</v>
      </c>
      <c r="L186" s="129">
        <v>27246.423480310004</v>
      </c>
      <c r="M186" s="129">
        <v>27018.171684129997</v>
      </c>
      <c r="N186" s="129">
        <v>228.25179617999999</v>
      </c>
      <c r="O186" s="129">
        <v>2.8144012799999998</v>
      </c>
      <c r="P186" s="129">
        <v>10.0126116</v>
      </c>
      <c r="Q186" s="42"/>
      <c r="R186" s="42"/>
      <c r="S186" s="42"/>
      <c r="T186" s="42"/>
      <c r="U186" s="42"/>
      <c r="V186" s="42"/>
    </row>
    <row r="187" spans="1:22">
      <c r="A187" s="9">
        <v>45901</v>
      </c>
      <c r="B187" s="129">
        <v>38141.206970059997</v>
      </c>
      <c r="C187" s="42">
        <v>119.78901089999999</v>
      </c>
      <c r="D187" s="129">
        <v>5.7865965299999997</v>
      </c>
      <c r="E187" s="129">
        <v>114.00241437</v>
      </c>
      <c r="F187" s="129">
        <v>129.52994931000001</v>
      </c>
      <c r="G187" s="129">
        <v>71.510160339999999</v>
      </c>
      <c r="H187" s="129">
        <v>58.019788970000008</v>
      </c>
      <c r="I187" s="129">
        <v>9969.2693690399992</v>
      </c>
      <c r="J187" s="129">
        <v>1065.54371696</v>
      </c>
      <c r="K187" s="129">
        <v>8903.7256520800001</v>
      </c>
      <c r="L187" s="129">
        <v>27922.618640809997</v>
      </c>
      <c r="M187" s="129">
        <v>27688.80281347</v>
      </c>
      <c r="N187" s="129">
        <v>233.81582734000003</v>
      </c>
      <c r="O187" s="129">
        <v>1.4768572099999999</v>
      </c>
      <c r="P187" s="129">
        <v>10.03882041</v>
      </c>
      <c r="Q187" s="42"/>
      <c r="R187" s="42"/>
      <c r="S187" s="42"/>
      <c r="T187" s="42"/>
      <c r="U187" s="42"/>
      <c r="V187" s="42"/>
    </row>
    <row r="188" spans="1:22">
      <c r="A188" s="9">
        <v>45931</v>
      </c>
      <c r="B188" s="129">
        <v>38775.519198970003</v>
      </c>
      <c r="C188" s="42">
        <v>139.24085906000002</v>
      </c>
      <c r="D188" s="129">
        <v>5.7656677299999988</v>
      </c>
      <c r="E188" s="129">
        <v>133.47519133</v>
      </c>
      <c r="F188" s="129">
        <v>158.96742956999998</v>
      </c>
      <c r="G188" s="129">
        <v>96.339471070000002</v>
      </c>
      <c r="H188" s="129">
        <v>62.627958499999998</v>
      </c>
      <c r="I188" s="129">
        <v>10204.392828579998</v>
      </c>
      <c r="J188" s="129">
        <v>960.73980258000006</v>
      </c>
      <c r="K188" s="129">
        <v>9243.653026</v>
      </c>
      <c r="L188" s="129">
        <v>28272.918081760003</v>
      </c>
      <c r="M188" s="129">
        <v>28043.237820310002</v>
      </c>
      <c r="N188" s="129">
        <v>229.68026144999999</v>
      </c>
      <c r="O188" s="129">
        <v>2.7794550400000002</v>
      </c>
      <c r="P188" s="129">
        <v>10.385689989999999</v>
      </c>
      <c r="Q188" s="42"/>
      <c r="R188" s="42"/>
      <c r="S188" s="42"/>
      <c r="T188" s="42"/>
      <c r="U188" s="42"/>
      <c r="V188" s="42"/>
    </row>
    <row r="189" spans="1:22">
      <c r="A189" s="9">
        <v>45962</v>
      </c>
      <c r="B189" s="129">
        <v>38671.407424390003</v>
      </c>
      <c r="C189" s="42">
        <v>209.20016150999999</v>
      </c>
      <c r="D189" s="129">
        <v>5.8113439499999995</v>
      </c>
      <c r="E189" s="129">
        <v>203.38881755999998</v>
      </c>
      <c r="F189" s="129">
        <v>159.02403835999999</v>
      </c>
      <c r="G189" s="129">
        <v>100.57125252</v>
      </c>
      <c r="H189" s="129">
        <v>58.452785840000004</v>
      </c>
      <c r="I189" s="129">
        <v>9450.5203687799985</v>
      </c>
      <c r="J189" s="129">
        <v>916.44450053000003</v>
      </c>
      <c r="K189" s="129">
        <v>8534.0758682499982</v>
      </c>
      <c r="L189" s="129">
        <v>28852.662855739996</v>
      </c>
      <c r="M189" s="129">
        <v>28622.735354150002</v>
      </c>
      <c r="N189" s="129">
        <v>229.92750158999999</v>
      </c>
      <c r="O189" s="129">
        <v>3.3939064599999997</v>
      </c>
      <c r="P189" s="129">
        <v>11.121681200000001</v>
      </c>
      <c r="Q189" s="42"/>
      <c r="R189" s="42"/>
      <c r="S189" s="42"/>
      <c r="T189" s="42"/>
      <c r="U189" s="42"/>
      <c r="V189" s="42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2016-06-24T12:56:31Z</cp:lastPrinted>
  <dcterms:created xsi:type="dcterms:W3CDTF">2015-11-02T12:52:14Z</dcterms:created>
  <dcterms:modified xsi:type="dcterms:W3CDTF">2025-12-25T12:58:01Z</dcterms:modified>
</cp:coreProperties>
</file>